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ВУЗ\5семестр\Статистическая обработка информации\"/>
    </mc:Choice>
  </mc:AlternateContent>
  <xr:revisionPtr revIDLastSave="0" documentId="13_ncr:20001_{1484D8EE-6E51-4CEC-BF78-2465D1D0E679}" xr6:coauthVersionLast="47" xr6:coauthVersionMax="47" xr10:uidLastSave="{00000000-0000-0000-0000-000000000000}"/>
  <bookViews>
    <workbookView xWindow="-108" yWindow="-108" windowWidth="23256" windowHeight="12576" xr2:uid="{4250FA2B-3383-40EA-82B3-1EDFE79E2E57}"/>
  </bookViews>
  <sheets>
    <sheet name="Лист1" sheetId="5" r:id="rId1"/>
  </sheets>
  <definedNames>
    <definedName name="_xlchart.v1.0" hidden="1">Лист1!$A$38:$C$38</definedName>
    <definedName name="_xlchart.v1.1" hidden="1">Лист1!$D$2:$D$37</definedName>
    <definedName name="_xlchart.v1.2" hidden="1">Лист1!$D$38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8" i="5" l="1"/>
  <c r="AM159" i="5"/>
  <c r="CV159" i="5"/>
  <c r="CV160" i="5"/>
  <c r="CV161" i="5"/>
  <c r="CV162" i="5"/>
  <c r="CV163" i="5"/>
  <c r="CV164" i="5"/>
  <c r="CV165" i="5"/>
  <c r="CV166" i="5"/>
  <c r="CV167" i="5"/>
  <c r="CV168" i="5"/>
  <c r="CV169" i="5"/>
  <c r="CV170" i="5"/>
  <c r="CV171" i="5"/>
  <c r="CV172" i="5"/>
  <c r="CV173" i="5"/>
  <c r="CV174" i="5"/>
  <c r="CV175" i="5"/>
  <c r="CV176" i="5"/>
  <c r="CV177" i="5"/>
  <c r="CV178" i="5"/>
  <c r="CV179" i="5"/>
  <c r="CV180" i="5"/>
  <c r="CV181" i="5"/>
  <c r="CV182" i="5"/>
  <c r="CV183" i="5"/>
  <c r="CV184" i="5"/>
  <c r="CV185" i="5"/>
  <c r="CV186" i="5"/>
  <c r="CV187" i="5"/>
  <c r="CV188" i="5"/>
  <c r="CV189" i="5"/>
  <c r="CV190" i="5"/>
  <c r="CV191" i="5"/>
  <c r="CV192" i="5"/>
  <c r="CV193" i="5"/>
  <c r="CV194" i="5"/>
  <c r="CV195" i="5"/>
  <c r="CV196" i="5"/>
  <c r="CV197" i="5"/>
  <c r="CV198" i="5"/>
  <c r="CV199" i="5"/>
  <c r="CV200" i="5"/>
  <c r="CV201" i="5"/>
  <c r="CV202" i="5"/>
  <c r="CV203" i="5"/>
  <c r="CV204" i="5"/>
  <c r="CV205" i="5"/>
  <c r="CV206" i="5"/>
  <c r="CV207" i="5"/>
  <c r="CV208" i="5"/>
  <c r="CV209" i="5"/>
  <c r="CV210" i="5"/>
  <c r="CV211" i="5"/>
  <c r="CV212" i="5"/>
  <c r="CV213" i="5"/>
  <c r="CV214" i="5"/>
  <c r="CV215" i="5"/>
  <c r="CV216" i="5"/>
  <c r="CV217" i="5"/>
  <c r="CV218" i="5"/>
  <c r="CV219" i="5"/>
  <c r="CV220" i="5"/>
  <c r="CV221" i="5"/>
  <c r="CV222" i="5"/>
  <c r="CV223" i="5"/>
  <c r="CV224" i="5"/>
  <c r="CV225" i="5"/>
  <c r="CV226" i="5"/>
  <c r="CV227" i="5"/>
  <c r="CV228" i="5"/>
  <c r="CV229" i="5"/>
  <c r="CV230" i="5"/>
  <c r="CV231" i="5"/>
  <c r="CV232" i="5"/>
  <c r="CV233" i="5"/>
  <c r="CV234" i="5"/>
  <c r="CV235" i="5"/>
  <c r="CV236" i="5"/>
  <c r="CV237" i="5"/>
  <c r="CV238" i="5"/>
  <c r="CV239" i="5"/>
  <c r="CV240" i="5"/>
  <c r="CV241" i="5"/>
  <c r="CV242" i="5"/>
  <c r="CV243" i="5"/>
  <c r="CV244" i="5"/>
  <c r="CV245" i="5"/>
  <c r="CV246" i="5"/>
  <c r="CV247" i="5"/>
  <c r="CV248" i="5"/>
  <c r="CV249" i="5"/>
  <c r="CV250" i="5"/>
  <c r="CV251" i="5"/>
  <c r="CV252" i="5"/>
  <c r="CV253" i="5"/>
  <c r="CV254" i="5"/>
  <c r="CV255" i="5"/>
  <c r="CV256" i="5"/>
  <c r="CV257" i="5"/>
  <c r="CV258" i="5"/>
  <c r="CV259" i="5"/>
  <c r="CV260" i="5"/>
  <c r="CV261" i="5"/>
  <c r="CV262" i="5"/>
  <c r="CV263" i="5"/>
  <c r="CV264" i="5"/>
  <c r="CV265" i="5"/>
  <c r="CV266" i="5"/>
  <c r="CV267" i="5"/>
  <c r="CV268" i="5"/>
  <c r="CU159" i="5"/>
  <c r="CU160" i="5"/>
  <c r="CU161" i="5"/>
  <c r="CU162" i="5"/>
  <c r="CU163" i="5"/>
  <c r="CU164" i="5"/>
  <c r="CU165" i="5"/>
  <c r="CU166" i="5"/>
  <c r="CU167" i="5"/>
  <c r="CU168" i="5"/>
  <c r="CU169" i="5"/>
  <c r="CU170" i="5"/>
  <c r="CU171" i="5"/>
  <c r="CU172" i="5"/>
  <c r="CU173" i="5"/>
  <c r="CU174" i="5"/>
  <c r="CU175" i="5"/>
  <c r="CU176" i="5"/>
  <c r="CU177" i="5"/>
  <c r="CU178" i="5"/>
  <c r="CU179" i="5"/>
  <c r="CU180" i="5"/>
  <c r="CU181" i="5"/>
  <c r="CU182" i="5"/>
  <c r="CU183" i="5"/>
  <c r="CU184" i="5"/>
  <c r="CU185" i="5"/>
  <c r="CU186" i="5"/>
  <c r="CU187" i="5"/>
  <c r="CU188" i="5"/>
  <c r="CU189" i="5"/>
  <c r="CU190" i="5"/>
  <c r="CU191" i="5"/>
  <c r="CU192" i="5"/>
  <c r="CU193" i="5"/>
  <c r="CU194" i="5"/>
  <c r="CU195" i="5"/>
  <c r="CU196" i="5"/>
  <c r="CU197" i="5"/>
  <c r="CU198" i="5"/>
  <c r="CU199" i="5"/>
  <c r="CU200" i="5"/>
  <c r="CU201" i="5"/>
  <c r="CU202" i="5"/>
  <c r="CU203" i="5"/>
  <c r="CU204" i="5"/>
  <c r="CU205" i="5"/>
  <c r="CU206" i="5"/>
  <c r="CU207" i="5"/>
  <c r="CU208" i="5"/>
  <c r="CU209" i="5"/>
  <c r="CU210" i="5"/>
  <c r="CU211" i="5"/>
  <c r="CU212" i="5"/>
  <c r="CU213" i="5"/>
  <c r="CU214" i="5"/>
  <c r="CU215" i="5"/>
  <c r="CU216" i="5"/>
  <c r="CU217" i="5"/>
  <c r="CU218" i="5"/>
  <c r="CU219" i="5"/>
  <c r="CU220" i="5"/>
  <c r="CU221" i="5"/>
  <c r="CU222" i="5"/>
  <c r="CU223" i="5"/>
  <c r="CU224" i="5"/>
  <c r="CU225" i="5"/>
  <c r="CU226" i="5"/>
  <c r="CU227" i="5"/>
  <c r="CU228" i="5"/>
  <c r="CU229" i="5"/>
  <c r="CU230" i="5"/>
  <c r="CU231" i="5"/>
  <c r="CU232" i="5"/>
  <c r="CU233" i="5"/>
  <c r="CU234" i="5"/>
  <c r="CU235" i="5"/>
  <c r="CU236" i="5"/>
  <c r="CU237" i="5"/>
  <c r="CU238" i="5"/>
  <c r="CU239" i="5"/>
  <c r="CU240" i="5"/>
  <c r="CU241" i="5"/>
  <c r="CU242" i="5"/>
  <c r="CU243" i="5"/>
  <c r="CU244" i="5"/>
  <c r="CU245" i="5"/>
  <c r="CU246" i="5"/>
  <c r="CU247" i="5"/>
  <c r="CU248" i="5"/>
  <c r="CU249" i="5"/>
  <c r="CU250" i="5"/>
  <c r="CU251" i="5"/>
  <c r="CU252" i="5"/>
  <c r="CU253" i="5"/>
  <c r="CU254" i="5"/>
  <c r="CU255" i="5"/>
  <c r="CU256" i="5"/>
  <c r="CU257" i="5"/>
  <c r="CU258" i="5"/>
  <c r="CU259" i="5"/>
  <c r="CU260" i="5"/>
  <c r="CU261" i="5"/>
  <c r="CU262" i="5"/>
  <c r="CU263" i="5"/>
  <c r="CU264" i="5"/>
  <c r="CU265" i="5"/>
  <c r="CU266" i="5"/>
  <c r="CU267" i="5"/>
  <c r="CU268" i="5"/>
  <c r="AZ274" i="5"/>
  <c r="AZ273" i="5"/>
  <c r="CT269" i="5"/>
  <c r="CS269" i="5"/>
  <c r="CT159" i="5"/>
  <c r="CT160" i="5"/>
  <c r="CT161" i="5"/>
  <c r="CT162" i="5"/>
  <c r="CT163" i="5"/>
  <c r="CT164" i="5"/>
  <c r="CT165" i="5"/>
  <c r="CT166" i="5"/>
  <c r="CT167" i="5"/>
  <c r="CT168" i="5"/>
  <c r="CT169" i="5"/>
  <c r="CT170" i="5"/>
  <c r="CT171" i="5"/>
  <c r="CT172" i="5"/>
  <c r="CT173" i="5"/>
  <c r="CT174" i="5"/>
  <c r="CT175" i="5"/>
  <c r="CT176" i="5"/>
  <c r="CT177" i="5"/>
  <c r="CT178" i="5"/>
  <c r="CT179" i="5"/>
  <c r="CT180" i="5"/>
  <c r="CT181" i="5"/>
  <c r="CT182" i="5"/>
  <c r="CT183" i="5"/>
  <c r="CT184" i="5"/>
  <c r="CT185" i="5"/>
  <c r="CT186" i="5"/>
  <c r="CT187" i="5"/>
  <c r="CT188" i="5"/>
  <c r="CT189" i="5"/>
  <c r="CT190" i="5"/>
  <c r="CT191" i="5"/>
  <c r="CT192" i="5"/>
  <c r="CT193" i="5"/>
  <c r="CT194" i="5"/>
  <c r="CT195" i="5"/>
  <c r="CT196" i="5"/>
  <c r="CT197" i="5"/>
  <c r="CT198" i="5"/>
  <c r="CT199" i="5"/>
  <c r="CT200" i="5"/>
  <c r="CT201" i="5"/>
  <c r="CT202" i="5"/>
  <c r="CT203" i="5"/>
  <c r="CT204" i="5"/>
  <c r="CT205" i="5"/>
  <c r="CT206" i="5"/>
  <c r="CT207" i="5"/>
  <c r="CT208" i="5"/>
  <c r="CT209" i="5"/>
  <c r="CT210" i="5"/>
  <c r="CT211" i="5"/>
  <c r="CT212" i="5"/>
  <c r="CT213" i="5"/>
  <c r="CT214" i="5"/>
  <c r="CT215" i="5"/>
  <c r="CT216" i="5"/>
  <c r="CT217" i="5"/>
  <c r="CT218" i="5"/>
  <c r="CT219" i="5"/>
  <c r="CT220" i="5"/>
  <c r="CT221" i="5"/>
  <c r="CT222" i="5"/>
  <c r="CT223" i="5"/>
  <c r="CT224" i="5"/>
  <c r="CT225" i="5"/>
  <c r="CT226" i="5"/>
  <c r="CT227" i="5"/>
  <c r="CT228" i="5"/>
  <c r="CT229" i="5"/>
  <c r="CT230" i="5"/>
  <c r="CT231" i="5"/>
  <c r="CT232" i="5"/>
  <c r="CT233" i="5"/>
  <c r="CT234" i="5"/>
  <c r="CT235" i="5"/>
  <c r="CT236" i="5"/>
  <c r="CT237" i="5"/>
  <c r="CT238" i="5"/>
  <c r="CT239" i="5"/>
  <c r="CT240" i="5"/>
  <c r="CT241" i="5"/>
  <c r="CT242" i="5"/>
  <c r="CT243" i="5"/>
  <c r="CT244" i="5"/>
  <c r="CT245" i="5"/>
  <c r="CT246" i="5"/>
  <c r="CT247" i="5"/>
  <c r="CT248" i="5"/>
  <c r="CT249" i="5"/>
  <c r="CT250" i="5"/>
  <c r="CT251" i="5"/>
  <c r="CT252" i="5"/>
  <c r="CT253" i="5"/>
  <c r="CT254" i="5"/>
  <c r="CT255" i="5"/>
  <c r="CT256" i="5"/>
  <c r="CT257" i="5"/>
  <c r="CT258" i="5"/>
  <c r="CT259" i="5"/>
  <c r="CT260" i="5"/>
  <c r="CT261" i="5"/>
  <c r="CT262" i="5"/>
  <c r="CT263" i="5"/>
  <c r="CT264" i="5"/>
  <c r="CT265" i="5"/>
  <c r="CT266" i="5"/>
  <c r="CT267" i="5"/>
  <c r="CT26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186" i="5"/>
  <c r="CS187" i="5"/>
  <c r="CS188" i="5"/>
  <c r="CS189" i="5"/>
  <c r="CS190" i="5"/>
  <c r="CS191" i="5"/>
  <c r="CS192" i="5"/>
  <c r="CS193" i="5"/>
  <c r="CS194" i="5"/>
  <c r="CS195" i="5"/>
  <c r="CS196" i="5"/>
  <c r="CS197" i="5"/>
  <c r="CS198" i="5"/>
  <c r="CS199" i="5"/>
  <c r="CS200" i="5"/>
  <c r="CS201" i="5"/>
  <c r="CS202" i="5"/>
  <c r="CS203" i="5"/>
  <c r="CS204" i="5"/>
  <c r="CS205" i="5"/>
  <c r="CS206" i="5"/>
  <c r="CS207" i="5"/>
  <c r="CS208" i="5"/>
  <c r="CS209" i="5"/>
  <c r="CS210" i="5"/>
  <c r="CS211" i="5"/>
  <c r="CS212" i="5"/>
  <c r="CS213" i="5"/>
  <c r="CS214" i="5"/>
  <c r="CS215" i="5"/>
  <c r="CS216" i="5"/>
  <c r="CS217" i="5"/>
  <c r="CS218" i="5"/>
  <c r="CS219" i="5"/>
  <c r="CS220" i="5"/>
  <c r="CS221" i="5"/>
  <c r="CS222" i="5"/>
  <c r="CS223" i="5"/>
  <c r="CS224" i="5"/>
  <c r="CS225" i="5"/>
  <c r="CS226" i="5"/>
  <c r="CS227" i="5"/>
  <c r="CS228" i="5"/>
  <c r="CS229" i="5"/>
  <c r="CS230" i="5"/>
  <c r="CS231" i="5"/>
  <c r="CS232" i="5"/>
  <c r="CS233" i="5"/>
  <c r="CS234" i="5"/>
  <c r="CS235" i="5"/>
  <c r="CS236" i="5"/>
  <c r="CS237" i="5"/>
  <c r="CS238" i="5"/>
  <c r="CS239" i="5"/>
  <c r="CS240" i="5"/>
  <c r="CS241" i="5"/>
  <c r="CS242" i="5"/>
  <c r="CS243" i="5"/>
  <c r="CS244" i="5"/>
  <c r="CS245" i="5"/>
  <c r="CS246" i="5"/>
  <c r="CS247" i="5"/>
  <c r="CS248" i="5"/>
  <c r="CS249" i="5"/>
  <c r="CS250" i="5"/>
  <c r="CS251" i="5"/>
  <c r="CS252" i="5"/>
  <c r="CS253" i="5"/>
  <c r="CS254" i="5"/>
  <c r="CS255" i="5"/>
  <c r="CS256" i="5"/>
  <c r="CS257" i="5"/>
  <c r="CS258" i="5"/>
  <c r="CS259" i="5"/>
  <c r="CS260" i="5"/>
  <c r="CS261" i="5"/>
  <c r="CS262" i="5"/>
  <c r="CS263" i="5"/>
  <c r="CS264" i="5"/>
  <c r="CS265" i="5"/>
  <c r="CS266" i="5"/>
  <c r="CS267" i="5"/>
  <c r="CS268" i="5"/>
  <c r="CR159" i="5"/>
  <c r="CR160" i="5"/>
  <c r="CR161" i="5"/>
  <c r="CR162" i="5"/>
  <c r="CR163" i="5"/>
  <c r="CR164" i="5"/>
  <c r="CR165" i="5"/>
  <c r="CR166" i="5"/>
  <c r="CR167" i="5"/>
  <c r="CR168" i="5"/>
  <c r="CR169" i="5"/>
  <c r="CR170" i="5"/>
  <c r="CR171" i="5"/>
  <c r="CR172" i="5"/>
  <c r="CR173" i="5"/>
  <c r="CR174" i="5"/>
  <c r="CR175" i="5"/>
  <c r="CR176" i="5"/>
  <c r="CR177" i="5"/>
  <c r="CR178" i="5"/>
  <c r="CR179" i="5"/>
  <c r="CR180" i="5"/>
  <c r="CR181" i="5"/>
  <c r="CR182" i="5"/>
  <c r="CR183" i="5"/>
  <c r="CR184" i="5"/>
  <c r="CR185" i="5"/>
  <c r="CR186" i="5"/>
  <c r="CR187" i="5"/>
  <c r="CR188" i="5"/>
  <c r="CR189" i="5"/>
  <c r="CR190" i="5"/>
  <c r="CR191" i="5"/>
  <c r="CR192" i="5"/>
  <c r="CR193" i="5"/>
  <c r="CR194" i="5"/>
  <c r="CR195" i="5"/>
  <c r="CR196" i="5"/>
  <c r="CR197" i="5"/>
  <c r="CR198" i="5"/>
  <c r="CR199" i="5"/>
  <c r="CR200" i="5"/>
  <c r="CR201" i="5"/>
  <c r="CR202" i="5"/>
  <c r="CR203" i="5"/>
  <c r="CR204" i="5"/>
  <c r="CR205" i="5"/>
  <c r="CR206" i="5"/>
  <c r="CR207" i="5"/>
  <c r="CR208" i="5"/>
  <c r="CR209" i="5"/>
  <c r="CR210" i="5"/>
  <c r="CR211" i="5"/>
  <c r="CR212" i="5"/>
  <c r="CR213" i="5"/>
  <c r="CR214" i="5"/>
  <c r="CR215" i="5"/>
  <c r="CR216" i="5"/>
  <c r="CR217" i="5"/>
  <c r="CR218" i="5"/>
  <c r="CR219" i="5"/>
  <c r="CR220" i="5"/>
  <c r="CR221" i="5"/>
  <c r="CR222" i="5"/>
  <c r="CR223" i="5"/>
  <c r="CR224" i="5"/>
  <c r="CR225" i="5"/>
  <c r="CR226" i="5"/>
  <c r="CR227" i="5"/>
  <c r="CR228" i="5"/>
  <c r="CR229" i="5"/>
  <c r="CR230" i="5"/>
  <c r="CR231" i="5"/>
  <c r="CR232" i="5"/>
  <c r="CR233" i="5"/>
  <c r="CR234" i="5"/>
  <c r="CR235" i="5"/>
  <c r="CR236" i="5"/>
  <c r="CR237" i="5"/>
  <c r="CR238" i="5"/>
  <c r="CR239" i="5"/>
  <c r="CR240" i="5"/>
  <c r="CR241" i="5"/>
  <c r="CR242" i="5"/>
  <c r="CR243" i="5"/>
  <c r="CR244" i="5"/>
  <c r="CR245" i="5"/>
  <c r="CR246" i="5"/>
  <c r="CR247" i="5"/>
  <c r="CR248" i="5"/>
  <c r="CR249" i="5"/>
  <c r="CR250" i="5"/>
  <c r="CR251" i="5"/>
  <c r="CR252" i="5"/>
  <c r="CR253" i="5"/>
  <c r="CR254" i="5"/>
  <c r="CR255" i="5"/>
  <c r="CR256" i="5"/>
  <c r="CR257" i="5"/>
  <c r="CR258" i="5"/>
  <c r="CR259" i="5"/>
  <c r="CR260" i="5"/>
  <c r="CR261" i="5"/>
  <c r="CR262" i="5"/>
  <c r="CR263" i="5"/>
  <c r="CR264" i="5"/>
  <c r="CR265" i="5"/>
  <c r="CR266" i="5"/>
  <c r="CR267" i="5"/>
  <c r="CR268" i="5"/>
  <c r="CQ159" i="5"/>
  <c r="CQ160" i="5"/>
  <c r="CQ161" i="5"/>
  <c r="CQ162" i="5"/>
  <c r="CQ163" i="5"/>
  <c r="CQ164" i="5"/>
  <c r="CQ165" i="5"/>
  <c r="CQ166" i="5"/>
  <c r="CQ167" i="5"/>
  <c r="CQ168" i="5"/>
  <c r="CQ169" i="5"/>
  <c r="CQ170" i="5"/>
  <c r="CQ171" i="5"/>
  <c r="CQ172" i="5"/>
  <c r="CQ173" i="5"/>
  <c r="CQ174" i="5"/>
  <c r="CQ175" i="5"/>
  <c r="CQ176" i="5"/>
  <c r="CQ177" i="5"/>
  <c r="CQ178" i="5"/>
  <c r="CQ179" i="5"/>
  <c r="CQ180" i="5"/>
  <c r="CQ181" i="5"/>
  <c r="CQ182" i="5"/>
  <c r="CQ183" i="5"/>
  <c r="CQ184" i="5"/>
  <c r="CQ185" i="5"/>
  <c r="CQ186" i="5"/>
  <c r="CQ187" i="5"/>
  <c r="CQ188" i="5"/>
  <c r="CQ189" i="5"/>
  <c r="CQ190" i="5"/>
  <c r="CQ191" i="5"/>
  <c r="CQ192" i="5"/>
  <c r="CQ193" i="5"/>
  <c r="CQ194" i="5"/>
  <c r="CQ195" i="5"/>
  <c r="CQ196" i="5"/>
  <c r="CQ197" i="5"/>
  <c r="CQ198" i="5"/>
  <c r="CQ199" i="5"/>
  <c r="CQ200" i="5"/>
  <c r="CQ201" i="5"/>
  <c r="CQ202" i="5"/>
  <c r="CQ203" i="5"/>
  <c r="CQ204" i="5"/>
  <c r="CQ205" i="5"/>
  <c r="CQ206" i="5"/>
  <c r="CQ207" i="5"/>
  <c r="CQ208" i="5"/>
  <c r="CQ209" i="5"/>
  <c r="CQ210" i="5"/>
  <c r="CQ211" i="5"/>
  <c r="CQ212" i="5"/>
  <c r="CQ213" i="5"/>
  <c r="CQ214" i="5"/>
  <c r="CQ215" i="5"/>
  <c r="CQ216" i="5"/>
  <c r="CQ217" i="5"/>
  <c r="CQ218" i="5"/>
  <c r="CQ219" i="5"/>
  <c r="CQ220" i="5"/>
  <c r="CQ221" i="5"/>
  <c r="CQ222" i="5"/>
  <c r="CQ223" i="5"/>
  <c r="CQ224" i="5"/>
  <c r="CQ225" i="5"/>
  <c r="CQ226" i="5"/>
  <c r="CQ227" i="5"/>
  <c r="CQ228" i="5"/>
  <c r="CQ229" i="5"/>
  <c r="CQ230" i="5"/>
  <c r="CQ231" i="5"/>
  <c r="CQ232" i="5"/>
  <c r="CQ233" i="5"/>
  <c r="CQ234" i="5"/>
  <c r="CQ235" i="5"/>
  <c r="CQ236" i="5"/>
  <c r="CQ237" i="5"/>
  <c r="CQ238" i="5"/>
  <c r="CQ239" i="5"/>
  <c r="CQ240" i="5"/>
  <c r="CQ241" i="5"/>
  <c r="CQ242" i="5"/>
  <c r="CQ243" i="5"/>
  <c r="CQ244" i="5"/>
  <c r="CQ245" i="5"/>
  <c r="CQ246" i="5"/>
  <c r="CQ247" i="5"/>
  <c r="CQ248" i="5"/>
  <c r="CQ249" i="5"/>
  <c r="CQ250" i="5"/>
  <c r="CQ251" i="5"/>
  <c r="CQ252" i="5"/>
  <c r="CQ253" i="5"/>
  <c r="CQ254" i="5"/>
  <c r="CQ255" i="5"/>
  <c r="CQ256" i="5"/>
  <c r="CQ257" i="5"/>
  <c r="CQ258" i="5"/>
  <c r="CQ259" i="5"/>
  <c r="CQ260" i="5"/>
  <c r="CQ261" i="5"/>
  <c r="CQ262" i="5"/>
  <c r="CQ263" i="5"/>
  <c r="CQ264" i="5"/>
  <c r="CQ265" i="5"/>
  <c r="CQ266" i="5"/>
  <c r="CQ267" i="5"/>
  <c r="CQ268" i="5"/>
  <c r="CT158" i="5"/>
  <c r="CN158" i="5"/>
  <c r="CS158" i="5"/>
  <c r="CM158" i="5"/>
  <c r="CR158" i="5"/>
  <c r="CL158" i="5"/>
  <c r="CQ158" i="5"/>
  <c r="CK158" i="5"/>
  <c r="CN159" i="5"/>
  <c r="CN160" i="5"/>
  <c r="CN161" i="5"/>
  <c r="CN162" i="5"/>
  <c r="CN163" i="5"/>
  <c r="CN164" i="5"/>
  <c r="CN165" i="5"/>
  <c r="CN166" i="5"/>
  <c r="CN167" i="5"/>
  <c r="CN168" i="5"/>
  <c r="CN169" i="5"/>
  <c r="CN170" i="5"/>
  <c r="CN171" i="5"/>
  <c r="CN172" i="5"/>
  <c r="CN173" i="5"/>
  <c r="CN174" i="5"/>
  <c r="CN175" i="5"/>
  <c r="CN176" i="5"/>
  <c r="CN177" i="5"/>
  <c r="CN178" i="5"/>
  <c r="CN179" i="5"/>
  <c r="CN180" i="5"/>
  <c r="CN181" i="5"/>
  <c r="CN182" i="5"/>
  <c r="CN183" i="5"/>
  <c r="CN184" i="5"/>
  <c r="CN185" i="5"/>
  <c r="CN186" i="5"/>
  <c r="CN187" i="5"/>
  <c r="CN188" i="5"/>
  <c r="CN189" i="5"/>
  <c r="CN190" i="5"/>
  <c r="CN191" i="5"/>
  <c r="CN192" i="5"/>
  <c r="CN193" i="5"/>
  <c r="CN194" i="5"/>
  <c r="CN195" i="5"/>
  <c r="CN196" i="5"/>
  <c r="CN197" i="5"/>
  <c r="CN198" i="5"/>
  <c r="CN199" i="5"/>
  <c r="CN200" i="5"/>
  <c r="CN201" i="5"/>
  <c r="CN202" i="5"/>
  <c r="CN203" i="5"/>
  <c r="CN204" i="5"/>
  <c r="CN205" i="5"/>
  <c r="CN206" i="5"/>
  <c r="CN207" i="5"/>
  <c r="CN208" i="5"/>
  <c r="CN209" i="5"/>
  <c r="CN210" i="5"/>
  <c r="CN211" i="5"/>
  <c r="CN212" i="5"/>
  <c r="CN213" i="5"/>
  <c r="CN214" i="5"/>
  <c r="CN215" i="5"/>
  <c r="CN216" i="5"/>
  <c r="CN217" i="5"/>
  <c r="CN218" i="5"/>
  <c r="CN219" i="5"/>
  <c r="CN220" i="5"/>
  <c r="CN221" i="5"/>
  <c r="CN222" i="5"/>
  <c r="CN223" i="5"/>
  <c r="CN224" i="5"/>
  <c r="CN225" i="5"/>
  <c r="CN226" i="5"/>
  <c r="CN227" i="5"/>
  <c r="CN228" i="5"/>
  <c r="CN229" i="5"/>
  <c r="CN230" i="5"/>
  <c r="CN231" i="5"/>
  <c r="CN232" i="5"/>
  <c r="CN233" i="5"/>
  <c r="CN234" i="5"/>
  <c r="CN235" i="5"/>
  <c r="CN236" i="5"/>
  <c r="CN237" i="5"/>
  <c r="CN238" i="5"/>
  <c r="CN239" i="5"/>
  <c r="CN240" i="5"/>
  <c r="CN241" i="5"/>
  <c r="CN242" i="5"/>
  <c r="CN243" i="5"/>
  <c r="CN244" i="5"/>
  <c r="CN245" i="5"/>
  <c r="CN246" i="5"/>
  <c r="CN247" i="5"/>
  <c r="CN248" i="5"/>
  <c r="CN249" i="5"/>
  <c r="CN250" i="5"/>
  <c r="CN251" i="5"/>
  <c r="CN252" i="5"/>
  <c r="CN253" i="5"/>
  <c r="CN254" i="5"/>
  <c r="CN255" i="5"/>
  <c r="CN256" i="5"/>
  <c r="CN257" i="5"/>
  <c r="CN258" i="5"/>
  <c r="CN259" i="5"/>
  <c r="CN260" i="5"/>
  <c r="CN261" i="5"/>
  <c r="CN262" i="5"/>
  <c r="CN263" i="5"/>
  <c r="CN264" i="5"/>
  <c r="CN265" i="5"/>
  <c r="CN266" i="5"/>
  <c r="CN267" i="5"/>
  <c r="CN268" i="5"/>
  <c r="CM269" i="5"/>
  <c r="AW273" i="5" s="1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204" i="5"/>
  <c r="CM205" i="5"/>
  <c r="CM206" i="5"/>
  <c r="CM207" i="5"/>
  <c r="CM208" i="5"/>
  <c r="CM209" i="5"/>
  <c r="CM210" i="5"/>
  <c r="CM211" i="5"/>
  <c r="CM212" i="5"/>
  <c r="CM213" i="5"/>
  <c r="CM214" i="5"/>
  <c r="CM215" i="5"/>
  <c r="CM216" i="5"/>
  <c r="CM217" i="5"/>
  <c r="CM218" i="5"/>
  <c r="CM219" i="5"/>
  <c r="CM220" i="5"/>
  <c r="CM221" i="5"/>
  <c r="CM222" i="5"/>
  <c r="CM223" i="5"/>
  <c r="CM224" i="5"/>
  <c r="CM225" i="5"/>
  <c r="CM226" i="5"/>
  <c r="CM227" i="5"/>
  <c r="CM228" i="5"/>
  <c r="CM229" i="5"/>
  <c r="CM230" i="5"/>
  <c r="CM231" i="5"/>
  <c r="CM232" i="5"/>
  <c r="CM233" i="5"/>
  <c r="CM234" i="5"/>
  <c r="CM235" i="5"/>
  <c r="CM236" i="5"/>
  <c r="CM237" i="5"/>
  <c r="CM238" i="5"/>
  <c r="CM239" i="5"/>
  <c r="CM240" i="5"/>
  <c r="CM241" i="5"/>
  <c r="CM242" i="5"/>
  <c r="CM243" i="5"/>
  <c r="CM244" i="5"/>
  <c r="CM245" i="5"/>
  <c r="CM246" i="5"/>
  <c r="CM247" i="5"/>
  <c r="CM248" i="5"/>
  <c r="CM249" i="5"/>
  <c r="CM250" i="5"/>
  <c r="CM251" i="5"/>
  <c r="CM252" i="5"/>
  <c r="CM253" i="5"/>
  <c r="CM254" i="5"/>
  <c r="CM255" i="5"/>
  <c r="CM256" i="5"/>
  <c r="CM257" i="5"/>
  <c r="CM258" i="5"/>
  <c r="CM259" i="5"/>
  <c r="CM260" i="5"/>
  <c r="CM261" i="5"/>
  <c r="CM262" i="5"/>
  <c r="CM263" i="5"/>
  <c r="CM264" i="5"/>
  <c r="CM265" i="5"/>
  <c r="CM266" i="5"/>
  <c r="CM267" i="5"/>
  <c r="CM268" i="5"/>
  <c r="CL159" i="5"/>
  <c r="CL160" i="5"/>
  <c r="CL161" i="5"/>
  <c r="CL162" i="5"/>
  <c r="CL163" i="5"/>
  <c r="CL164" i="5"/>
  <c r="CL165" i="5"/>
  <c r="CL166" i="5"/>
  <c r="CL167" i="5"/>
  <c r="CL168" i="5"/>
  <c r="CL169" i="5"/>
  <c r="CL170" i="5"/>
  <c r="CL171" i="5"/>
  <c r="CL172" i="5"/>
  <c r="CL173" i="5"/>
  <c r="CL174" i="5"/>
  <c r="CL175" i="5"/>
  <c r="CL176" i="5"/>
  <c r="CL177" i="5"/>
  <c r="CL178" i="5"/>
  <c r="CL179" i="5"/>
  <c r="CL180" i="5"/>
  <c r="CL181" i="5"/>
  <c r="CL182" i="5"/>
  <c r="CL183" i="5"/>
  <c r="CL184" i="5"/>
  <c r="CL185" i="5"/>
  <c r="CL186" i="5"/>
  <c r="CL187" i="5"/>
  <c r="CL188" i="5"/>
  <c r="CL189" i="5"/>
  <c r="CL190" i="5"/>
  <c r="CL191" i="5"/>
  <c r="CL192" i="5"/>
  <c r="CL193" i="5"/>
  <c r="CL194" i="5"/>
  <c r="CL195" i="5"/>
  <c r="CL196" i="5"/>
  <c r="CL197" i="5"/>
  <c r="CL198" i="5"/>
  <c r="CL199" i="5"/>
  <c r="CL200" i="5"/>
  <c r="CL201" i="5"/>
  <c r="CL202" i="5"/>
  <c r="CL203" i="5"/>
  <c r="CL204" i="5"/>
  <c r="CL205" i="5"/>
  <c r="CL206" i="5"/>
  <c r="CL207" i="5"/>
  <c r="CL208" i="5"/>
  <c r="CL209" i="5"/>
  <c r="CL210" i="5"/>
  <c r="CL211" i="5"/>
  <c r="CL212" i="5"/>
  <c r="CL213" i="5"/>
  <c r="CL214" i="5"/>
  <c r="CL215" i="5"/>
  <c r="CL216" i="5"/>
  <c r="CL217" i="5"/>
  <c r="CL218" i="5"/>
  <c r="CL219" i="5"/>
  <c r="CL220" i="5"/>
  <c r="CL221" i="5"/>
  <c r="CL222" i="5"/>
  <c r="CL223" i="5"/>
  <c r="CL224" i="5"/>
  <c r="CL225" i="5"/>
  <c r="CL226" i="5"/>
  <c r="CL227" i="5"/>
  <c r="CL228" i="5"/>
  <c r="CL229" i="5"/>
  <c r="CL230" i="5"/>
  <c r="CL231" i="5"/>
  <c r="CL232" i="5"/>
  <c r="CL233" i="5"/>
  <c r="CL234" i="5"/>
  <c r="CL235" i="5"/>
  <c r="CL236" i="5"/>
  <c r="CL237" i="5"/>
  <c r="CL238" i="5"/>
  <c r="CL239" i="5"/>
  <c r="CL240" i="5"/>
  <c r="CL241" i="5"/>
  <c r="CL242" i="5"/>
  <c r="CL243" i="5"/>
  <c r="CL244" i="5"/>
  <c r="CL245" i="5"/>
  <c r="CL246" i="5"/>
  <c r="CL247" i="5"/>
  <c r="CL248" i="5"/>
  <c r="CL249" i="5"/>
  <c r="CL250" i="5"/>
  <c r="CL251" i="5"/>
  <c r="CL252" i="5"/>
  <c r="CL253" i="5"/>
  <c r="CL254" i="5"/>
  <c r="CL255" i="5"/>
  <c r="CL256" i="5"/>
  <c r="CL257" i="5"/>
  <c r="CL258" i="5"/>
  <c r="CL259" i="5"/>
  <c r="CL260" i="5"/>
  <c r="CL261" i="5"/>
  <c r="CL262" i="5"/>
  <c r="CL263" i="5"/>
  <c r="CL264" i="5"/>
  <c r="CL265" i="5"/>
  <c r="CL266" i="5"/>
  <c r="CL267" i="5"/>
  <c r="CL268" i="5"/>
  <c r="CK159" i="5"/>
  <c r="CK160" i="5"/>
  <c r="CK161" i="5"/>
  <c r="CK162" i="5"/>
  <c r="CK163" i="5"/>
  <c r="CK164" i="5"/>
  <c r="CK165" i="5"/>
  <c r="CK166" i="5"/>
  <c r="CK167" i="5"/>
  <c r="CK168" i="5"/>
  <c r="CK169" i="5"/>
  <c r="CK170" i="5"/>
  <c r="CK171" i="5"/>
  <c r="CK172" i="5"/>
  <c r="CK173" i="5"/>
  <c r="CK174" i="5"/>
  <c r="CK175" i="5"/>
  <c r="CK176" i="5"/>
  <c r="CK177" i="5"/>
  <c r="CK178" i="5"/>
  <c r="CK179" i="5"/>
  <c r="CK180" i="5"/>
  <c r="CK181" i="5"/>
  <c r="CK182" i="5"/>
  <c r="CK183" i="5"/>
  <c r="CK184" i="5"/>
  <c r="CK185" i="5"/>
  <c r="CK186" i="5"/>
  <c r="CK187" i="5"/>
  <c r="CK188" i="5"/>
  <c r="CK189" i="5"/>
  <c r="CK190" i="5"/>
  <c r="CK191" i="5"/>
  <c r="CK192" i="5"/>
  <c r="CK193" i="5"/>
  <c r="CK194" i="5"/>
  <c r="CK195" i="5"/>
  <c r="CK196" i="5"/>
  <c r="CK197" i="5"/>
  <c r="CK198" i="5"/>
  <c r="CK199" i="5"/>
  <c r="CK200" i="5"/>
  <c r="CK201" i="5"/>
  <c r="CK202" i="5"/>
  <c r="CK203" i="5"/>
  <c r="CK204" i="5"/>
  <c r="CK205" i="5"/>
  <c r="CK206" i="5"/>
  <c r="CK207" i="5"/>
  <c r="CK208" i="5"/>
  <c r="CK209" i="5"/>
  <c r="CK210" i="5"/>
  <c r="CK211" i="5"/>
  <c r="CK212" i="5"/>
  <c r="CK213" i="5"/>
  <c r="CK214" i="5"/>
  <c r="CK215" i="5"/>
  <c r="CK216" i="5"/>
  <c r="CK217" i="5"/>
  <c r="CK218" i="5"/>
  <c r="CK219" i="5"/>
  <c r="CK220" i="5"/>
  <c r="CK221" i="5"/>
  <c r="CK222" i="5"/>
  <c r="CK223" i="5"/>
  <c r="CK224" i="5"/>
  <c r="CK225" i="5"/>
  <c r="CK226" i="5"/>
  <c r="CK227" i="5"/>
  <c r="CK228" i="5"/>
  <c r="CK229" i="5"/>
  <c r="CK230" i="5"/>
  <c r="CK231" i="5"/>
  <c r="CK232" i="5"/>
  <c r="CK233" i="5"/>
  <c r="CK234" i="5"/>
  <c r="CK235" i="5"/>
  <c r="CK236" i="5"/>
  <c r="CK237" i="5"/>
  <c r="CK238" i="5"/>
  <c r="CK239" i="5"/>
  <c r="CK240" i="5"/>
  <c r="CK241" i="5"/>
  <c r="CK242" i="5"/>
  <c r="CK243" i="5"/>
  <c r="CK244" i="5"/>
  <c r="CK245" i="5"/>
  <c r="CK246" i="5"/>
  <c r="CK247" i="5"/>
  <c r="CK248" i="5"/>
  <c r="CK249" i="5"/>
  <c r="CK250" i="5"/>
  <c r="CK251" i="5"/>
  <c r="CK252" i="5"/>
  <c r="CK253" i="5"/>
  <c r="CK254" i="5"/>
  <c r="CK255" i="5"/>
  <c r="CK256" i="5"/>
  <c r="CK257" i="5"/>
  <c r="CK258" i="5"/>
  <c r="CK259" i="5"/>
  <c r="CK260" i="5"/>
  <c r="CK261" i="5"/>
  <c r="CK262" i="5"/>
  <c r="CK263" i="5"/>
  <c r="CK264" i="5"/>
  <c r="CK265" i="5"/>
  <c r="CK266" i="5"/>
  <c r="CK267" i="5"/>
  <c r="CK268" i="5"/>
  <c r="CN269" i="5"/>
  <c r="AW274" i="5" s="1"/>
  <c r="CH158" i="5"/>
  <c r="CG158" i="5"/>
  <c r="CF158" i="5"/>
  <c r="CE158" i="5"/>
  <c r="CH159" i="5"/>
  <c r="CH160" i="5"/>
  <c r="CH161" i="5"/>
  <c r="CH162" i="5"/>
  <c r="CH163" i="5"/>
  <c r="CH164" i="5"/>
  <c r="CH165" i="5"/>
  <c r="CH166" i="5"/>
  <c r="CH167" i="5"/>
  <c r="CH168" i="5"/>
  <c r="CH169" i="5"/>
  <c r="CH170" i="5"/>
  <c r="CH171" i="5"/>
  <c r="CH172" i="5"/>
  <c r="CH173" i="5"/>
  <c r="CH174" i="5"/>
  <c r="CH175" i="5"/>
  <c r="CH176" i="5"/>
  <c r="CH177" i="5"/>
  <c r="CH178" i="5"/>
  <c r="CH179" i="5"/>
  <c r="CH180" i="5"/>
  <c r="CH181" i="5"/>
  <c r="CH182" i="5"/>
  <c r="CH183" i="5"/>
  <c r="CH184" i="5"/>
  <c r="CH185" i="5"/>
  <c r="CH186" i="5"/>
  <c r="CH187" i="5"/>
  <c r="CH188" i="5"/>
  <c r="CH189" i="5"/>
  <c r="CH190" i="5"/>
  <c r="CH191" i="5"/>
  <c r="CH192" i="5"/>
  <c r="CH193" i="5"/>
  <c r="CH194" i="5"/>
  <c r="CH195" i="5"/>
  <c r="CH196" i="5"/>
  <c r="CH197" i="5"/>
  <c r="CH198" i="5"/>
  <c r="CH199" i="5"/>
  <c r="CH200" i="5"/>
  <c r="CH201" i="5"/>
  <c r="CH202" i="5"/>
  <c r="CH203" i="5"/>
  <c r="CH204" i="5"/>
  <c r="CH205" i="5"/>
  <c r="CH206" i="5"/>
  <c r="CH207" i="5"/>
  <c r="CH208" i="5"/>
  <c r="CH209" i="5"/>
  <c r="CH210" i="5"/>
  <c r="CH211" i="5"/>
  <c r="CH212" i="5"/>
  <c r="CH213" i="5"/>
  <c r="CH214" i="5"/>
  <c r="CH215" i="5"/>
  <c r="CH216" i="5"/>
  <c r="CH217" i="5"/>
  <c r="CH218" i="5"/>
  <c r="CH219" i="5"/>
  <c r="CH220" i="5"/>
  <c r="CH221" i="5"/>
  <c r="CH222" i="5"/>
  <c r="CH223" i="5"/>
  <c r="CH224" i="5"/>
  <c r="CH225" i="5"/>
  <c r="CH226" i="5"/>
  <c r="CH227" i="5"/>
  <c r="CH228" i="5"/>
  <c r="CH229" i="5"/>
  <c r="CH230" i="5"/>
  <c r="CH231" i="5"/>
  <c r="CH232" i="5"/>
  <c r="CH233" i="5"/>
  <c r="CH234" i="5"/>
  <c r="CH235" i="5"/>
  <c r="CH236" i="5"/>
  <c r="CH237" i="5"/>
  <c r="CH238" i="5"/>
  <c r="CH239" i="5"/>
  <c r="CH240" i="5"/>
  <c r="CH241" i="5"/>
  <c r="CH242" i="5"/>
  <c r="CH243" i="5"/>
  <c r="CH244" i="5"/>
  <c r="CH245" i="5"/>
  <c r="CH246" i="5"/>
  <c r="CH247" i="5"/>
  <c r="CH248" i="5"/>
  <c r="CH249" i="5"/>
  <c r="CH250" i="5"/>
  <c r="CH251" i="5"/>
  <c r="CH252" i="5"/>
  <c r="CH253" i="5"/>
  <c r="CH254" i="5"/>
  <c r="CH255" i="5"/>
  <c r="CH256" i="5"/>
  <c r="CH257" i="5"/>
  <c r="CH258" i="5"/>
  <c r="CH259" i="5"/>
  <c r="CH260" i="5"/>
  <c r="CH261" i="5"/>
  <c r="CH262" i="5"/>
  <c r="CH263" i="5"/>
  <c r="CH264" i="5"/>
  <c r="CH265" i="5"/>
  <c r="CH266" i="5"/>
  <c r="CH267" i="5"/>
  <c r="CH268" i="5"/>
  <c r="CG159" i="5"/>
  <c r="CG160" i="5"/>
  <c r="CG161" i="5"/>
  <c r="CG162" i="5"/>
  <c r="CG163" i="5"/>
  <c r="CG164" i="5"/>
  <c r="CG165" i="5"/>
  <c r="CG166" i="5"/>
  <c r="CG167" i="5"/>
  <c r="CG168" i="5"/>
  <c r="CG169" i="5"/>
  <c r="CG170" i="5"/>
  <c r="CG171" i="5"/>
  <c r="CG172" i="5"/>
  <c r="CG173" i="5"/>
  <c r="CG174" i="5"/>
  <c r="CG175" i="5"/>
  <c r="CG176" i="5"/>
  <c r="CG177" i="5"/>
  <c r="CG178" i="5"/>
  <c r="CG179" i="5"/>
  <c r="CG180" i="5"/>
  <c r="CG181" i="5"/>
  <c r="CG182" i="5"/>
  <c r="CG183" i="5"/>
  <c r="CG184" i="5"/>
  <c r="CG185" i="5"/>
  <c r="CG186" i="5"/>
  <c r="CG187" i="5"/>
  <c r="CG188" i="5"/>
  <c r="CG189" i="5"/>
  <c r="CG190" i="5"/>
  <c r="CG191" i="5"/>
  <c r="CG192" i="5"/>
  <c r="CG193" i="5"/>
  <c r="CG194" i="5"/>
  <c r="CG195" i="5"/>
  <c r="CG196" i="5"/>
  <c r="CG197" i="5"/>
  <c r="CG198" i="5"/>
  <c r="CG199" i="5"/>
  <c r="CG200" i="5"/>
  <c r="CG201" i="5"/>
  <c r="CG202" i="5"/>
  <c r="CG203" i="5"/>
  <c r="CG204" i="5"/>
  <c r="CG205" i="5"/>
  <c r="CG206" i="5"/>
  <c r="CG207" i="5"/>
  <c r="CG208" i="5"/>
  <c r="CG209" i="5"/>
  <c r="CG210" i="5"/>
  <c r="CG211" i="5"/>
  <c r="CG212" i="5"/>
  <c r="CG213" i="5"/>
  <c r="CG214" i="5"/>
  <c r="CG215" i="5"/>
  <c r="CG216" i="5"/>
  <c r="CG217" i="5"/>
  <c r="CG218" i="5"/>
  <c r="CG219" i="5"/>
  <c r="CG220" i="5"/>
  <c r="CG221" i="5"/>
  <c r="CG222" i="5"/>
  <c r="CG223" i="5"/>
  <c r="CG224" i="5"/>
  <c r="CG225" i="5"/>
  <c r="CG226" i="5"/>
  <c r="CG227" i="5"/>
  <c r="CG228" i="5"/>
  <c r="CG229" i="5"/>
  <c r="CG230" i="5"/>
  <c r="CG231" i="5"/>
  <c r="CG232" i="5"/>
  <c r="CG233" i="5"/>
  <c r="CG234" i="5"/>
  <c r="CG235" i="5"/>
  <c r="CG236" i="5"/>
  <c r="CG237" i="5"/>
  <c r="CG238" i="5"/>
  <c r="CG239" i="5"/>
  <c r="CG240" i="5"/>
  <c r="CG241" i="5"/>
  <c r="CG242" i="5"/>
  <c r="CG243" i="5"/>
  <c r="CG244" i="5"/>
  <c r="CG245" i="5"/>
  <c r="CG246" i="5"/>
  <c r="CG247" i="5"/>
  <c r="CG248" i="5"/>
  <c r="CG249" i="5"/>
  <c r="CG250" i="5"/>
  <c r="CG251" i="5"/>
  <c r="CG252" i="5"/>
  <c r="CG253" i="5"/>
  <c r="CG254" i="5"/>
  <c r="CG255" i="5"/>
  <c r="CG256" i="5"/>
  <c r="CG257" i="5"/>
  <c r="CG258" i="5"/>
  <c r="CG259" i="5"/>
  <c r="CG260" i="5"/>
  <c r="CG261" i="5"/>
  <c r="CG262" i="5"/>
  <c r="CG263" i="5"/>
  <c r="CG264" i="5"/>
  <c r="CG265" i="5"/>
  <c r="CG266" i="5"/>
  <c r="CG267" i="5"/>
  <c r="CG268" i="5"/>
  <c r="CF159" i="5"/>
  <c r="CF160" i="5"/>
  <c r="CF161" i="5"/>
  <c r="CF162" i="5"/>
  <c r="CF163" i="5"/>
  <c r="CF164" i="5"/>
  <c r="CF165" i="5"/>
  <c r="CF166" i="5"/>
  <c r="CF167" i="5"/>
  <c r="CF168" i="5"/>
  <c r="CF169" i="5"/>
  <c r="CF170" i="5"/>
  <c r="CF171" i="5"/>
  <c r="CF172" i="5"/>
  <c r="CF173" i="5"/>
  <c r="CF174" i="5"/>
  <c r="CF175" i="5"/>
  <c r="CF176" i="5"/>
  <c r="CF177" i="5"/>
  <c r="CF178" i="5"/>
  <c r="CF179" i="5"/>
  <c r="CF180" i="5"/>
  <c r="CF181" i="5"/>
  <c r="CF182" i="5"/>
  <c r="CF183" i="5"/>
  <c r="CF184" i="5"/>
  <c r="CF185" i="5"/>
  <c r="CF186" i="5"/>
  <c r="CF187" i="5"/>
  <c r="CF188" i="5"/>
  <c r="CF189" i="5"/>
  <c r="CF190" i="5"/>
  <c r="CF191" i="5"/>
  <c r="CF192" i="5"/>
  <c r="CF193" i="5"/>
  <c r="CF194" i="5"/>
  <c r="CF195" i="5"/>
  <c r="CF196" i="5"/>
  <c r="CF197" i="5"/>
  <c r="CF198" i="5"/>
  <c r="CF199" i="5"/>
  <c r="CF200" i="5"/>
  <c r="CF201" i="5"/>
  <c r="CF202" i="5"/>
  <c r="CF203" i="5"/>
  <c r="CF204" i="5"/>
  <c r="CF205" i="5"/>
  <c r="CF206" i="5"/>
  <c r="CF207" i="5"/>
  <c r="CF208" i="5"/>
  <c r="CF209" i="5"/>
  <c r="CF210" i="5"/>
  <c r="CF211" i="5"/>
  <c r="CF212" i="5"/>
  <c r="CF213" i="5"/>
  <c r="CF214" i="5"/>
  <c r="CF215" i="5"/>
  <c r="CF216" i="5"/>
  <c r="CF217" i="5"/>
  <c r="CF218" i="5"/>
  <c r="CF219" i="5"/>
  <c r="CF220" i="5"/>
  <c r="CF221" i="5"/>
  <c r="CF222" i="5"/>
  <c r="CF223" i="5"/>
  <c r="CF224" i="5"/>
  <c r="CF225" i="5"/>
  <c r="CF226" i="5"/>
  <c r="CF227" i="5"/>
  <c r="CF228" i="5"/>
  <c r="CF229" i="5"/>
  <c r="CF230" i="5"/>
  <c r="CF231" i="5"/>
  <c r="CF232" i="5"/>
  <c r="CF233" i="5"/>
  <c r="CF234" i="5"/>
  <c r="CF235" i="5"/>
  <c r="CF236" i="5"/>
  <c r="CF237" i="5"/>
  <c r="CF238" i="5"/>
  <c r="CF239" i="5"/>
  <c r="CF240" i="5"/>
  <c r="CF241" i="5"/>
  <c r="CF242" i="5"/>
  <c r="CF243" i="5"/>
  <c r="CF244" i="5"/>
  <c r="CF245" i="5"/>
  <c r="CF246" i="5"/>
  <c r="CF247" i="5"/>
  <c r="CF248" i="5"/>
  <c r="CF249" i="5"/>
  <c r="CF250" i="5"/>
  <c r="CF251" i="5"/>
  <c r="CF252" i="5"/>
  <c r="CF253" i="5"/>
  <c r="CF254" i="5"/>
  <c r="CF255" i="5"/>
  <c r="CF256" i="5"/>
  <c r="CF257" i="5"/>
  <c r="CF258" i="5"/>
  <c r="CF259" i="5"/>
  <c r="CF260" i="5"/>
  <c r="CF261" i="5"/>
  <c r="CF262" i="5"/>
  <c r="CF263" i="5"/>
  <c r="CF264" i="5"/>
  <c r="CF265" i="5"/>
  <c r="CF266" i="5"/>
  <c r="CF267" i="5"/>
  <c r="CF26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195" i="5"/>
  <c r="CE196" i="5"/>
  <c r="CE197" i="5"/>
  <c r="CE198" i="5"/>
  <c r="CE199" i="5"/>
  <c r="CE200" i="5"/>
  <c r="CE201" i="5"/>
  <c r="CE202" i="5"/>
  <c r="CE203" i="5"/>
  <c r="CE204" i="5"/>
  <c r="CE205" i="5"/>
  <c r="CE206" i="5"/>
  <c r="CE207" i="5"/>
  <c r="CE208" i="5"/>
  <c r="CE209" i="5"/>
  <c r="CE210" i="5"/>
  <c r="CE211" i="5"/>
  <c r="CE212" i="5"/>
  <c r="CE213" i="5"/>
  <c r="CE214" i="5"/>
  <c r="CE215" i="5"/>
  <c r="CE216" i="5"/>
  <c r="CE217" i="5"/>
  <c r="CE218" i="5"/>
  <c r="CE219" i="5"/>
  <c r="CE220" i="5"/>
  <c r="CE221" i="5"/>
  <c r="CE222" i="5"/>
  <c r="CE223" i="5"/>
  <c r="CE224" i="5"/>
  <c r="CE225" i="5"/>
  <c r="CE226" i="5"/>
  <c r="CE227" i="5"/>
  <c r="CE228" i="5"/>
  <c r="CE229" i="5"/>
  <c r="CE230" i="5"/>
  <c r="CE231" i="5"/>
  <c r="CE232" i="5"/>
  <c r="CE233" i="5"/>
  <c r="CE234" i="5"/>
  <c r="CE235" i="5"/>
  <c r="CE236" i="5"/>
  <c r="CE237" i="5"/>
  <c r="CE238" i="5"/>
  <c r="CE239" i="5"/>
  <c r="CE240" i="5"/>
  <c r="CE241" i="5"/>
  <c r="CE242" i="5"/>
  <c r="CE243" i="5"/>
  <c r="CE244" i="5"/>
  <c r="CE245" i="5"/>
  <c r="CE246" i="5"/>
  <c r="CE247" i="5"/>
  <c r="CE248" i="5"/>
  <c r="CE249" i="5"/>
  <c r="CE250" i="5"/>
  <c r="CE251" i="5"/>
  <c r="CE252" i="5"/>
  <c r="CE253" i="5"/>
  <c r="CE254" i="5"/>
  <c r="CE255" i="5"/>
  <c r="CE256" i="5"/>
  <c r="CE257" i="5"/>
  <c r="CE258" i="5"/>
  <c r="CE259" i="5"/>
  <c r="CE260" i="5"/>
  <c r="CE261" i="5"/>
  <c r="CE262" i="5"/>
  <c r="CE263" i="5"/>
  <c r="CE264" i="5"/>
  <c r="CE265" i="5"/>
  <c r="CE266" i="5"/>
  <c r="CE267" i="5"/>
  <c r="CE268" i="5"/>
  <c r="CH269" i="5"/>
  <c r="AT274" i="5" s="1"/>
  <c r="CB158" i="5"/>
  <c r="CG269" i="5"/>
  <c r="AT273" i="5" s="1"/>
  <c r="CA158" i="5"/>
  <c r="BZ158" i="5"/>
  <c r="BY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186" i="5"/>
  <c r="CB187" i="5"/>
  <c r="CB188" i="5"/>
  <c r="CB189" i="5"/>
  <c r="CB190" i="5"/>
  <c r="CB191" i="5"/>
  <c r="CB192" i="5"/>
  <c r="CB193" i="5"/>
  <c r="CB194" i="5"/>
  <c r="CB195" i="5"/>
  <c r="CB196" i="5"/>
  <c r="CB197" i="5"/>
  <c r="CB198" i="5"/>
  <c r="CB199" i="5"/>
  <c r="CB200" i="5"/>
  <c r="CB201" i="5"/>
  <c r="CB202" i="5"/>
  <c r="CB203" i="5"/>
  <c r="CB204" i="5"/>
  <c r="CB205" i="5"/>
  <c r="CB206" i="5"/>
  <c r="CB207" i="5"/>
  <c r="CB208" i="5"/>
  <c r="CB209" i="5"/>
  <c r="CB210" i="5"/>
  <c r="CB211" i="5"/>
  <c r="CB212" i="5"/>
  <c r="CB213" i="5"/>
  <c r="CB214" i="5"/>
  <c r="CB215" i="5"/>
  <c r="CB216" i="5"/>
  <c r="CB217" i="5"/>
  <c r="CB218" i="5"/>
  <c r="CB219" i="5"/>
  <c r="CB220" i="5"/>
  <c r="CB221" i="5"/>
  <c r="CB222" i="5"/>
  <c r="CB223" i="5"/>
  <c r="CB224" i="5"/>
  <c r="CB225" i="5"/>
  <c r="CB226" i="5"/>
  <c r="CB227" i="5"/>
  <c r="CB228" i="5"/>
  <c r="CB229" i="5"/>
  <c r="CB230" i="5"/>
  <c r="CB231" i="5"/>
  <c r="CB232" i="5"/>
  <c r="CB233" i="5"/>
  <c r="CB234" i="5"/>
  <c r="CB235" i="5"/>
  <c r="CB236" i="5"/>
  <c r="CB237" i="5"/>
  <c r="CB238" i="5"/>
  <c r="CB239" i="5"/>
  <c r="CB240" i="5"/>
  <c r="CB241" i="5"/>
  <c r="CB242" i="5"/>
  <c r="CB243" i="5"/>
  <c r="CB244" i="5"/>
  <c r="CB245" i="5"/>
  <c r="CB246" i="5"/>
  <c r="CB247" i="5"/>
  <c r="CB248" i="5"/>
  <c r="CB249" i="5"/>
  <c r="CB250" i="5"/>
  <c r="CB251" i="5"/>
  <c r="CB252" i="5"/>
  <c r="CB253" i="5"/>
  <c r="CB254" i="5"/>
  <c r="CB255" i="5"/>
  <c r="CB256" i="5"/>
  <c r="CB257" i="5"/>
  <c r="CB258" i="5"/>
  <c r="CB259" i="5"/>
  <c r="CB260" i="5"/>
  <c r="CB261" i="5"/>
  <c r="CB262" i="5"/>
  <c r="CB263" i="5"/>
  <c r="CB264" i="5"/>
  <c r="CB265" i="5"/>
  <c r="CB266" i="5"/>
  <c r="CB267" i="5"/>
  <c r="CB268" i="5"/>
  <c r="CA159" i="5"/>
  <c r="CA160" i="5"/>
  <c r="CA161" i="5"/>
  <c r="CA162" i="5"/>
  <c r="CA163" i="5"/>
  <c r="CA164" i="5"/>
  <c r="CA165" i="5"/>
  <c r="CA166" i="5"/>
  <c r="CA167" i="5"/>
  <c r="CA168" i="5"/>
  <c r="CA169" i="5"/>
  <c r="CA170" i="5"/>
  <c r="CA171" i="5"/>
  <c r="CA172" i="5"/>
  <c r="CA173" i="5"/>
  <c r="CA174" i="5"/>
  <c r="CA175" i="5"/>
  <c r="CA176" i="5"/>
  <c r="CA177" i="5"/>
  <c r="CA178" i="5"/>
  <c r="CA179" i="5"/>
  <c r="CA180" i="5"/>
  <c r="CA181" i="5"/>
  <c r="CA182" i="5"/>
  <c r="CA183" i="5"/>
  <c r="CA184" i="5"/>
  <c r="CA185" i="5"/>
  <c r="CA186" i="5"/>
  <c r="CA187" i="5"/>
  <c r="CA188" i="5"/>
  <c r="CA189" i="5"/>
  <c r="CA190" i="5"/>
  <c r="CA191" i="5"/>
  <c r="CA192" i="5"/>
  <c r="CA193" i="5"/>
  <c r="CA194" i="5"/>
  <c r="CA195" i="5"/>
  <c r="CA196" i="5"/>
  <c r="CA197" i="5"/>
  <c r="CA198" i="5"/>
  <c r="CA199" i="5"/>
  <c r="CA200" i="5"/>
  <c r="CA201" i="5"/>
  <c r="CA202" i="5"/>
  <c r="CA203" i="5"/>
  <c r="CA204" i="5"/>
  <c r="CA205" i="5"/>
  <c r="CA206" i="5"/>
  <c r="CA207" i="5"/>
  <c r="CA208" i="5"/>
  <c r="CA209" i="5"/>
  <c r="CA210" i="5"/>
  <c r="CA211" i="5"/>
  <c r="CA212" i="5"/>
  <c r="CA213" i="5"/>
  <c r="CA214" i="5"/>
  <c r="CA215" i="5"/>
  <c r="CA216" i="5"/>
  <c r="CA217" i="5"/>
  <c r="CA218" i="5"/>
  <c r="CA219" i="5"/>
  <c r="CA220" i="5"/>
  <c r="CA221" i="5"/>
  <c r="CA222" i="5"/>
  <c r="CA223" i="5"/>
  <c r="CA224" i="5"/>
  <c r="CA225" i="5"/>
  <c r="CA226" i="5"/>
  <c r="CA227" i="5"/>
  <c r="CA228" i="5"/>
  <c r="CA229" i="5"/>
  <c r="CA230" i="5"/>
  <c r="CA231" i="5"/>
  <c r="CA232" i="5"/>
  <c r="CA233" i="5"/>
  <c r="CA234" i="5"/>
  <c r="CA235" i="5"/>
  <c r="CA236" i="5"/>
  <c r="CA237" i="5"/>
  <c r="CA238" i="5"/>
  <c r="CA239" i="5"/>
  <c r="CA240" i="5"/>
  <c r="CA241" i="5"/>
  <c r="CA242" i="5"/>
  <c r="CA243" i="5"/>
  <c r="CA244" i="5"/>
  <c r="CA245" i="5"/>
  <c r="CA246" i="5"/>
  <c r="CA247" i="5"/>
  <c r="CA248" i="5"/>
  <c r="CA249" i="5"/>
  <c r="CA250" i="5"/>
  <c r="CA251" i="5"/>
  <c r="CA252" i="5"/>
  <c r="CA253" i="5"/>
  <c r="CA254" i="5"/>
  <c r="CA255" i="5"/>
  <c r="CA256" i="5"/>
  <c r="CA257" i="5"/>
  <c r="CA258" i="5"/>
  <c r="CA259" i="5"/>
  <c r="CA260" i="5"/>
  <c r="CA261" i="5"/>
  <c r="CA262" i="5"/>
  <c r="CA263" i="5"/>
  <c r="CA264" i="5"/>
  <c r="CA265" i="5"/>
  <c r="CA266" i="5"/>
  <c r="CA267" i="5"/>
  <c r="CA268" i="5"/>
  <c r="BZ159" i="5"/>
  <c r="BZ160" i="5"/>
  <c r="BZ161" i="5"/>
  <c r="BZ162" i="5"/>
  <c r="BZ163" i="5"/>
  <c r="BZ164" i="5"/>
  <c r="BZ165" i="5"/>
  <c r="BZ166" i="5"/>
  <c r="BZ167" i="5"/>
  <c r="BZ168" i="5"/>
  <c r="BZ169" i="5"/>
  <c r="BZ170" i="5"/>
  <c r="BZ171" i="5"/>
  <c r="BZ172" i="5"/>
  <c r="BZ173" i="5"/>
  <c r="BZ174" i="5"/>
  <c r="BZ175" i="5"/>
  <c r="BZ176" i="5"/>
  <c r="BZ177" i="5"/>
  <c r="BZ178" i="5"/>
  <c r="BZ179" i="5"/>
  <c r="BZ180" i="5"/>
  <c r="BZ181" i="5"/>
  <c r="BZ182" i="5"/>
  <c r="BZ183" i="5"/>
  <c r="BZ184" i="5"/>
  <c r="BZ185" i="5"/>
  <c r="BZ186" i="5"/>
  <c r="BZ187" i="5"/>
  <c r="BZ188" i="5"/>
  <c r="BZ189" i="5"/>
  <c r="BZ190" i="5"/>
  <c r="BZ191" i="5"/>
  <c r="BZ192" i="5"/>
  <c r="BZ193" i="5"/>
  <c r="BZ194" i="5"/>
  <c r="BZ195" i="5"/>
  <c r="BZ196" i="5"/>
  <c r="BZ197" i="5"/>
  <c r="BZ198" i="5"/>
  <c r="BZ199" i="5"/>
  <c r="BZ200" i="5"/>
  <c r="BZ201" i="5"/>
  <c r="BZ202" i="5"/>
  <c r="BZ203" i="5"/>
  <c r="BZ204" i="5"/>
  <c r="BZ205" i="5"/>
  <c r="BZ206" i="5"/>
  <c r="BZ207" i="5"/>
  <c r="BZ208" i="5"/>
  <c r="BZ209" i="5"/>
  <c r="BZ210" i="5"/>
  <c r="BZ211" i="5"/>
  <c r="BZ212" i="5"/>
  <c r="BZ213" i="5"/>
  <c r="BZ214" i="5"/>
  <c r="BZ215" i="5"/>
  <c r="BZ216" i="5"/>
  <c r="BZ217" i="5"/>
  <c r="BZ218" i="5"/>
  <c r="BZ219" i="5"/>
  <c r="BZ220" i="5"/>
  <c r="BZ221" i="5"/>
  <c r="BZ222" i="5"/>
  <c r="BZ223" i="5"/>
  <c r="BZ224" i="5"/>
  <c r="BZ225" i="5"/>
  <c r="BZ226" i="5"/>
  <c r="BZ227" i="5"/>
  <c r="BZ228" i="5"/>
  <c r="BZ229" i="5"/>
  <c r="BZ230" i="5"/>
  <c r="BZ231" i="5"/>
  <c r="BZ232" i="5"/>
  <c r="BZ233" i="5"/>
  <c r="BZ234" i="5"/>
  <c r="BZ235" i="5"/>
  <c r="BZ236" i="5"/>
  <c r="BZ237" i="5"/>
  <c r="BZ238" i="5"/>
  <c r="BZ239" i="5"/>
  <c r="BZ240" i="5"/>
  <c r="BZ241" i="5"/>
  <c r="BZ242" i="5"/>
  <c r="BZ243" i="5"/>
  <c r="BZ244" i="5"/>
  <c r="BZ245" i="5"/>
  <c r="BZ246" i="5"/>
  <c r="BZ247" i="5"/>
  <c r="BZ248" i="5"/>
  <c r="BZ249" i="5"/>
  <c r="BZ250" i="5"/>
  <c r="BZ251" i="5"/>
  <c r="BZ252" i="5"/>
  <c r="BZ253" i="5"/>
  <c r="BZ254" i="5"/>
  <c r="BZ255" i="5"/>
  <c r="BZ256" i="5"/>
  <c r="BZ257" i="5"/>
  <c r="BZ258" i="5"/>
  <c r="BZ259" i="5"/>
  <c r="BZ260" i="5"/>
  <c r="BZ261" i="5"/>
  <c r="BZ262" i="5"/>
  <c r="BZ263" i="5"/>
  <c r="BZ264" i="5"/>
  <c r="BZ265" i="5"/>
  <c r="BZ266" i="5"/>
  <c r="BZ267" i="5"/>
  <c r="BZ26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CB269" i="5"/>
  <c r="AQ274" i="5" s="1"/>
  <c r="BV158" i="5"/>
  <c r="CA269" i="5"/>
  <c r="AQ273" i="5" s="1"/>
  <c r="BU158" i="5"/>
  <c r="BT158" i="5"/>
  <c r="BS158" i="5"/>
  <c r="BU269" i="5"/>
  <c r="AN273" i="5" s="1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V254" i="5"/>
  <c r="BV255" i="5"/>
  <c r="BV256" i="5"/>
  <c r="BV257" i="5"/>
  <c r="BV258" i="5"/>
  <c r="BV259" i="5"/>
  <c r="BV260" i="5"/>
  <c r="BV261" i="5"/>
  <c r="BV262" i="5"/>
  <c r="BV263" i="5"/>
  <c r="BV264" i="5"/>
  <c r="BV265" i="5"/>
  <c r="BV266" i="5"/>
  <c r="BV267" i="5"/>
  <c r="BV268" i="5"/>
  <c r="BV269" i="5"/>
  <c r="AN274" i="5" s="1"/>
  <c r="U5" i="5"/>
  <c r="U4" i="5"/>
  <c r="U3" i="5"/>
  <c r="T10" i="5" s="1"/>
  <c r="U10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195" i="5"/>
  <c r="BU196" i="5"/>
  <c r="BU197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U214" i="5"/>
  <c r="BU215" i="5"/>
  <c r="BU216" i="5"/>
  <c r="BU217" i="5"/>
  <c r="BU218" i="5"/>
  <c r="BU219" i="5"/>
  <c r="BU220" i="5"/>
  <c r="BU221" i="5"/>
  <c r="BU222" i="5"/>
  <c r="BU223" i="5"/>
  <c r="BU224" i="5"/>
  <c r="BU225" i="5"/>
  <c r="BU226" i="5"/>
  <c r="BU227" i="5"/>
  <c r="BU228" i="5"/>
  <c r="BU229" i="5"/>
  <c r="BU230" i="5"/>
  <c r="BU231" i="5"/>
  <c r="BU232" i="5"/>
  <c r="BU233" i="5"/>
  <c r="BU234" i="5"/>
  <c r="BU235" i="5"/>
  <c r="BU236" i="5"/>
  <c r="BU237" i="5"/>
  <c r="BU238" i="5"/>
  <c r="BU239" i="5"/>
  <c r="BU240" i="5"/>
  <c r="BU241" i="5"/>
  <c r="BU242" i="5"/>
  <c r="BU243" i="5"/>
  <c r="BU244" i="5"/>
  <c r="BU245" i="5"/>
  <c r="BU246" i="5"/>
  <c r="BU247" i="5"/>
  <c r="BU248" i="5"/>
  <c r="BU249" i="5"/>
  <c r="BU250" i="5"/>
  <c r="BU251" i="5"/>
  <c r="BU252" i="5"/>
  <c r="BU253" i="5"/>
  <c r="BU254" i="5"/>
  <c r="BU255" i="5"/>
  <c r="BU256" i="5"/>
  <c r="BU257" i="5"/>
  <c r="BU258" i="5"/>
  <c r="BU259" i="5"/>
  <c r="BU260" i="5"/>
  <c r="BU261" i="5"/>
  <c r="BU262" i="5"/>
  <c r="BU263" i="5"/>
  <c r="BU264" i="5"/>
  <c r="BU265" i="5"/>
  <c r="BU266" i="5"/>
  <c r="BU267" i="5"/>
  <c r="BU268" i="5"/>
  <c r="BT159" i="5"/>
  <c r="BT160" i="5"/>
  <c r="BT161" i="5"/>
  <c r="BT162" i="5"/>
  <c r="BT163" i="5"/>
  <c r="BT164" i="5"/>
  <c r="BT165" i="5"/>
  <c r="BT166" i="5"/>
  <c r="BT167" i="5"/>
  <c r="BT168" i="5"/>
  <c r="BT169" i="5"/>
  <c r="BT170" i="5"/>
  <c r="BT171" i="5"/>
  <c r="BT172" i="5"/>
  <c r="BT173" i="5"/>
  <c r="BT174" i="5"/>
  <c r="BT175" i="5"/>
  <c r="BT176" i="5"/>
  <c r="BT177" i="5"/>
  <c r="BT178" i="5"/>
  <c r="BT179" i="5"/>
  <c r="BT180" i="5"/>
  <c r="BT181" i="5"/>
  <c r="BT182" i="5"/>
  <c r="BT183" i="5"/>
  <c r="BT184" i="5"/>
  <c r="BT185" i="5"/>
  <c r="BT186" i="5"/>
  <c r="BT187" i="5"/>
  <c r="BT188" i="5"/>
  <c r="BT189" i="5"/>
  <c r="BT190" i="5"/>
  <c r="BT191" i="5"/>
  <c r="BT192" i="5"/>
  <c r="BT193" i="5"/>
  <c r="BT194" i="5"/>
  <c r="BT195" i="5"/>
  <c r="BT196" i="5"/>
  <c r="BT197" i="5"/>
  <c r="BT198" i="5"/>
  <c r="BT199" i="5"/>
  <c r="BT200" i="5"/>
  <c r="BT201" i="5"/>
  <c r="BT202" i="5"/>
  <c r="BT203" i="5"/>
  <c r="BT204" i="5"/>
  <c r="BT205" i="5"/>
  <c r="BT206" i="5"/>
  <c r="BT207" i="5"/>
  <c r="BT208" i="5"/>
  <c r="BT209" i="5"/>
  <c r="BT210" i="5"/>
  <c r="BT211" i="5"/>
  <c r="BT212" i="5"/>
  <c r="BT213" i="5"/>
  <c r="BT214" i="5"/>
  <c r="BT215" i="5"/>
  <c r="BT216" i="5"/>
  <c r="BT217" i="5"/>
  <c r="BT218" i="5"/>
  <c r="BT219" i="5"/>
  <c r="BT220" i="5"/>
  <c r="BT221" i="5"/>
  <c r="BT222" i="5"/>
  <c r="BT223" i="5"/>
  <c r="BT224" i="5"/>
  <c r="BT225" i="5"/>
  <c r="BT226" i="5"/>
  <c r="BT227" i="5"/>
  <c r="BT228" i="5"/>
  <c r="BT229" i="5"/>
  <c r="BT230" i="5"/>
  <c r="BT231" i="5"/>
  <c r="BT232" i="5"/>
  <c r="BT233" i="5"/>
  <c r="BT234" i="5"/>
  <c r="BT235" i="5"/>
  <c r="BT236" i="5"/>
  <c r="BT237" i="5"/>
  <c r="BT238" i="5"/>
  <c r="BT239" i="5"/>
  <c r="BT240" i="5"/>
  <c r="BT241" i="5"/>
  <c r="BT242" i="5"/>
  <c r="BT243" i="5"/>
  <c r="BT244" i="5"/>
  <c r="BT245" i="5"/>
  <c r="BT246" i="5"/>
  <c r="BT247" i="5"/>
  <c r="BT248" i="5"/>
  <c r="BT249" i="5"/>
  <c r="BT250" i="5"/>
  <c r="BT251" i="5"/>
  <c r="BT252" i="5"/>
  <c r="BT253" i="5"/>
  <c r="BT254" i="5"/>
  <c r="BT255" i="5"/>
  <c r="BT256" i="5"/>
  <c r="BT257" i="5"/>
  <c r="BT258" i="5"/>
  <c r="BT259" i="5"/>
  <c r="BT260" i="5"/>
  <c r="BT261" i="5"/>
  <c r="BT262" i="5"/>
  <c r="BT263" i="5"/>
  <c r="BT264" i="5"/>
  <c r="BT265" i="5"/>
  <c r="BT266" i="5"/>
  <c r="BT267" i="5"/>
  <c r="BT268" i="5"/>
  <c r="S115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4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S254" i="5"/>
  <c r="BS255" i="5"/>
  <c r="BS256" i="5"/>
  <c r="BS257" i="5"/>
  <c r="BS258" i="5"/>
  <c r="BS259" i="5"/>
  <c r="BS260" i="5"/>
  <c r="BS261" i="5"/>
  <c r="BS262" i="5"/>
  <c r="BS263" i="5"/>
  <c r="BS264" i="5"/>
  <c r="BS265" i="5"/>
  <c r="BS266" i="5"/>
  <c r="BS267" i="5"/>
  <c r="BS26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31" i="5"/>
  <c r="BR232" i="5"/>
  <c r="BR233" i="5"/>
  <c r="BR234" i="5"/>
  <c r="BR235" i="5"/>
  <c r="BR236" i="5"/>
  <c r="BR237" i="5"/>
  <c r="BR238" i="5"/>
  <c r="BR239" i="5"/>
  <c r="BR240" i="5"/>
  <c r="BR241" i="5"/>
  <c r="BR242" i="5"/>
  <c r="BR243" i="5"/>
  <c r="BR244" i="5"/>
  <c r="BR245" i="5"/>
  <c r="BR246" i="5"/>
  <c r="BR247" i="5"/>
  <c r="BR248" i="5"/>
  <c r="BR249" i="5"/>
  <c r="BR250" i="5"/>
  <c r="BR251" i="5"/>
  <c r="BR252" i="5"/>
  <c r="BR253" i="5"/>
  <c r="BR254" i="5"/>
  <c r="BR255" i="5"/>
  <c r="BR256" i="5"/>
  <c r="BR257" i="5"/>
  <c r="BR258" i="5"/>
  <c r="BR259" i="5"/>
  <c r="BR260" i="5"/>
  <c r="BR261" i="5"/>
  <c r="BR262" i="5"/>
  <c r="BR263" i="5"/>
  <c r="BR264" i="5"/>
  <c r="BR265" i="5"/>
  <c r="BR266" i="5"/>
  <c r="BR267" i="5"/>
  <c r="BR26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195" i="5"/>
  <c r="BQ196" i="5"/>
  <c r="BQ197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Q214" i="5"/>
  <c r="BQ215" i="5"/>
  <c r="BQ216" i="5"/>
  <c r="BQ217" i="5"/>
  <c r="BQ218" i="5"/>
  <c r="BQ219" i="5"/>
  <c r="BQ220" i="5"/>
  <c r="BQ221" i="5"/>
  <c r="BQ222" i="5"/>
  <c r="BQ223" i="5"/>
  <c r="BQ224" i="5"/>
  <c r="BQ225" i="5"/>
  <c r="BQ226" i="5"/>
  <c r="BQ227" i="5"/>
  <c r="BQ228" i="5"/>
  <c r="BQ229" i="5"/>
  <c r="BQ230" i="5"/>
  <c r="BQ231" i="5"/>
  <c r="BQ232" i="5"/>
  <c r="BQ233" i="5"/>
  <c r="BQ234" i="5"/>
  <c r="BQ235" i="5"/>
  <c r="BQ236" i="5"/>
  <c r="BQ237" i="5"/>
  <c r="BQ238" i="5"/>
  <c r="BQ239" i="5"/>
  <c r="BQ240" i="5"/>
  <c r="BQ241" i="5"/>
  <c r="BQ242" i="5"/>
  <c r="BQ243" i="5"/>
  <c r="BQ244" i="5"/>
  <c r="BQ245" i="5"/>
  <c r="BQ246" i="5"/>
  <c r="BQ247" i="5"/>
  <c r="BQ248" i="5"/>
  <c r="BQ249" i="5"/>
  <c r="BQ250" i="5"/>
  <c r="BQ251" i="5"/>
  <c r="BQ252" i="5"/>
  <c r="BQ253" i="5"/>
  <c r="BQ254" i="5"/>
  <c r="BQ255" i="5"/>
  <c r="BQ256" i="5"/>
  <c r="BQ257" i="5"/>
  <c r="BQ258" i="5"/>
  <c r="BQ259" i="5"/>
  <c r="BQ260" i="5"/>
  <c r="BQ261" i="5"/>
  <c r="BQ262" i="5"/>
  <c r="BQ263" i="5"/>
  <c r="BQ264" i="5"/>
  <c r="BQ265" i="5"/>
  <c r="BQ266" i="5"/>
  <c r="BQ267" i="5"/>
  <c r="BQ268" i="5"/>
  <c r="AK274" i="5"/>
  <c r="AK273" i="5"/>
  <c r="BP269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P254" i="5"/>
  <c r="BP255" i="5"/>
  <c r="BP256" i="5"/>
  <c r="BP257" i="5"/>
  <c r="BP258" i="5"/>
  <c r="BP259" i="5"/>
  <c r="BP260" i="5"/>
  <c r="BP261" i="5"/>
  <c r="BP262" i="5"/>
  <c r="BP263" i="5"/>
  <c r="BP264" i="5"/>
  <c r="BP265" i="5"/>
  <c r="BP266" i="5"/>
  <c r="BP267" i="5"/>
  <c r="BP268" i="5"/>
  <c r="BP158" i="5"/>
  <c r="BO269" i="5"/>
  <c r="BO159" i="5"/>
  <c r="BO160" i="5"/>
  <c r="BO161" i="5"/>
  <c r="BO162" i="5"/>
  <c r="BO163" i="5"/>
  <c r="BO164" i="5"/>
  <c r="BO165" i="5"/>
  <c r="BO166" i="5"/>
  <c r="BO167" i="5"/>
  <c r="BO168" i="5"/>
  <c r="BO169" i="5"/>
  <c r="BO170" i="5"/>
  <c r="BO171" i="5"/>
  <c r="BO172" i="5"/>
  <c r="BO173" i="5"/>
  <c r="BO174" i="5"/>
  <c r="BO175" i="5"/>
  <c r="BO176" i="5"/>
  <c r="BO177" i="5"/>
  <c r="BO178" i="5"/>
  <c r="BO179" i="5"/>
  <c r="BO180" i="5"/>
  <c r="BO181" i="5"/>
  <c r="BO182" i="5"/>
  <c r="BO183" i="5"/>
  <c r="BO184" i="5"/>
  <c r="BO185" i="5"/>
  <c r="BO186" i="5"/>
  <c r="BO187" i="5"/>
  <c r="BO188" i="5"/>
  <c r="BO189" i="5"/>
  <c r="BO190" i="5"/>
  <c r="BO191" i="5"/>
  <c r="BO192" i="5"/>
  <c r="BO193" i="5"/>
  <c r="BO194" i="5"/>
  <c r="BO195" i="5"/>
  <c r="BO196" i="5"/>
  <c r="BO197" i="5"/>
  <c r="BO198" i="5"/>
  <c r="BO199" i="5"/>
  <c r="BO200" i="5"/>
  <c r="BO201" i="5"/>
  <c r="BO202" i="5"/>
  <c r="BO203" i="5"/>
  <c r="BO204" i="5"/>
  <c r="BO205" i="5"/>
  <c r="BO206" i="5"/>
  <c r="BO207" i="5"/>
  <c r="BO208" i="5"/>
  <c r="BO209" i="5"/>
  <c r="BO210" i="5"/>
  <c r="BO211" i="5"/>
  <c r="BO212" i="5"/>
  <c r="BO213" i="5"/>
  <c r="BO214" i="5"/>
  <c r="BO215" i="5"/>
  <c r="BO216" i="5"/>
  <c r="BO217" i="5"/>
  <c r="BO218" i="5"/>
  <c r="BO219" i="5"/>
  <c r="BO220" i="5"/>
  <c r="BO221" i="5"/>
  <c r="BO222" i="5"/>
  <c r="BO223" i="5"/>
  <c r="BO224" i="5"/>
  <c r="BO225" i="5"/>
  <c r="BO226" i="5"/>
  <c r="BO227" i="5"/>
  <c r="BO228" i="5"/>
  <c r="BO229" i="5"/>
  <c r="BO230" i="5"/>
  <c r="BO231" i="5"/>
  <c r="BO232" i="5"/>
  <c r="BO233" i="5"/>
  <c r="BO234" i="5"/>
  <c r="BO235" i="5"/>
  <c r="BO236" i="5"/>
  <c r="BO237" i="5"/>
  <c r="BO238" i="5"/>
  <c r="BO239" i="5"/>
  <c r="BO240" i="5"/>
  <c r="BO241" i="5"/>
  <c r="BO242" i="5"/>
  <c r="BO243" i="5"/>
  <c r="BO244" i="5"/>
  <c r="BO245" i="5"/>
  <c r="BO246" i="5"/>
  <c r="BO247" i="5"/>
  <c r="BO248" i="5"/>
  <c r="BO249" i="5"/>
  <c r="BO250" i="5"/>
  <c r="BO251" i="5"/>
  <c r="BO252" i="5"/>
  <c r="BO253" i="5"/>
  <c r="BO254" i="5"/>
  <c r="BO255" i="5"/>
  <c r="BO256" i="5"/>
  <c r="BO257" i="5"/>
  <c r="BO258" i="5"/>
  <c r="BO259" i="5"/>
  <c r="BO260" i="5"/>
  <c r="BO261" i="5"/>
  <c r="BO262" i="5"/>
  <c r="BO263" i="5"/>
  <c r="BO264" i="5"/>
  <c r="BO265" i="5"/>
  <c r="BO266" i="5"/>
  <c r="BO267" i="5"/>
  <c r="BO268" i="5"/>
  <c r="BO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57" i="5"/>
  <c r="BN258" i="5"/>
  <c r="BN259" i="5"/>
  <c r="BN260" i="5"/>
  <c r="BN261" i="5"/>
  <c r="BN262" i="5"/>
  <c r="BN263" i="5"/>
  <c r="BN264" i="5"/>
  <c r="BN265" i="5"/>
  <c r="BN266" i="5"/>
  <c r="BN267" i="5"/>
  <c r="BN268" i="5"/>
  <c r="BN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158" i="5"/>
  <c r="BL159" i="5"/>
  <c r="BL160" i="5"/>
  <c r="BL161" i="5"/>
  <c r="BL162" i="5"/>
  <c r="BL163" i="5"/>
  <c r="BL164" i="5"/>
  <c r="BL165" i="5"/>
  <c r="BL166" i="5"/>
  <c r="BL167" i="5"/>
  <c r="BL168" i="5"/>
  <c r="BL169" i="5"/>
  <c r="BL170" i="5"/>
  <c r="BL171" i="5"/>
  <c r="BL172" i="5"/>
  <c r="BL173" i="5"/>
  <c r="BL174" i="5"/>
  <c r="BL175" i="5"/>
  <c r="BL176" i="5"/>
  <c r="BL177" i="5"/>
  <c r="BL178" i="5"/>
  <c r="BL179" i="5"/>
  <c r="BL180" i="5"/>
  <c r="BL181" i="5"/>
  <c r="BL182" i="5"/>
  <c r="BL183" i="5"/>
  <c r="BL184" i="5"/>
  <c r="BL185" i="5"/>
  <c r="BL186" i="5"/>
  <c r="BL187" i="5"/>
  <c r="BL188" i="5"/>
  <c r="BL189" i="5"/>
  <c r="BL190" i="5"/>
  <c r="BL191" i="5"/>
  <c r="BL192" i="5"/>
  <c r="BL193" i="5"/>
  <c r="BL194" i="5"/>
  <c r="BL195" i="5"/>
  <c r="BL196" i="5"/>
  <c r="BL197" i="5"/>
  <c r="BL198" i="5"/>
  <c r="BL199" i="5"/>
  <c r="BL200" i="5"/>
  <c r="BL201" i="5"/>
  <c r="BL202" i="5"/>
  <c r="BL203" i="5"/>
  <c r="BL204" i="5"/>
  <c r="BL205" i="5"/>
  <c r="BL206" i="5"/>
  <c r="BL207" i="5"/>
  <c r="BL208" i="5"/>
  <c r="BL209" i="5"/>
  <c r="BL210" i="5"/>
  <c r="BL211" i="5"/>
  <c r="BL212" i="5"/>
  <c r="BL213" i="5"/>
  <c r="BL214" i="5"/>
  <c r="BL215" i="5"/>
  <c r="BL216" i="5"/>
  <c r="BL217" i="5"/>
  <c r="BL218" i="5"/>
  <c r="BL219" i="5"/>
  <c r="BL220" i="5"/>
  <c r="BL221" i="5"/>
  <c r="BL222" i="5"/>
  <c r="BL223" i="5"/>
  <c r="BL224" i="5"/>
  <c r="BL225" i="5"/>
  <c r="BL226" i="5"/>
  <c r="BL227" i="5"/>
  <c r="BL228" i="5"/>
  <c r="BL229" i="5"/>
  <c r="BL230" i="5"/>
  <c r="BL231" i="5"/>
  <c r="BL232" i="5"/>
  <c r="BL233" i="5"/>
  <c r="BL234" i="5"/>
  <c r="BL235" i="5"/>
  <c r="BL236" i="5"/>
  <c r="BL237" i="5"/>
  <c r="BL238" i="5"/>
  <c r="BL239" i="5"/>
  <c r="BL240" i="5"/>
  <c r="BL241" i="5"/>
  <c r="BL242" i="5"/>
  <c r="BL243" i="5"/>
  <c r="BL244" i="5"/>
  <c r="BL245" i="5"/>
  <c r="BL246" i="5"/>
  <c r="BL247" i="5"/>
  <c r="BL248" i="5"/>
  <c r="BL249" i="5"/>
  <c r="BL250" i="5"/>
  <c r="BL251" i="5"/>
  <c r="BL252" i="5"/>
  <c r="BL253" i="5"/>
  <c r="BL254" i="5"/>
  <c r="BL255" i="5"/>
  <c r="BL256" i="5"/>
  <c r="BL257" i="5"/>
  <c r="BL258" i="5"/>
  <c r="BL259" i="5"/>
  <c r="BL260" i="5"/>
  <c r="BL261" i="5"/>
  <c r="BL262" i="5"/>
  <c r="BL263" i="5"/>
  <c r="BL264" i="5"/>
  <c r="BL265" i="5"/>
  <c r="BL266" i="5"/>
  <c r="BL267" i="5"/>
  <c r="BL26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K176" i="5"/>
  <c r="BK177" i="5"/>
  <c r="BK178" i="5"/>
  <c r="BK179" i="5"/>
  <c r="BK180" i="5"/>
  <c r="BK181" i="5"/>
  <c r="BK182" i="5"/>
  <c r="BK183" i="5"/>
  <c r="BK184" i="5"/>
  <c r="BK185" i="5"/>
  <c r="BK186" i="5"/>
  <c r="BK187" i="5"/>
  <c r="BK188" i="5"/>
  <c r="BK189" i="5"/>
  <c r="BK190" i="5"/>
  <c r="BK191" i="5"/>
  <c r="BK192" i="5"/>
  <c r="BK193" i="5"/>
  <c r="BK194" i="5"/>
  <c r="BK195" i="5"/>
  <c r="BK196" i="5"/>
  <c r="BK197" i="5"/>
  <c r="BK198" i="5"/>
  <c r="BK199" i="5"/>
  <c r="BK200" i="5"/>
  <c r="BK201" i="5"/>
  <c r="BK202" i="5"/>
  <c r="BK203" i="5"/>
  <c r="BK204" i="5"/>
  <c r="BK205" i="5"/>
  <c r="BK206" i="5"/>
  <c r="BK207" i="5"/>
  <c r="BK208" i="5"/>
  <c r="BK209" i="5"/>
  <c r="BK210" i="5"/>
  <c r="BK211" i="5"/>
  <c r="BK212" i="5"/>
  <c r="BK213" i="5"/>
  <c r="BK214" i="5"/>
  <c r="BK215" i="5"/>
  <c r="BK216" i="5"/>
  <c r="BK217" i="5"/>
  <c r="BK218" i="5"/>
  <c r="BK219" i="5"/>
  <c r="BK220" i="5"/>
  <c r="BK221" i="5"/>
  <c r="BK222" i="5"/>
  <c r="BK223" i="5"/>
  <c r="BK224" i="5"/>
  <c r="BK225" i="5"/>
  <c r="BK226" i="5"/>
  <c r="BK227" i="5"/>
  <c r="BK228" i="5"/>
  <c r="BK229" i="5"/>
  <c r="BK230" i="5"/>
  <c r="BK231" i="5"/>
  <c r="BK232" i="5"/>
  <c r="BK233" i="5"/>
  <c r="BK234" i="5"/>
  <c r="BK235" i="5"/>
  <c r="BK236" i="5"/>
  <c r="BK237" i="5"/>
  <c r="BK238" i="5"/>
  <c r="BK239" i="5"/>
  <c r="BK240" i="5"/>
  <c r="BK241" i="5"/>
  <c r="BK242" i="5"/>
  <c r="BK243" i="5"/>
  <c r="BK244" i="5"/>
  <c r="BK245" i="5"/>
  <c r="BK246" i="5"/>
  <c r="BK247" i="5"/>
  <c r="BK248" i="5"/>
  <c r="BK249" i="5"/>
  <c r="BK250" i="5"/>
  <c r="BK251" i="5"/>
  <c r="BK252" i="5"/>
  <c r="BK253" i="5"/>
  <c r="BK254" i="5"/>
  <c r="BK255" i="5"/>
  <c r="BK256" i="5"/>
  <c r="BK257" i="5"/>
  <c r="BK258" i="5"/>
  <c r="BK259" i="5"/>
  <c r="BK260" i="5"/>
  <c r="BK261" i="5"/>
  <c r="BK262" i="5"/>
  <c r="BK263" i="5"/>
  <c r="BK264" i="5"/>
  <c r="BK265" i="5"/>
  <c r="BK266" i="5"/>
  <c r="BK267" i="5"/>
  <c r="BK268" i="5"/>
  <c r="AH274" i="5"/>
  <c r="AH273" i="5"/>
  <c r="BJ269" i="5"/>
  <c r="BI269" i="5"/>
  <c r="BJ159" i="5"/>
  <c r="BJ160" i="5"/>
  <c r="BJ161" i="5"/>
  <c r="BJ162" i="5"/>
  <c r="BJ163" i="5"/>
  <c r="BJ164" i="5"/>
  <c r="BJ165" i="5"/>
  <c r="BJ166" i="5"/>
  <c r="BJ167" i="5"/>
  <c r="BJ168" i="5"/>
  <c r="BJ169" i="5"/>
  <c r="BJ170" i="5"/>
  <c r="BJ171" i="5"/>
  <c r="BJ172" i="5"/>
  <c r="BJ173" i="5"/>
  <c r="BJ174" i="5"/>
  <c r="BJ175" i="5"/>
  <c r="BJ176" i="5"/>
  <c r="BJ177" i="5"/>
  <c r="BJ178" i="5"/>
  <c r="BJ179" i="5"/>
  <c r="BJ180" i="5"/>
  <c r="BJ181" i="5"/>
  <c r="BJ182" i="5"/>
  <c r="BJ183" i="5"/>
  <c r="BJ184" i="5"/>
  <c r="BJ185" i="5"/>
  <c r="BJ186" i="5"/>
  <c r="BJ187" i="5"/>
  <c r="BJ188" i="5"/>
  <c r="BJ189" i="5"/>
  <c r="BJ190" i="5"/>
  <c r="BJ191" i="5"/>
  <c r="BJ192" i="5"/>
  <c r="BJ193" i="5"/>
  <c r="BJ194" i="5"/>
  <c r="BJ195" i="5"/>
  <c r="BJ196" i="5"/>
  <c r="BJ197" i="5"/>
  <c r="BJ198" i="5"/>
  <c r="BJ199" i="5"/>
  <c r="BJ200" i="5"/>
  <c r="BJ201" i="5"/>
  <c r="BJ202" i="5"/>
  <c r="BJ203" i="5"/>
  <c r="BJ204" i="5"/>
  <c r="BJ205" i="5"/>
  <c r="BJ206" i="5"/>
  <c r="BJ207" i="5"/>
  <c r="BJ208" i="5"/>
  <c r="BJ209" i="5"/>
  <c r="BJ210" i="5"/>
  <c r="BJ211" i="5"/>
  <c r="BJ212" i="5"/>
  <c r="BJ213" i="5"/>
  <c r="BJ214" i="5"/>
  <c r="BJ215" i="5"/>
  <c r="BJ216" i="5"/>
  <c r="BJ217" i="5"/>
  <c r="BJ218" i="5"/>
  <c r="BJ219" i="5"/>
  <c r="BJ220" i="5"/>
  <c r="BJ221" i="5"/>
  <c r="BJ222" i="5"/>
  <c r="BJ223" i="5"/>
  <c r="BJ224" i="5"/>
  <c r="BJ225" i="5"/>
  <c r="BJ226" i="5"/>
  <c r="BJ227" i="5"/>
  <c r="BJ228" i="5"/>
  <c r="BJ229" i="5"/>
  <c r="BJ230" i="5"/>
  <c r="BJ231" i="5"/>
  <c r="BJ232" i="5"/>
  <c r="BJ233" i="5"/>
  <c r="BJ234" i="5"/>
  <c r="BJ235" i="5"/>
  <c r="BJ236" i="5"/>
  <c r="BJ237" i="5"/>
  <c r="BJ238" i="5"/>
  <c r="BJ239" i="5"/>
  <c r="BJ240" i="5"/>
  <c r="BJ241" i="5"/>
  <c r="BJ242" i="5"/>
  <c r="BJ243" i="5"/>
  <c r="BJ244" i="5"/>
  <c r="BJ245" i="5"/>
  <c r="BJ246" i="5"/>
  <c r="BJ247" i="5"/>
  <c r="BJ248" i="5"/>
  <c r="BJ249" i="5"/>
  <c r="BJ250" i="5"/>
  <c r="BJ251" i="5"/>
  <c r="BJ252" i="5"/>
  <c r="BJ253" i="5"/>
  <c r="BJ254" i="5"/>
  <c r="BJ255" i="5"/>
  <c r="BJ256" i="5"/>
  <c r="BJ257" i="5"/>
  <c r="BJ258" i="5"/>
  <c r="BJ259" i="5"/>
  <c r="BJ260" i="5"/>
  <c r="BJ261" i="5"/>
  <c r="BJ262" i="5"/>
  <c r="BJ263" i="5"/>
  <c r="BJ264" i="5"/>
  <c r="BJ265" i="5"/>
  <c r="BJ266" i="5"/>
  <c r="BJ267" i="5"/>
  <c r="BJ268" i="5"/>
  <c r="BJ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I214" i="5"/>
  <c r="BI215" i="5"/>
  <c r="BI216" i="5"/>
  <c r="BI217" i="5"/>
  <c r="BI218" i="5"/>
  <c r="BI219" i="5"/>
  <c r="BI220" i="5"/>
  <c r="BI221" i="5"/>
  <c r="BI222" i="5"/>
  <c r="BI223" i="5"/>
  <c r="BI224" i="5"/>
  <c r="BI225" i="5"/>
  <c r="BI226" i="5"/>
  <c r="BI227" i="5"/>
  <c r="BI228" i="5"/>
  <c r="BI229" i="5"/>
  <c r="BI230" i="5"/>
  <c r="BI231" i="5"/>
  <c r="BI232" i="5"/>
  <c r="BI233" i="5"/>
  <c r="BI234" i="5"/>
  <c r="BI235" i="5"/>
  <c r="BI236" i="5"/>
  <c r="BI237" i="5"/>
  <c r="BI238" i="5"/>
  <c r="BI239" i="5"/>
  <c r="BI240" i="5"/>
  <c r="BI241" i="5"/>
  <c r="BI242" i="5"/>
  <c r="BI243" i="5"/>
  <c r="BI244" i="5"/>
  <c r="BI245" i="5"/>
  <c r="BI246" i="5"/>
  <c r="BI247" i="5"/>
  <c r="BI248" i="5"/>
  <c r="BI249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34" i="5"/>
  <c r="BH235" i="5"/>
  <c r="BH236" i="5"/>
  <c r="BH237" i="5"/>
  <c r="BH238" i="5"/>
  <c r="BH239" i="5"/>
  <c r="BH240" i="5"/>
  <c r="BH241" i="5"/>
  <c r="BH242" i="5"/>
  <c r="BH243" i="5"/>
  <c r="BH244" i="5"/>
  <c r="BH245" i="5"/>
  <c r="BH246" i="5"/>
  <c r="BH247" i="5"/>
  <c r="BH248" i="5"/>
  <c r="BH249" i="5"/>
  <c r="BH250" i="5"/>
  <c r="BH251" i="5"/>
  <c r="BH252" i="5"/>
  <c r="BH253" i="5"/>
  <c r="BH254" i="5"/>
  <c r="BH255" i="5"/>
  <c r="BH256" i="5"/>
  <c r="BH257" i="5"/>
  <c r="BH258" i="5"/>
  <c r="BH259" i="5"/>
  <c r="BH260" i="5"/>
  <c r="BH261" i="5"/>
  <c r="BH262" i="5"/>
  <c r="BH263" i="5"/>
  <c r="BH264" i="5"/>
  <c r="BH265" i="5"/>
  <c r="BH266" i="5"/>
  <c r="BH267" i="5"/>
  <c r="BH268" i="5"/>
  <c r="BH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G214" i="5"/>
  <c r="BG215" i="5"/>
  <c r="BG216" i="5"/>
  <c r="BG217" i="5"/>
  <c r="BG218" i="5"/>
  <c r="BG219" i="5"/>
  <c r="BG220" i="5"/>
  <c r="BG221" i="5"/>
  <c r="BG222" i="5"/>
  <c r="BG223" i="5"/>
  <c r="BG224" i="5"/>
  <c r="BG225" i="5"/>
  <c r="BG226" i="5"/>
  <c r="BG227" i="5"/>
  <c r="BG228" i="5"/>
  <c r="BG229" i="5"/>
  <c r="BG230" i="5"/>
  <c r="BG231" i="5"/>
  <c r="BG232" i="5"/>
  <c r="BG233" i="5"/>
  <c r="BG234" i="5"/>
  <c r="BG235" i="5"/>
  <c r="BG236" i="5"/>
  <c r="BG237" i="5"/>
  <c r="BG238" i="5"/>
  <c r="BG239" i="5"/>
  <c r="BG240" i="5"/>
  <c r="BG241" i="5"/>
  <c r="BG242" i="5"/>
  <c r="BG243" i="5"/>
  <c r="BG244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257" i="5"/>
  <c r="BG258" i="5"/>
  <c r="BG259" i="5"/>
  <c r="BG260" i="5"/>
  <c r="BG261" i="5"/>
  <c r="BG262" i="5"/>
  <c r="BG263" i="5"/>
  <c r="BG264" i="5"/>
  <c r="BG265" i="5"/>
  <c r="BG266" i="5"/>
  <c r="BG267" i="5"/>
  <c r="BG268" i="5"/>
  <c r="BG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AE274" i="5"/>
  <c r="AE273" i="5"/>
  <c r="BD269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5"/>
  <c r="BD263" i="5"/>
  <c r="BD264" i="5"/>
  <c r="BD265" i="5"/>
  <c r="BD266" i="5"/>
  <c r="BD267" i="5"/>
  <c r="BD268" i="5"/>
  <c r="BD158" i="5"/>
  <c r="BC269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55" i="5"/>
  <c r="BB256" i="5"/>
  <c r="BB257" i="5"/>
  <c r="BB258" i="5"/>
  <c r="BB259" i="5"/>
  <c r="BB260" i="5"/>
  <c r="BB261" i="5"/>
  <c r="BB262" i="5"/>
  <c r="BB263" i="5"/>
  <c r="BB264" i="5"/>
  <c r="BB265" i="5"/>
  <c r="BB266" i="5"/>
  <c r="BB267" i="5"/>
  <c r="BB268" i="5"/>
  <c r="BB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5"/>
  <c r="BA260" i="5"/>
  <c r="BA261" i="5"/>
  <c r="BA262" i="5"/>
  <c r="BA263" i="5"/>
  <c r="BA264" i="5"/>
  <c r="BA265" i="5"/>
  <c r="BA266" i="5"/>
  <c r="BA267" i="5"/>
  <c r="BA268" i="5"/>
  <c r="BA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55" i="5"/>
  <c r="AZ256" i="5"/>
  <c r="AZ257" i="5"/>
  <c r="AZ258" i="5"/>
  <c r="AZ259" i="5"/>
  <c r="AZ260" i="5"/>
  <c r="AZ261" i="5"/>
  <c r="AZ262" i="5"/>
  <c r="AZ263" i="5"/>
  <c r="AZ264" i="5"/>
  <c r="AZ265" i="5"/>
  <c r="AZ266" i="5"/>
  <c r="AZ267" i="5"/>
  <c r="AZ26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Y255" i="5"/>
  <c r="AY256" i="5"/>
  <c r="AY257" i="5"/>
  <c r="AY258" i="5"/>
  <c r="AY259" i="5"/>
  <c r="AY260" i="5"/>
  <c r="AY261" i="5"/>
  <c r="AY262" i="5"/>
  <c r="AY263" i="5"/>
  <c r="AY264" i="5"/>
  <c r="AY265" i="5"/>
  <c r="AY266" i="5"/>
  <c r="AY267" i="5"/>
  <c r="AY268" i="5"/>
  <c r="AB274" i="5"/>
  <c r="AX269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57" i="5"/>
  <c r="AX258" i="5"/>
  <c r="AX259" i="5"/>
  <c r="AX260" i="5"/>
  <c r="AX261" i="5"/>
  <c r="AX262" i="5"/>
  <c r="AX263" i="5"/>
  <c r="AX264" i="5"/>
  <c r="AX265" i="5"/>
  <c r="AX266" i="5"/>
  <c r="AX267" i="5"/>
  <c r="AX268" i="5"/>
  <c r="AX158" i="5"/>
  <c r="AB273" i="5"/>
  <c r="AW269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Y274" i="5"/>
  <c r="Y273" i="5"/>
  <c r="AR269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158" i="5"/>
  <c r="AQ269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V274" i="5"/>
  <c r="V273" i="5"/>
  <c r="AL269" i="5"/>
  <c r="AK269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158" i="5"/>
  <c r="AH269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158" i="5"/>
  <c r="AG269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158" i="5"/>
  <c r="S274" i="5"/>
  <c r="S273" i="5"/>
  <c r="AF269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158" i="5"/>
  <c r="AE269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158" i="5"/>
  <c r="AB269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158" i="5"/>
  <c r="AA269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158" i="5"/>
  <c r="P274" i="5"/>
  <c r="P273" i="5"/>
  <c r="Z269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158" i="5"/>
  <c r="Y269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158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159" i="5"/>
  <c r="X158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159" i="5"/>
  <c r="W158" i="5"/>
  <c r="V269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158" i="5"/>
  <c r="U269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158" i="5"/>
  <c r="M274" i="5"/>
  <c r="M273" i="5"/>
  <c r="T26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159" i="5"/>
  <c r="T158" i="5"/>
  <c r="S26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159" i="5"/>
  <c r="S158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159" i="5"/>
  <c r="R158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159" i="5"/>
  <c r="Q158" i="5"/>
  <c r="P269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158" i="5"/>
  <c r="O26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159" i="5"/>
  <c r="O158" i="5"/>
  <c r="J274" i="5"/>
  <c r="J273" i="5"/>
  <c r="N269" i="5"/>
  <c r="M269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160" i="5"/>
  <c r="N159" i="5"/>
  <c r="N158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160" i="5"/>
  <c r="M159" i="5"/>
  <c r="M158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159" i="5"/>
  <c r="L158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162" i="5"/>
  <c r="J161" i="5"/>
  <c r="J160" i="5"/>
  <c r="J159" i="5"/>
  <c r="K158" i="5"/>
  <c r="I270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162" i="5"/>
  <c r="D161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162" i="5"/>
  <c r="C161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162" i="5"/>
  <c r="B161" i="5"/>
  <c r="B160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45" i="5"/>
  <c r="D44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J71" i="5" s="1"/>
  <c r="C45" i="5"/>
  <c r="C44" i="5"/>
  <c r="I71" i="5"/>
  <c r="I70" i="5"/>
  <c r="B44" i="5"/>
  <c r="B45" i="5"/>
  <c r="B58" i="5"/>
  <c r="B65" i="5"/>
  <c r="B66" i="5"/>
  <c r="B67" i="5"/>
  <c r="B69" i="5"/>
  <c r="B70" i="5"/>
  <c r="B71" i="5"/>
  <c r="B74" i="5"/>
  <c r="B75" i="5"/>
  <c r="B83" i="5"/>
  <c r="B86" i="5"/>
  <c r="B87" i="5"/>
  <c r="B90" i="5"/>
  <c r="B91" i="5"/>
  <c r="B95" i="5"/>
  <c r="B96" i="5"/>
  <c r="B97" i="5"/>
  <c r="B151" i="5"/>
  <c r="B149" i="5"/>
  <c r="B146" i="5"/>
  <c r="B145" i="5"/>
  <c r="B142" i="5"/>
  <c r="B141" i="5"/>
  <c r="B138" i="5"/>
  <c r="B137" i="5"/>
  <c r="B128" i="5"/>
  <c r="B125" i="5"/>
  <c r="B124" i="5"/>
  <c r="B120" i="5"/>
  <c r="B116" i="5"/>
  <c r="B99" i="5"/>
  <c r="B100" i="5"/>
  <c r="B101" i="5"/>
  <c r="B102" i="5"/>
  <c r="B103" i="5"/>
  <c r="B104" i="5"/>
  <c r="B105" i="5"/>
  <c r="B106" i="5"/>
  <c r="B107" i="5"/>
  <c r="B108" i="5"/>
  <c r="B109" i="5"/>
  <c r="B111" i="5"/>
  <c r="B112" i="5"/>
  <c r="B113" i="5"/>
  <c r="B114" i="5"/>
  <c r="B115" i="5"/>
  <c r="B150" i="5"/>
  <c r="B148" i="5"/>
  <c r="B147" i="5"/>
  <c r="B144" i="5"/>
  <c r="B143" i="5"/>
  <c r="B140" i="5"/>
  <c r="B139" i="5"/>
  <c r="B136" i="5"/>
  <c r="B135" i="5"/>
  <c r="B134" i="5"/>
  <c r="B133" i="5"/>
  <c r="B132" i="5"/>
  <c r="B131" i="5"/>
  <c r="B130" i="5"/>
  <c r="B129" i="5"/>
  <c r="B127" i="5"/>
  <c r="B126" i="5"/>
  <c r="B123" i="5"/>
  <c r="B122" i="5"/>
  <c r="B121" i="5"/>
  <c r="B119" i="5"/>
  <c r="B118" i="5"/>
  <c r="B117" i="5"/>
  <c r="B110" i="5"/>
  <c r="B98" i="5"/>
  <c r="B94" i="5"/>
  <c r="B93" i="5"/>
  <c r="B92" i="5"/>
  <c r="B89" i="5"/>
  <c r="B88" i="5"/>
  <c r="B85" i="5"/>
  <c r="B84" i="5"/>
  <c r="B82" i="5"/>
  <c r="B81" i="5"/>
  <c r="B80" i="5"/>
  <c r="B79" i="5"/>
  <c r="B78" i="5"/>
  <c r="B77" i="5"/>
  <c r="B76" i="5"/>
  <c r="B73" i="5"/>
  <c r="B72" i="5"/>
  <c r="B68" i="5"/>
  <c r="B64" i="5"/>
  <c r="B63" i="5"/>
  <c r="B62" i="5"/>
  <c r="B59" i="5"/>
  <c r="B61" i="5"/>
  <c r="B60" i="5"/>
  <c r="B57" i="5"/>
  <c r="B56" i="5"/>
  <c r="B55" i="5"/>
  <c r="B54" i="5"/>
  <c r="B53" i="5"/>
  <c r="B52" i="5"/>
  <c r="B51" i="5"/>
  <c r="B50" i="5"/>
  <c r="B49" i="5"/>
  <c r="B48" i="5"/>
  <c r="B47" i="5"/>
  <c r="B4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5" i="5"/>
  <c r="R4" i="5"/>
  <c r="CO164" i="5" l="1"/>
  <c r="CP164" i="5" s="1"/>
  <c r="CO172" i="5"/>
  <c r="CP172" i="5" s="1"/>
  <c r="CO180" i="5"/>
  <c r="CP180" i="5" s="1"/>
  <c r="CO188" i="5"/>
  <c r="CP188" i="5" s="1"/>
  <c r="CO196" i="5"/>
  <c r="CP196" i="5" s="1"/>
  <c r="CO204" i="5"/>
  <c r="CP204" i="5" s="1"/>
  <c r="CO212" i="5"/>
  <c r="CP212" i="5" s="1"/>
  <c r="CO220" i="5"/>
  <c r="CP220" i="5" s="1"/>
  <c r="CO228" i="5"/>
  <c r="CP228" i="5" s="1"/>
  <c r="CO236" i="5"/>
  <c r="CP236" i="5" s="1"/>
  <c r="CO244" i="5"/>
  <c r="CP244" i="5" s="1"/>
  <c r="CO252" i="5"/>
  <c r="CP252" i="5" s="1"/>
  <c r="CO260" i="5"/>
  <c r="CP260" i="5" s="1"/>
  <c r="CO268" i="5"/>
  <c r="CP268" i="5" s="1"/>
  <c r="CO165" i="5"/>
  <c r="CP165" i="5" s="1"/>
  <c r="CO173" i="5"/>
  <c r="CP173" i="5" s="1"/>
  <c r="CO181" i="5"/>
  <c r="CP181" i="5" s="1"/>
  <c r="CO189" i="5"/>
  <c r="CP189" i="5" s="1"/>
  <c r="CO197" i="5"/>
  <c r="CP197" i="5" s="1"/>
  <c r="CO205" i="5"/>
  <c r="CP205" i="5" s="1"/>
  <c r="CO213" i="5"/>
  <c r="CP213" i="5" s="1"/>
  <c r="CO221" i="5"/>
  <c r="CP221" i="5" s="1"/>
  <c r="CO229" i="5"/>
  <c r="CP229" i="5" s="1"/>
  <c r="CO237" i="5"/>
  <c r="CP237" i="5" s="1"/>
  <c r="CO245" i="5"/>
  <c r="CP245" i="5" s="1"/>
  <c r="CO253" i="5"/>
  <c r="CP253" i="5" s="1"/>
  <c r="CO261" i="5"/>
  <c r="CP261" i="5" s="1"/>
  <c r="CO166" i="5"/>
  <c r="CP166" i="5" s="1"/>
  <c r="CO174" i="5"/>
  <c r="CP174" i="5" s="1"/>
  <c r="CO182" i="5"/>
  <c r="CP182" i="5" s="1"/>
  <c r="CO190" i="5"/>
  <c r="CP190" i="5" s="1"/>
  <c r="CO198" i="5"/>
  <c r="CP198" i="5" s="1"/>
  <c r="CO206" i="5"/>
  <c r="CP206" i="5" s="1"/>
  <c r="CO214" i="5"/>
  <c r="CP214" i="5" s="1"/>
  <c r="CO222" i="5"/>
  <c r="CP222" i="5" s="1"/>
  <c r="CO230" i="5"/>
  <c r="CP230" i="5" s="1"/>
  <c r="CO238" i="5"/>
  <c r="CP238" i="5" s="1"/>
  <c r="CO246" i="5"/>
  <c r="CP246" i="5" s="1"/>
  <c r="CO254" i="5"/>
  <c r="CP254" i="5" s="1"/>
  <c r="CO262" i="5"/>
  <c r="CP262" i="5" s="1"/>
  <c r="CO159" i="5"/>
  <c r="CP159" i="5" s="1"/>
  <c r="CO167" i="5"/>
  <c r="CP167" i="5" s="1"/>
  <c r="CO175" i="5"/>
  <c r="CP175" i="5" s="1"/>
  <c r="CO183" i="5"/>
  <c r="CP183" i="5" s="1"/>
  <c r="CO191" i="5"/>
  <c r="CP191" i="5" s="1"/>
  <c r="CO199" i="5"/>
  <c r="CP199" i="5" s="1"/>
  <c r="CO207" i="5"/>
  <c r="CP207" i="5" s="1"/>
  <c r="CO215" i="5"/>
  <c r="CP215" i="5" s="1"/>
  <c r="CO223" i="5"/>
  <c r="CP223" i="5" s="1"/>
  <c r="CO231" i="5"/>
  <c r="CP231" i="5" s="1"/>
  <c r="CO239" i="5"/>
  <c r="CP239" i="5" s="1"/>
  <c r="CO247" i="5"/>
  <c r="CP247" i="5" s="1"/>
  <c r="CO255" i="5"/>
  <c r="CP255" i="5" s="1"/>
  <c r="CO263" i="5"/>
  <c r="CP263" i="5" s="1"/>
  <c r="CO160" i="5"/>
  <c r="CP160" i="5" s="1"/>
  <c r="CO168" i="5"/>
  <c r="CP168" i="5" s="1"/>
  <c r="CO176" i="5"/>
  <c r="CP176" i="5" s="1"/>
  <c r="CO184" i="5"/>
  <c r="CP184" i="5" s="1"/>
  <c r="CO192" i="5"/>
  <c r="CP192" i="5" s="1"/>
  <c r="CO200" i="5"/>
  <c r="CP200" i="5" s="1"/>
  <c r="CO208" i="5"/>
  <c r="CP208" i="5" s="1"/>
  <c r="CO216" i="5"/>
  <c r="CP216" i="5" s="1"/>
  <c r="CO224" i="5"/>
  <c r="CP224" i="5" s="1"/>
  <c r="CO232" i="5"/>
  <c r="CP232" i="5" s="1"/>
  <c r="CO240" i="5"/>
  <c r="CP240" i="5" s="1"/>
  <c r="CO248" i="5"/>
  <c r="CP248" i="5" s="1"/>
  <c r="CO256" i="5"/>
  <c r="CP256" i="5" s="1"/>
  <c r="CO264" i="5"/>
  <c r="CP264" i="5" s="1"/>
  <c r="CO161" i="5"/>
  <c r="CP161" i="5" s="1"/>
  <c r="CO169" i="5"/>
  <c r="CP169" i="5" s="1"/>
  <c r="CO177" i="5"/>
  <c r="CP177" i="5" s="1"/>
  <c r="CO185" i="5"/>
  <c r="CP185" i="5" s="1"/>
  <c r="CO193" i="5"/>
  <c r="CP193" i="5" s="1"/>
  <c r="CO201" i="5"/>
  <c r="CP201" i="5" s="1"/>
  <c r="CO209" i="5"/>
  <c r="CP209" i="5" s="1"/>
  <c r="CO217" i="5"/>
  <c r="CP217" i="5" s="1"/>
  <c r="CO225" i="5"/>
  <c r="CP225" i="5" s="1"/>
  <c r="CO233" i="5"/>
  <c r="CP233" i="5" s="1"/>
  <c r="CO241" i="5"/>
  <c r="CP241" i="5" s="1"/>
  <c r="CO249" i="5"/>
  <c r="CP249" i="5" s="1"/>
  <c r="CO257" i="5"/>
  <c r="CP257" i="5" s="1"/>
  <c r="CO265" i="5"/>
  <c r="CP265" i="5" s="1"/>
  <c r="CO162" i="5"/>
  <c r="CP162" i="5" s="1"/>
  <c r="CO170" i="5"/>
  <c r="CP170" i="5" s="1"/>
  <c r="CO178" i="5"/>
  <c r="CP178" i="5" s="1"/>
  <c r="CO186" i="5"/>
  <c r="CP186" i="5" s="1"/>
  <c r="CO194" i="5"/>
  <c r="CP194" i="5" s="1"/>
  <c r="CO202" i="5"/>
  <c r="CP202" i="5" s="1"/>
  <c r="CO210" i="5"/>
  <c r="CP210" i="5" s="1"/>
  <c r="CO218" i="5"/>
  <c r="CP218" i="5" s="1"/>
  <c r="CO226" i="5"/>
  <c r="CP226" i="5" s="1"/>
  <c r="CO234" i="5"/>
  <c r="CP234" i="5" s="1"/>
  <c r="CO242" i="5"/>
  <c r="CP242" i="5" s="1"/>
  <c r="CO250" i="5"/>
  <c r="CP250" i="5" s="1"/>
  <c r="CO258" i="5"/>
  <c r="CP258" i="5" s="1"/>
  <c r="CO266" i="5"/>
  <c r="CP266" i="5" s="1"/>
  <c r="CO163" i="5"/>
  <c r="CP163" i="5" s="1"/>
  <c r="CO171" i="5"/>
  <c r="CP171" i="5" s="1"/>
  <c r="CO179" i="5"/>
  <c r="CP179" i="5" s="1"/>
  <c r="CO187" i="5"/>
  <c r="CP187" i="5" s="1"/>
  <c r="CO195" i="5"/>
  <c r="CP195" i="5" s="1"/>
  <c r="CO203" i="5"/>
  <c r="CP203" i="5" s="1"/>
  <c r="CO211" i="5"/>
  <c r="CP211" i="5" s="1"/>
  <c r="CO219" i="5"/>
  <c r="CP219" i="5" s="1"/>
  <c r="CO227" i="5"/>
  <c r="CP227" i="5" s="1"/>
  <c r="CO235" i="5"/>
  <c r="CP235" i="5" s="1"/>
  <c r="CO243" i="5"/>
  <c r="CP243" i="5" s="1"/>
  <c r="CO251" i="5"/>
  <c r="CP251" i="5" s="1"/>
  <c r="CO259" i="5"/>
  <c r="CP259" i="5" s="1"/>
  <c r="CO267" i="5"/>
  <c r="CP267" i="5" s="1"/>
  <c r="CI164" i="5"/>
  <c r="CJ164" i="5" s="1"/>
  <c r="CI172" i="5"/>
  <c r="CJ172" i="5" s="1"/>
  <c r="CI180" i="5"/>
  <c r="CJ180" i="5" s="1"/>
  <c r="CI188" i="5"/>
  <c r="CJ188" i="5" s="1"/>
  <c r="CI196" i="5"/>
  <c r="CJ196" i="5" s="1"/>
  <c r="CI204" i="5"/>
  <c r="CJ204" i="5" s="1"/>
  <c r="CI212" i="5"/>
  <c r="CJ212" i="5" s="1"/>
  <c r="CI220" i="5"/>
  <c r="CJ220" i="5" s="1"/>
  <c r="CI228" i="5"/>
  <c r="CJ228" i="5" s="1"/>
  <c r="CI236" i="5"/>
  <c r="CJ236" i="5" s="1"/>
  <c r="CI244" i="5"/>
  <c r="CJ244" i="5" s="1"/>
  <c r="CI252" i="5"/>
  <c r="CJ252" i="5" s="1"/>
  <c r="CI260" i="5"/>
  <c r="CJ260" i="5" s="1"/>
  <c r="CI268" i="5"/>
  <c r="CJ268" i="5" s="1"/>
  <c r="CI165" i="5"/>
  <c r="CJ165" i="5" s="1"/>
  <c r="CI173" i="5"/>
  <c r="CJ173" i="5" s="1"/>
  <c r="CI181" i="5"/>
  <c r="CJ181" i="5" s="1"/>
  <c r="CI189" i="5"/>
  <c r="CJ189" i="5" s="1"/>
  <c r="CI197" i="5"/>
  <c r="CJ197" i="5" s="1"/>
  <c r="CI205" i="5"/>
  <c r="CJ205" i="5" s="1"/>
  <c r="CI213" i="5"/>
  <c r="CJ213" i="5" s="1"/>
  <c r="CI221" i="5"/>
  <c r="CJ221" i="5" s="1"/>
  <c r="CI229" i="5"/>
  <c r="CJ229" i="5" s="1"/>
  <c r="CI237" i="5"/>
  <c r="CJ237" i="5" s="1"/>
  <c r="CI245" i="5"/>
  <c r="CJ245" i="5" s="1"/>
  <c r="CI253" i="5"/>
  <c r="CJ253" i="5" s="1"/>
  <c r="CI261" i="5"/>
  <c r="CJ261" i="5" s="1"/>
  <c r="CI166" i="5"/>
  <c r="CJ166" i="5" s="1"/>
  <c r="CI174" i="5"/>
  <c r="CJ174" i="5" s="1"/>
  <c r="CI182" i="5"/>
  <c r="CJ182" i="5" s="1"/>
  <c r="CI190" i="5"/>
  <c r="CJ190" i="5" s="1"/>
  <c r="CI198" i="5"/>
  <c r="CJ198" i="5" s="1"/>
  <c r="CI206" i="5"/>
  <c r="CJ206" i="5" s="1"/>
  <c r="CI214" i="5"/>
  <c r="CJ214" i="5" s="1"/>
  <c r="CI222" i="5"/>
  <c r="CJ222" i="5" s="1"/>
  <c r="CI230" i="5"/>
  <c r="CJ230" i="5" s="1"/>
  <c r="CI238" i="5"/>
  <c r="CJ238" i="5" s="1"/>
  <c r="CI246" i="5"/>
  <c r="CJ246" i="5" s="1"/>
  <c r="CI254" i="5"/>
  <c r="CJ254" i="5" s="1"/>
  <c r="CI262" i="5"/>
  <c r="CJ262" i="5" s="1"/>
  <c r="CI159" i="5"/>
  <c r="CJ159" i="5" s="1"/>
  <c r="CI167" i="5"/>
  <c r="CJ167" i="5" s="1"/>
  <c r="CI175" i="5"/>
  <c r="CJ175" i="5" s="1"/>
  <c r="CI183" i="5"/>
  <c r="CJ183" i="5" s="1"/>
  <c r="CI191" i="5"/>
  <c r="CJ191" i="5" s="1"/>
  <c r="CI199" i="5"/>
  <c r="CJ199" i="5" s="1"/>
  <c r="CI207" i="5"/>
  <c r="CJ207" i="5" s="1"/>
  <c r="CI215" i="5"/>
  <c r="CJ215" i="5" s="1"/>
  <c r="CI223" i="5"/>
  <c r="CJ223" i="5" s="1"/>
  <c r="CI231" i="5"/>
  <c r="CJ231" i="5" s="1"/>
  <c r="CI239" i="5"/>
  <c r="CJ239" i="5" s="1"/>
  <c r="CI247" i="5"/>
  <c r="CJ247" i="5" s="1"/>
  <c r="CI255" i="5"/>
  <c r="CJ255" i="5" s="1"/>
  <c r="CI263" i="5"/>
  <c r="CJ263" i="5" s="1"/>
  <c r="CI160" i="5"/>
  <c r="CJ160" i="5" s="1"/>
  <c r="CI168" i="5"/>
  <c r="CJ168" i="5" s="1"/>
  <c r="CI176" i="5"/>
  <c r="CJ176" i="5" s="1"/>
  <c r="CI184" i="5"/>
  <c r="CJ184" i="5" s="1"/>
  <c r="CI192" i="5"/>
  <c r="CJ192" i="5" s="1"/>
  <c r="CI200" i="5"/>
  <c r="CJ200" i="5" s="1"/>
  <c r="CI208" i="5"/>
  <c r="CJ208" i="5" s="1"/>
  <c r="CI216" i="5"/>
  <c r="CJ216" i="5" s="1"/>
  <c r="CI224" i="5"/>
  <c r="CJ224" i="5" s="1"/>
  <c r="CI232" i="5"/>
  <c r="CJ232" i="5" s="1"/>
  <c r="CI240" i="5"/>
  <c r="CJ240" i="5" s="1"/>
  <c r="CI248" i="5"/>
  <c r="CJ248" i="5" s="1"/>
  <c r="CI256" i="5"/>
  <c r="CJ256" i="5" s="1"/>
  <c r="CI264" i="5"/>
  <c r="CJ264" i="5" s="1"/>
  <c r="CI161" i="5"/>
  <c r="CJ161" i="5" s="1"/>
  <c r="CI169" i="5"/>
  <c r="CJ169" i="5" s="1"/>
  <c r="CI177" i="5"/>
  <c r="CJ177" i="5" s="1"/>
  <c r="CI185" i="5"/>
  <c r="CJ185" i="5" s="1"/>
  <c r="CI193" i="5"/>
  <c r="CJ193" i="5" s="1"/>
  <c r="CI201" i="5"/>
  <c r="CJ201" i="5" s="1"/>
  <c r="CI209" i="5"/>
  <c r="CJ209" i="5" s="1"/>
  <c r="CI217" i="5"/>
  <c r="CJ217" i="5" s="1"/>
  <c r="CI225" i="5"/>
  <c r="CJ225" i="5" s="1"/>
  <c r="CI233" i="5"/>
  <c r="CJ233" i="5" s="1"/>
  <c r="CI241" i="5"/>
  <c r="CJ241" i="5" s="1"/>
  <c r="CI249" i="5"/>
  <c r="CJ249" i="5" s="1"/>
  <c r="CI257" i="5"/>
  <c r="CJ257" i="5" s="1"/>
  <c r="CI265" i="5"/>
  <c r="CJ265" i="5" s="1"/>
  <c r="CI162" i="5"/>
  <c r="CJ162" i="5" s="1"/>
  <c r="CI170" i="5"/>
  <c r="CJ170" i="5" s="1"/>
  <c r="CI178" i="5"/>
  <c r="CJ178" i="5" s="1"/>
  <c r="CI186" i="5"/>
  <c r="CJ186" i="5" s="1"/>
  <c r="CI194" i="5"/>
  <c r="CJ194" i="5" s="1"/>
  <c r="CI202" i="5"/>
  <c r="CJ202" i="5" s="1"/>
  <c r="CI210" i="5"/>
  <c r="CJ210" i="5" s="1"/>
  <c r="CI218" i="5"/>
  <c r="CJ218" i="5" s="1"/>
  <c r="CI226" i="5"/>
  <c r="CJ226" i="5" s="1"/>
  <c r="CI234" i="5"/>
  <c r="CJ234" i="5" s="1"/>
  <c r="CI242" i="5"/>
  <c r="CJ242" i="5" s="1"/>
  <c r="CI250" i="5"/>
  <c r="CJ250" i="5" s="1"/>
  <c r="CI258" i="5"/>
  <c r="CJ258" i="5" s="1"/>
  <c r="CI266" i="5"/>
  <c r="CJ266" i="5" s="1"/>
  <c r="CI163" i="5"/>
  <c r="CJ163" i="5" s="1"/>
  <c r="CI171" i="5"/>
  <c r="CJ171" i="5" s="1"/>
  <c r="CI179" i="5"/>
  <c r="CJ179" i="5" s="1"/>
  <c r="CI187" i="5"/>
  <c r="CJ187" i="5" s="1"/>
  <c r="CI195" i="5"/>
  <c r="CJ195" i="5" s="1"/>
  <c r="CI203" i="5"/>
  <c r="CJ203" i="5" s="1"/>
  <c r="CI211" i="5"/>
  <c r="CJ211" i="5" s="1"/>
  <c r="CI219" i="5"/>
  <c r="CJ219" i="5" s="1"/>
  <c r="CI227" i="5"/>
  <c r="CJ227" i="5" s="1"/>
  <c r="CI235" i="5"/>
  <c r="CJ235" i="5" s="1"/>
  <c r="CI243" i="5"/>
  <c r="CJ243" i="5" s="1"/>
  <c r="CI251" i="5"/>
  <c r="CJ251" i="5" s="1"/>
  <c r="CI259" i="5"/>
  <c r="CJ259" i="5" s="1"/>
  <c r="CI267" i="5"/>
  <c r="CJ267" i="5" s="1"/>
  <c r="CC165" i="5"/>
  <c r="CD165" i="5" s="1"/>
  <c r="CC173" i="5"/>
  <c r="CD173" i="5" s="1"/>
  <c r="CC181" i="5"/>
  <c r="CD181" i="5" s="1"/>
  <c r="CC189" i="5"/>
  <c r="CD189" i="5" s="1"/>
  <c r="CC197" i="5"/>
  <c r="CD197" i="5" s="1"/>
  <c r="CC205" i="5"/>
  <c r="CD205" i="5" s="1"/>
  <c r="CC213" i="5"/>
  <c r="CD213" i="5" s="1"/>
  <c r="CC221" i="5"/>
  <c r="CD221" i="5" s="1"/>
  <c r="CC229" i="5"/>
  <c r="CD229" i="5" s="1"/>
  <c r="CC237" i="5"/>
  <c r="CD237" i="5" s="1"/>
  <c r="CC245" i="5"/>
  <c r="CD245" i="5" s="1"/>
  <c r="CC253" i="5"/>
  <c r="CD253" i="5" s="1"/>
  <c r="CC261" i="5"/>
  <c r="CD261" i="5" s="1"/>
  <c r="CC166" i="5"/>
  <c r="CD166" i="5" s="1"/>
  <c r="CC174" i="5"/>
  <c r="CD174" i="5" s="1"/>
  <c r="CC182" i="5"/>
  <c r="CD182" i="5" s="1"/>
  <c r="CC190" i="5"/>
  <c r="CD190" i="5" s="1"/>
  <c r="CC198" i="5"/>
  <c r="CD198" i="5" s="1"/>
  <c r="CC206" i="5"/>
  <c r="CD206" i="5" s="1"/>
  <c r="CC214" i="5"/>
  <c r="CD214" i="5" s="1"/>
  <c r="CC222" i="5"/>
  <c r="CD222" i="5" s="1"/>
  <c r="CC230" i="5"/>
  <c r="CD230" i="5" s="1"/>
  <c r="CC238" i="5"/>
  <c r="CD238" i="5" s="1"/>
  <c r="CC246" i="5"/>
  <c r="CD246" i="5" s="1"/>
  <c r="CC254" i="5"/>
  <c r="CD254" i="5" s="1"/>
  <c r="CC262" i="5"/>
  <c r="CD262" i="5" s="1"/>
  <c r="CC159" i="5"/>
  <c r="CD159" i="5" s="1"/>
  <c r="CC167" i="5"/>
  <c r="CD167" i="5" s="1"/>
  <c r="CC175" i="5"/>
  <c r="CD175" i="5" s="1"/>
  <c r="CC183" i="5"/>
  <c r="CD183" i="5" s="1"/>
  <c r="CC191" i="5"/>
  <c r="CD191" i="5" s="1"/>
  <c r="CC199" i="5"/>
  <c r="CD199" i="5" s="1"/>
  <c r="CC207" i="5"/>
  <c r="CD207" i="5" s="1"/>
  <c r="CC215" i="5"/>
  <c r="CD215" i="5" s="1"/>
  <c r="CC223" i="5"/>
  <c r="CD223" i="5" s="1"/>
  <c r="CC231" i="5"/>
  <c r="CD231" i="5" s="1"/>
  <c r="CC239" i="5"/>
  <c r="CD239" i="5" s="1"/>
  <c r="CC247" i="5"/>
  <c r="CD247" i="5" s="1"/>
  <c r="CC255" i="5"/>
  <c r="CD255" i="5" s="1"/>
  <c r="CC263" i="5"/>
  <c r="CD263" i="5" s="1"/>
  <c r="CC160" i="5"/>
  <c r="CD160" i="5" s="1"/>
  <c r="CC168" i="5"/>
  <c r="CD168" i="5" s="1"/>
  <c r="CC176" i="5"/>
  <c r="CD176" i="5" s="1"/>
  <c r="CC184" i="5"/>
  <c r="CD184" i="5" s="1"/>
  <c r="CC192" i="5"/>
  <c r="CD192" i="5" s="1"/>
  <c r="CC200" i="5"/>
  <c r="CD200" i="5" s="1"/>
  <c r="CC208" i="5"/>
  <c r="CD208" i="5" s="1"/>
  <c r="CC216" i="5"/>
  <c r="CD216" i="5" s="1"/>
  <c r="CC224" i="5"/>
  <c r="CD224" i="5" s="1"/>
  <c r="CC232" i="5"/>
  <c r="CD232" i="5" s="1"/>
  <c r="CC240" i="5"/>
  <c r="CD240" i="5" s="1"/>
  <c r="CC248" i="5"/>
  <c r="CD248" i="5" s="1"/>
  <c r="CC256" i="5"/>
  <c r="CD256" i="5" s="1"/>
  <c r="CC264" i="5"/>
  <c r="CD264" i="5" s="1"/>
  <c r="CC161" i="5"/>
  <c r="CD161" i="5" s="1"/>
  <c r="CC169" i="5"/>
  <c r="CD169" i="5" s="1"/>
  <c r="CC177" i="5"/>
  <c r="CD177" i="5" s="1"/>
  <c r="CC185" i="5"/>
  <c r="CD185" i="5" s="1"/>
  <c r="CC193" i="5"/>
  <c r="CD193" i="5" s="1"/>
  <c r="CC201" i="5"/>
  <c r="CD201" i="5" s="1"/>
  <c r="CC209" i="5"/>
  <c r="CD209" i="5" s="1"/>
  <c r="CC217" i="5"/>
  <c r="CD217" i="5" s="1"/>
  <c r="CC225" i="5"/>
  <c r="CD225" i="5" s="1"/>
  <c r="CC233" i="5"/>
  <c r="CD233" i="5" s="1"/>
  <c r="CC241" i="5"/>
  <c r="CD241" i="5" s="1"/>
  <c r="CC249" i="5"/>
  <c r="CD249" i="5" s="1"/>
  <c r="CC257" i="5"/>
  <c r="CD257" i="5" s="1"/>
  <c r="CC265" i="5"/>
  <c r="CD265" i="5" s="1"/>
  <c r="CC162" i="5"/>
  <c r="CD162" i="5" s="1"/>
  <c r="CC170" i="5"/>
  <c r="CD170" i="5" s="1"/>
  <c r="CC178" i="5"/>
  <c r="CD178" i="5" s="1"/>
  <c r="CC186" i="5"/>
  <c r="CD186" i="5" s="1"/>
  <c r="CC194" i="5"/>
  <c r="CD194" i="5" s="1"/>
  <c r="CC202" i="5"/>
  <c r="CD202" i="5" s="1"/>
  <c r="CC210" i="5"/>
  <c r="CD210" i="5" s="1"/>
  <c r="CC218" i="5"/>
  <c r="CD218" i="5" s="1"/>
  <c r="CC226" i="5"/>
  <c r="CD226" i="5" s="1"/>
  <c r="CC234" i="5"/>
  <c r="CD234" i="5" s="1"/>
  <c r="CC242" i="5"/>
  <c r="CD242" i="5" s="1"/>
  <c r="CC250" i="5"/>
  <c r="CD250" i="5" s="1"/>
  <c r="CC258" i="5"/>
  <c r="CD258" i="5" s="1"/>
  <c r="CC266" i="5"/>
  <c r="CD266" i="5" s="1"/>
  <c r="CC163" i="5"/>
  <c r="CD163" i="5" s="1"/>
  <c r="CC171" i="5"/>
  <c r="CD171" i="5" s="1"/>
  <c r="CC179" i="5"/>
  <c r="CD179" i="5" s="1"/>
  <c r="CC187" i="5"/>
  <c r="CD187" i="5" s="1"/>
  <c r="CC195" i="5"/>
  <c r="CD195" i="5" s="1"/>
  <c r="CC203" i="5"/>
  <c r="CD203" i="5" s="1"/>
  <c r="CC211" i="5"/>
  <c r="CD211" i="5" s="1"/>
  <c r="CC219" i="5"/>
  <c r="CD219" i="5" s="1"/>
  <c r="CC227" i="5"/>
  <c r="CD227" i="5" s="1"/>
  <c r="CC235" i="5"/>
  <c r="CD235" i="5" s="1"/>
  <c r="CC243" i="5"/>
  <c r="CD243" i="5" s="1"/>
  <c r="CC251" i="5"/>
  <c r="CD251" i="5" s="1"/>
  <c r="CC259" i="5"/>
  <c r="CD259" i="5" s="1"/>
  <c r="CC267" i="5"/>
  <c r="CD267" i="5" s="1"/>
  <c r="CC164" i="5"/>
  <c r="CD164" i="5" s="1"/>
  <c r="CC172" i="5"/>
  <c r="CD172" i="5" s="1"/>
  <c r="CC180" i="5"/>
  <c r="CD180" i="5" s="1"/>
  <c r="CC188" i="5"/>
  <c r="CD188" i="5" s="1"/>
  <c r="CC196" i="5"/>
  <c r="CD196" i="5" s="1"/>
  <c r="CC204" i="5"/>
  <c r="CD204" i="5" s="1"/>
  <c r="CC212" i="5"/>
  <c r="CD212" i="5" s="1"/>
  <c r="CC220" i="5"/>
  <c r="CD220" i="5" s="1"/>
  <c r="CC228" i="5"/>
  <c r="CD228" i="5" s="1"/>
  <c r="CC236" i="5"/>
  <c r="CD236" i="5" s="1"/>
  <c r="CC244" i="5"/>
  <c r="CD244" i="5" s="1"/>
  <c r="CC252" i="5"/>
  <c r="CD252" i="5" s="1"/>
  <c r="CC260" i="5"/>
  <c r="CD260" i="5" s="1"/>
  <c r="CC268" i="5"/>
  <c r="CD268" i="5" s="1"/>
  <c r="BW165" i="5"/>
  <c r="BX165" i="5" s="1"/>
  <c r="BW173" i="5"/>
  <c r="BX173" i="5" s="1"/>
  <c r="BW181" i="5"/>
  <c r="BX181" i="5" s="1"/>
  <c r="BW189" i="5"/>
  <c r="BX189" i="5" s="1"/>
  <c r="BW197" i="5"/>
  <c r="BX197" i="5" s="1"/>
  <c r="BW205" i="5"/>
  <c r="BX205" i="5" s="1"/>
  <c r="BW213" i="5"/>
  <c r="BX213" i="5" s="1"/>
  <c r="BW221" i="5"/>
  <c r="BX221" i="5" s="1"/>
  <c r="BW229" i="5"/>
  <c r="BX229" i="5" s="1"/>
  <c r="BW237" i="5"/>
  <c r="BX237" i="5" s="1"/>
  <c r="BW245" i="5"/>
  <c r="BX245" i="5" s="1"/>
  <c r="BW253" i="5"/>
  <c r="BX253" i="5" s="1"/>
  <c r="BW261" i="5"/>
  <c r="BX261" i="5" s="1"/>
  <c r="BW178" i="5"/>
  <c r="BX178" i="5" s="1"/>
  <c r="BW210" i="5"/>
  <c r="BX210" i="5" s="1"/>
  <c r="BW242" i="5"/>
  <c r="BX242" i="5" s="1"/>
  <c r="BW171" i="5"/>
  <c r="BX171" i="5" s="1"/>
  <c r="BW203" i="5"/>
  <c r="BX203" i="5" s="1"/>
  <c r="BW227" i="5"/>
  <c r="BX227" i="5" s="1"/>
  <c r="BW259" i="5"/>
  <c r="BX259" i="5" s="1"/>
  <c r="BW166" i="5"/>
  <c r="BX166" i="5" s="1"/>
  <c r="BW174" i="5"/>
  <c r="BX174" i="5" s="1"/>
  <c r="BW182" i="5"/>
  <c r="BX182" i="5" s="1"/>
  <c r="BW190" i="5"/>
  <c r="BX190" i="5" s="1"/>
  <c r="BW198" i="5"/>
  <c r="BX198" i="5" s="1"/>
  <c r="BW206" i="5"/>
  <c r="BX206" i="5" s="1"/>
  <c r="BW214" i="5"/>
  <c r="BX214" i="5" s="1"/>
  <c r="BW222" i="5"/>
  <c r="BX222" i="5" s="1"/>
  <c r="BW230" i="5"/>
  <c r="BX230" i="5" s="1"/>
  <c r="BW238" i="5"/>
  <c r="BX238" i="5" s="1"/>
  <c r="BW246" i="5"/>
  <c r="BX246" i="5" s="1"/>
  <c r="BW254" i="5"/>
  <c r="BX254" i="5" s="1"/>
  <c r="BW262" i="5"/>
  <c r="BX262" i="5" s="1"/>
  <c r="BW159" i="5"/>
  <c r="BX159" i="5" s="1"/>
  <c r="BW167" i="5"/>
  <c r="BX167" i="5" s="1"/>
  <c r="BW175" i="5"/>
  <c r="BX175" i="5" s="1"/>
  <c r="BW183" i="5"/>
  <c r="BX183" i="5" s="1"/>
  <c r="BW191" i="5"/>
  <c r="BX191" i="5" s="1"/>
  <c r="BW199" i="5"/>
  <c r="BX199" i="5" s="1"/>
  <c r="BW207" i="5"/>
  <c r="BX207" i="5" s="1"/>
  <c r="BW215" i="5"/>
  <c r="BX215" i="5" s="1"/>
  <c r="BW223" i="5"/>
  <c r="BX223" i="5" s="1"/>
  <c r="BW231" i="5"/>
  <c r="BX231" i="5" s="1"/>
  <c r="BW239" i="5"/>
  <c r="BX239" i="5" s="1"/>
  <c r="BW247" i="5"/>
  <c r="BX247" i="5" s="1"/>
  <c r="BW255" i="5"/>
  <c r="BX255" i="5" s="1"/>
  <c r="BW263" i="5"/>
  <c r="BX263" i="5" s="1"/>
  <c r="BW160" i="5"/>
  <c r="BX160" i="5" s="1"/>
  <c r="BW168" i="5"/>
  <c r="BX168" i="5" s="1"/>
  <c r="BW176" i="5"/>
  <c r="BX176" i="5" s="1"/>
  <c r="BW184" i="5"/>
  <c r="BX184" i="5" s="1"/>
  <c r="BW192" i="5"/>
  <c r="BX192" i="5" s="1"/>
  <c r="BW200" i="5"/>
  <c r="BX200" i="5" s="1"/>
  <c r="BW208" i="5"/>
  <c r="BX208" i="5" s="1"/>
  <c r="BW216" i="5"/>
  <c r="BX216" i="5" s="1"/>
  <c r="BW224" i="5"/>
  <c r="BX224" i="5" s="1"/>
  <c r="BW232" i="5"/>
  <c r="BX232" i="5" s="1"/>
  <c r="BW240" i="5"/>
  <c r="BX240" i="5" s="1"/>
  <c r="BW248" i="5"/>
  <c r="BX248" i="5" s="1"/>
  <c r="BW256" i="5"/>
  <c r="BX256" i="5" s="1"/>
  <c r="BW264" i="5"/>
  <c r="BX264" i="5" s="1"/>
  <c r="BW170" i="5"/>
  <c r="BX170" i="5" s="1"/>
  <c r="BW202" i="5"/>
  <c r="BX202" i="5" s="1"/>
  <c r="BW226" i="5"/>
  <c r="BX226" i="5" s="1"/>
  <c r="BW266" i="5"/>
  <c r="BX266" i="5" s="1"/>
  <c r="BW179" i="5"/>
  <c r="BX179" i="5" s="1"/>
  <c r="BW219" i="5"/>
  <c r="BX219" i="5" s="1"/>
  <c r="BW251" i="5"/>
  <c r="BX251" i="5" s="1"/>
  <c r="BW161" i="5"/>
  <c r="BX161" i="5" s="1"/>
  <c r="BW169" i="5"/>
  <c r="BX169" i="5" s="1"/>
  <c r="BW177" i="5"/>
  <c r="BX177" i="5" s="1"/>
  <c r="BW185" i="5"/>
  <c r="BX185" i="5" s="1"/>
  <c r="BW193" i="5"/>
  <c r="BX193" i="5" s="1"/>
  <c r="BW201" i="5"/>
  <c r="BX201" i="5" s="1"/>
  <c r="BW209" i="5"/>
  <c r="BX209" i="5" s="1"/>
  <c r="BW217" i="5"/>
  <c r="BX217" i="5" s="1"/>
  <c r="BW225" i="5"/>
  <c r="BX225" i="5" s="1"/>
  <c r="BW233" i="5"/>
  <c r="BX233" i="5" s="1"/>
  <c r="BW241" i="5"/>
  <c r="BX241" i="5" s="1"/>
  <c r="BW249" i="5"/>
  <c r="BX249" i="5" s="1"/>
  <c r="BW257" i="5"/>
  <c r="BX257" i="5" s="1"/>
  <c r="BW265" i="5"/>
  <c r="BX265" i="5" s="1"/>
  <c r="BW162" i="5"/>
  <c r="BX162" i="5" s="1"/>
  <c r="BW194" i="5"/>
  <c r="BX194" i="5" s="1"/>
  <c r="BW234" i="5"/>
  <c r="BX234" i="5" s="1"/>
  <c r="BW258" i="5"/>
  <c r="BX258" i="5" s="1"/>
  <c r="BW187" i="5"/>
  <c r="BX187" i="5" s="1"/>
  <c r="BW211" i="5"/>
  <c r="BX211" i="5" s="1"/>
  <c r="BW243" i="5"/>
  <c r="BX243" i="5" s="1"/>
  <c r="BW267" i="5"/>
  <c r="BX267" i="5" s="1"/>
  <c r="BW164" i="5"/>
  <c r="BX164" i="5" s="1"/>
  <c r="BW172" i="5"/>
  <c r="BX172" i="5" s="1"/>
  <c r="BW180" i="5"/>
  <c r="BX180" i="5" s="1"/>
  <c r="BW188" i="5"/>
  <c r="BX188" i="5" s="1"/>
  <c r="BW196" i="5"/>
  <c r="BX196" i="5" s="1"/>
  <c r="BW204" i="5"/>
  <c r="BX204" i="5" s="1"/>
  <c r="BW212" i="5"/>
  <c r="BX212" i="5" s="1"/>
  <c r="BW220" i="5"/>
  <c r="BX220" i="5" s="1"/>
  <c r="BW228" i="5"/>
  <c r="BX228" i="5" s="1"/>
  <c r="BW236" i="5"/>
  <c r="BX236" i="5" s="1"/>
  <c r="BW244" i="5"/>
  <c r="BX244" i="5" s="1"/>
  <c r="BW252" i="5"/>
  <c r="BX252" i="5" s="1"/>
  <c r="BW260" i="5"/>
  <c r="BX260" i="5" s="1"/>
  <c r="BW268" i="5"/>
  <c r="BX268" i="5" s="1"/>
  <c r="BW186" i="5"/>
  <c r="BX186" i="5" s="1"/>
  <c r="BW218" i="5"/>
  <c r="BX218" i="5" s="1"/>
  <c r="BW250" i="5"/>
  <c r="BX250" i="5" s="1"/>
  <c r="BW163" i="5"/>
  <c r="BX163" i="5" s="1"/>
  <c r="BW195" i="5"/>
  <c r="BX195" i="5" s="1"/>
  <c r="BW235" i="5"/>
  <c r="BX235" i="5" s="1"/>
  <c r="K159" i="5"/>
  <c r="K160" i="5"/>
  <c r="J70" i="5"/>
  <c r="K161" i="5" l="1"/>
  <c r="K162" i="5" l="1"/>
  <c r="K163" i="5" l="1"/>
  <c r="K164" i="5" l="1"/>
  <c r="K165" i="5" l="1"/>
  <c r="K166" i="5" l="1"/>
  <c r="K167" i="5" l="1"/>
  <c r="K168" i="5" l="1"/>
  <c r="K169" i="5" l="1"/>
  <c r="K170" i="5" l="1"/>
  <c r="K171" i="5" l="1"/>
  <c r="K172" i="5" l="1"/>
  <c r="K173" i="5" l="1"/>
  <c r="K174" i="5" l="1"/>
  <c r="K175" i="5" l="1"/>
  <c r="K176" i="5" l="1"/>
  <c r="K177" i="5" l="1"/>
  <c r="K178" i="5" l="1"/>
  <c r="J22" i="5"/>
  <c r="K15" i="5"/>
  <c r="K3" i="5"/>
  <c r="K2" i="5"/>
  <c r="K179" i="5" l="1"/>
  <c r="K180" i="5" l="1"/>
  <c r="K181" i="5" l="1"/>
  <c r="K182" i="5" l="1"/>
  <c r="K183" i="5" l="1"/>
  <c r="K184" i="5" l="1"/>
  <c r="K185" i="5" l="1"/>
  <c r="K186" i="5" l="1"/>
  <c r="K187" i="5" l="1"/>
  <c r="K188" i="5" l="1"/>
  <c r="K189" i="5" l="1"/>
  <c r="K190" i="5" l="1"/>
  <c r="K191" i="5" l="1"/>
  <c r="K192" i="5" l="1"/>
  <c r="K193" i="5" l="1"/>
  <c r="K194" i="5" l="1"/>
  <c r="K195" i="5" l="1"/>
  <c r="K196" i="5" l="1"/>
  <c r="K197" i="5" l="1"/>
  <c r="K198" i="5" l="1"/>
  <c r="K199" i="5" l="1"/>
  <c r="K200" i="5" l="1"/>
  <c r="K201" i="5" l="1"/>
  <c r="K202" i="5" l="1"/>
  <c r="K203" i="5" l="1"/>
  <c r="K204" i="5" l="1"/>
  <c r="K205" i="5" l="1"/>
  <c r="K206" i="5" l="1"/>
  <c r="K207" i="5" l="1"/>
  <c r="K208" i="5" l="1"/>
  <c r="K209" i="5" l="1"/>
  <c r="K210" i="5" l="1"/>
  <c r="K211" i="5" l="1"/>
  <c r="K212" i="5" l="1"/>
  <c r="K213" i="5" l="1"/>
  <c r="K214" i="5" l="1"/>
  <c r="K215" i="5" l="1"/>
  <c r="K216" i="5" l="1"/>
  <c r="K217" i="5" l="1"/>
  <c r="K218" i="5" l="1"/>
  <c r="K219" i="5" l="1"/>
  <c r="K220" i="5" l="1"/>
  <c r="K221" i="5" l="1"/>
  <c r="K222" i="5" l="1"/>
  <c r="K223" i="5" l="1"/>
  <c r="K224" i="5" l="1"/>
  <c r="K225" i="5" l="1"/>
  <c r="K226" i="5" l="1"/>
  <c r="K227" i="5" l="1"/>
  <c r="K228" i="5" l="1"/>
  <c r="K229" i="5" l="1"/>
  <c r="K230" i="5" l="1"/>
  <c r="K231" i="5" l="1"/>
  <c r="K232" i="5" l="1"/>
  <c r="K233" i="5" l="1"/>
  <c r="K234" i="5" l="1"/>
  <c r="K235" i="5" l="1"/>
  <c r="K236" i="5" l="1"/>
  <c r="K237" i="5" l="1"/>
  <c r="K238" i="5" l="1"/>
  <c r="K239" i="5" l="1"/>
  <c r="K240" i="5" l="1"/>
  <c r="K241" i="5" l="1"/>
  <c r="K242" i="5" l="1"/>
  <c r="K243" i="5" l="1"/>
  <c r="K244" i="5" l="1"/>
  <c r="K245" i="5" l="1"/>
  <c r="K246" i="5" l="1"/>
  <c r="K247" i="5" l="1"/>
  <c r="K248" i="5" l="1"/>
  <c r="K249" i="5" l="1"/>
  <c r="K250" i="5" l="1"/>
  <c r="K251" i="5" l="1"/>
  <c r="K252" i="5" l="1"/>
  <c r="K253" i="5" l="1"/>
  <c r="K254" i="5" l="1"/>
  <c r="K255" i="5" l="1"/>
  <c r="K256" i="5" l="1"/>
  <c r="K257" i="5" l="1"/>
  <c r="K258" i="5" l="1"/>
  <c r="K259" i="5" l="1"/>
  <c r="K260" i="5" l="1"/>
  <c r="K261" i="5" l="1"/>
  <c r="K262" i="5" l="1"/>
  <c r="K263" i="5" l="1"/>
  <c r="K264" i="5" l="1"/>
  <c r="K265" i="5" l="1"/>
  <c r="K266" i="5" l="1"/>
  <c r="K268" i="5" l="1"/>
  <c r="K267" i="5"/>
  <c r="AN158" i="5"/>
  <c r="AN269" i="5" s="1"/>
  <c r="AM269" i="5"/>
  <c r="AS158" i="5"/>
  <c r="AT158" i="5" s="1"/>
  <c r="AT269" i="5" s="1"/>
  <c r="AY158" i="5"/>
  <c r="AZ158" i="5" s="1"/>
  <c r="AZ269" i="5" s="1"/>
  <c r="AY269" i="5" l="1"/>
  <c r="BE158" i="5"/>
  <c r="AS269" i="5"/>
  <c r="BE269" i="5" l="1"/>
  <c r="BF158" i="5"/>
  <c r="BF269" i="5" s="1"/>
  <c r="BK158" i="5"/>
  <c r="BL158" i="5" l="1"/>
  <c r="BL269" i="5" s="1"/>
  <c r="BQ158" i="5"/>
  <c r="BK269" i="5"/>
  <c r="BR158" i="5" l="1"/>
  <c r="BR269" i="5" s="1"/>
  <c r="BQ269" i="5"/>
  <c r="BW158" i="5"/>
  <c r="BW269" i="5" l="1"/>
  <c r="BX158" i="5"/>
  <c r="BX269" i="5" s="1"/>
  <c r="CC158" i="5"/>
  <c r="CI158" i="5" l="1"/>
  <c r="CD158" i="5"/>
  <c r="CD269" i="5" s="1"/>
  <c r="CC269" i="5"/>
  <c r="CO158" i="5" l="1"/>
  <c r="CJ158" i="5"/>
  <c r="CJ269" i="5" s="1"/>
  <c r="CI269" i="5"/>
  <c r="CO269" i="5" l="1"/>
  <c r="CP158" i="5"/>
  <c r="CP269" i="5" s="1"/>
  <c r="CU158" i="5"/>
  <c r="CU269" i="5" l="1"/>
  <c r="CV158" i="5"/>
  <c r="CV26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9BA17-81A2-491D-B6C3-59F9B922322B}" keepAlive="1" name="Запрос — Table001 (Page 1)" description="Соединение с запросом &quot;Table001 (Page 1)&quot; в книге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2" xr16:uid="{0C0731CF-27A2-4819-8A42-52AF71A72166}" keepAlive="1" name="Запрос — Table002 (Page 2)" description="Соединение с запросом &quot;Table002 (Page 2)&quot; в книге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3" xr16:uid="{1FD78EC8-D165-4B5A-9CC9-DC6F293EA589}" keepAlive="1" name="Запрос — Table002 (Page 2) (2)" description="Соединение с запросом &quot;Table002 (Page 2) (2)&quot; в книге." type="5" refreshedVersion="7" background="1" saveData="1">
    <dbPr connection="Provider=Microsoft.Mashup.OleDb.1;Data Source=$Workbook$;Location=&quot;Table002 (Page 2) (2)&quot;;Extended Properties=&quot;&quot;" command="SELECT * FROM [Table002 (Page 2) (2)]"/>
  </connection>
</connections>
</file>

<file path=xl/sharedStrings.xml><?xml version="1.0" encoding="utf-8"?>
<sst xmlns="http://schemas.openxmlformats.org/spreadsheetml/2006/main" count="432" uniqueCount="188">
  <si>
    <t>год</t>
  </si>
  <si>
    <t>месяц</t>
  </si>
  <si>
    <t>критерий серий и Z-критерий</t>
  </si>
  <si>
    <t>-</t>
  </si>
  <si>
    <t>+</t>
  </si>
  <si>
    <t>n1(+)</t>
  </si>
  <si>
    <t>n2(-)</t>
  </si>
  <si>
    <t>max</t>
  </si>
  <si>
    <t>критерии восходящих и нисходящих серий</t>
  </si>
  <si>
    <t>N</t>
  </si>
  <si>
    <t>p &gt;</t>
  </si>
  <si>
    <t>64 &lt;</t>
  </si>
  <si>
    <t>Рассчитываем Z-критерий для    равной 0,01 и 0,05</t>
  </si>
  <si>
    <t>Z расч.</t>
  </si>
  <si>
    <t>Z кр.</t>
  </si>
  <si>
    <t>k</t>
  </si>
  <si>
    <t>Так как 2 условия не соблюдаются, то тренд есть.</t>
  </si>
  <si>
    <t>набл. &lt;</t>
  </si>
  <si>
    <t>4 &lt;</t>
  </si>
  <si>
    <t>тренд есть</t>
  </si>
  <si>
    <t>тренда нет</t>
  </si>
  <si>
    <t>Вывод: исходя из двух методов, можно сказать, что тренд есть</t>
  </si>
  <si>
    <t>пункт 3.1.1</t>
  </si>
  <si>
    <t>пункт 3.1.2.</t>
  </si>
  <si>
    <t>T(t) = a0 + a1*t</t>
  </si>
  <si>
    <t>t, месяцы</t>
  </si>
  <si>
    <t>пункт 3.1.3</t>
  </si>
  <si>
    <t>пункт 3.1.4</t>
  </si>
  <si>
    <t>t кр.</t>
  </si>
  <si>
    <t>t* &gt;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</si>
  <si>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Нулевая гипотеза отвергается. Это означает, что тренд
неслучайным образом отличается от нуля и вносит определенный вклад в
формирование изменчивости исходного ряда.</t>
    </r>
  </si>
  <si>
    <t>пункт 3.1.5.</t>
  </si>
  <si>
    <t>Характер тренда:</t>
  </si>
  <si>
    <t>пункт 3.2.1</t>
  </si>
  <si>
    <t>лаг</t>
  </si>
  <si>
    <t>коррелограмма</t>
  </si>
  <si>
    <t>****</t>
  </si>
  <si>
    <t>**</t>
  </si>
  <si>
    <t>***</t>
  </si>
  <si>
    <t>*</t>
  </si>
  <si>
    <t>*****</t>
  </si>
  <si>
    <t>*********</t>
  </si>
  <si>
    <t>******</t>
  </si>
  <si>
    <t>пункт 3.2.2</t>
  </si>
  <si>
    <t>Можно отметить циклическую составляющую, период которой равен 37.</t>
  </si>
  <si>
    <t>пункт 3.2.3.</t>
  </si>
  <si>
    <t>|r(t)|&gt;</t>
  </si>
  <si>
    <t>№</t>
  </si>
  <si>
    <t>автокор.</t>
  </si>
  <si>
    <t>стьюдент</t>
  </si>
  <si>
    <t>ошибка</t>
  </si>
  <si>
    <t>пункт 3.3.1.</t>
  </si>
  <si>
    <t>Оценка сезонной составляющей, метод скользящей средней.</t>
  </si>
  <si>
    <t>оценка сезонно составляющей</t>
  </si>
  <si>
    <t>пункт 3.3.2.</t>
  </si>
  <si>
    <t>Выравнивание сезонных колебаний с помощью рядов Фурье</t>
  </si>
  <si>
    <t>t</t>
  </si>
  <si>
    <t>a0</t>
  </si>
  <si>
    <t>cos(t)</t>
  </si>
  <si>
    <t>sin(t)</t>
  </si>
  <si>
    <t>y*cos(t)</t>
  </si>
  <si>
    <t>y*sin(t)</t>
  </si>
  <si>
    <t>y = T,  ⁰C</t>
  </si>
  <si>
    <t>для 1 гармоники</t>
  </si>
  <si>
    <t>a1</t>
  </si>
  <si>
    <t>b1</t>
  </si>
  <si>
    <t>y1</t>
  </si>
  <si>
    <t>сумма</t>
  </si>
  <si>
    <t>ср.знач</t>
  </si>
  <si>
    <t>ошибка &gt;5</t>
  </si>
  <si>
    <t>cos(2t)</t>
  </si>
  <si>
    <t>sin(2t)</t>
  </si>
  <si>
    <t>y*cos(2t)</t>
  </si>
  <si>
    <t>y*sin(2t)</t>
  </si>
  <si>
    <t>y2</t>
  </si>
  <si>
    <t>для 2 гармоники</t>
  </si>
  <si>
    <t>a2</t>
  </si>
  <si>
    <t>b2</t>
  </si>
  <si>
    <t>ошибка &gt; 5</t>
  </si>
  <si>
    <t>cos(3t)</t>
  </si>
  <si>
    <t>sin(3t)</t>
  </si>
  <si>
    <t>y*cos(3t)</t>
  </si>
  <si>
    <t>y*sin(3t)</t>
  </si>
  <si>
    <t>y3</t>
  </si>
  <si>
    <t>для 3 гармоники</t>
  </si>
  <si>
    <t>a3</t>
  </si>
  <si>
    <t>b3</t>
  </si>
  <si>
    <t>ошибка &gt; 5,0</t>
  </si>
  <si>
    <t>для 4 гармоники</t>
  </si>
  <si>
    <t>a4</t>
  </si>
  <si>
    <t>b4</t>
  </si>
  <si>
    <t>cos(4t)</t>
  </si>
  <si>
    <t>sin(4t)</t>
  </si>
  <si>
    <t>y*cos(4t)</t>
  </si>
  <si>
    <t>y*sin(4t)</t>
  </si>
  <si>
    <t>y4</t>
  </si>
  <si>
    <t>для 5 гармоники</t>
  </si>
  <si>
    <t>a5</t>
  </si>
  <si>
    <t>b5</t>
  </si>
  <si>
    <t>пункт 3.3.1. графики</t>
  </si>
  <si>
    <t>Также присутствует шум.</t>
  </si>
  <si>
    <t>cos(5t)</t>
  </si>
  <si>
    <t>sin(5t)</t>
  </si>
  <si>
    <t>y*cos(5t)</t>
  </si>
  <si>
    <t>y*sin(5t)</t>
  </si>
  <si>
    <t>y5</t>
  </si>
  <si>
    <t>для 6 гармоники</t>
  </si>
  <si>
    <t>a6</t>
  </si>
  <si>
    <t>b6</t>
  </si>
  <si>
    <t>cos(6t)</t>
  </si>
  <si>
    <t>sin(6t)</t>
  </si>
  <si>
    <t>y*cos(6t)</t>
  </si>
  <si>
    <t>y*sin(6t)</t>
  </si>
  <si>
    <t>y6</t>
  </si>
  <si>
    <t>для 7 гармоники</t>
  </si>
  <si>
    <t>a7</t>
  </si>
  <si>
    <t>b7</t>
  </si>
  <si>
    <t>cos(7t)</t>
  </si>
  <si>
    <t>sin(7t)</t>
  </si>
  <si>
    <t>y*cos(7t)</t>
  </si>
  <si>
    <t>y*sin(7t)</t>
  </si>
  <si>
    <t>y7</t>
  </si>
  <si>
    <t>для 8 гармоники</t>
  </si>
  <si>
    <t>a8</t>
  </si>
  <si>
    <t>b8</t>
  </si>
  <si>
    <t>cos(8t)</t>
  </si>
  <si>
    <t>sin(8t)</t>
  </si>
  <si>
    <t>y*cos(8t)</t>
  </si>
  <si>
    <t>y*sin(8t)</t>
  </si>
  <si>
    <t>y8</t>
  </si>
  <si>
    <t>для 9 гармоники</t>
  </si>
  <si>
    <t>a9</t>
  </si>
  <si>
    <t>b9</t>
  </si>
  <si>
    <t>cos(9t)</t>
  </si>
  <si>
    <t>sin(9t)</t>
  </si>
  <si>
    <t>y*cos(9t)</t>
  </si>
  <si>
    <t>y*sin(9t)</t>
  </si>
  <si>
    <t>y9</t>
  </si>
  <si>
    <t>a10</t>
  </si>
  <si>
    <t>b10</t>
  </si>
  <si>
    <t>cos(10t)</t>
  </si>
  <si>
    <t>sin(10t)</t>
  </si>
  <si>
    <t>y*cos(10t)</t>
  </si>
  <si>
    <t>y*sin(10t)</t>
  </si>
  <si>
    <t>y10</t>
  </si>
  <si>
    <t>для 10 гармоники</t>
  </si>
  <si>
    <t>cos(11t)</t>
  </si>
  <si>
    <t>sin(11t)</t>
  </si>
  <si>
    <t>y*cos(11t)</t>
  </si>
  <si>
    <t>y*sin(11t)</t>
  </si>
  <si>
    <t>y11</t>
  </si>
  <si>
    <t>для 11 гармоники</t>
  </si>
  <si>
    <t>a11</t>
  </si>
  <si>
    <t>b11</t>
  </si>
  <si>
    <t>cos(12t)</t>
  </si>
  <si>
    <t>sin(12t)</t>
  </si>
  <si>
    <t>y*cos(12t)</t>
  </si>
  <si>
    <t>y*sin(12t)</t>
  </si>
  <si>
    <t>y12</t>
  </si>
  <si>
    <t>для 12 гармоники</t>
  </si>
  <si>
    <t>a12</t>
  </si>
  <si>
    <t>b12</t>
  </si>
  <si>
    <t>cos(13t)</t>
  </si>
  <si>
    <t>sin(13t)</t>
  </si>
  <si>
    <t>y*cos(13t)</t>
  </si>
  <si>
    <t>y*sin(13t)</t>
  </si>
  <si>
    <t>y13</t>
  </si>
  <si>
    <t>для 13 гармоники</t>
  </si>
  <si>
    <t>a13</t>
  </si>
  <si>
    <t>b13</t>
  </si>
  <si>
    <t>cos(14t)</t>
  </si>
  <si>
    <t>sin(14t)</t>
  </si>
  <si>
    <t>y*cos(14t)</t>
  </si>
  <si>
    <t>y*sin(14t)</t>
  </si>
  <si>
    <t>y14</t>
  </si>
  <si>
    <t>для 14 гармоники</t>
  </si>
  <si>
    <t>a14</t>
  </si>
  <si>
    <t>b14</t>
  </si>
  <si>
    <t>cos(15t)</t>
  </si>
  <si>
    <t>sin(15t)</t>
  </si>
  <si>
    <t>y*cos(15t)</t>
  </si>
  <si>
    <t>y*sin(15t)</t>
  </si>
  <si>
    <t>y15</t>
  </si>
  <si>
    <t>для 15 гармоники</t>
  </si>
  <si>
    <t>a15</t>
  </si>
  <si>
    <t>b15</t>
  </si>
  <si>
    <t>ошибка меньше 5 %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</si>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</sst>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4.9989318521683403E-2"/>
      </bottom>
      <diagonal/>
    </border>
    <border>
      <left style="thin">
        <color indexed="64"/>
      </left>
      <right/>
      <top/>
      <bottom style="thin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10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4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3" borderId="14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3" borderId="14" xfId="0" applyFill="1" applyBorder="1"/>
    <xf numFmtId="0" fontId="0" fillId="0" borderId="15" xfId="0" applyBorder="1" applyAlignment="1">
      <alignment horizontal="left" wrapText="1"/>
    </xf>
    <xf numFmtId="0" fontId="0" fillId="3" borderId="16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1" fillId="0" borderId="19" xfId="0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15" xfId="0" applyBorder="1" applyAlignment="1">
      <alignment horizontal="center" wrapText="1"/>
    </xf>
    <xf numFmtId="2" fontId="0" fillId="0" borderId="15" xfId="0" applyNumberFormat="1" applyBorder="1"/>
    <xf numFmtId="0" fontId="0" fillId="0" borderId="17" xfId="0" applyBorder="1" applyAlignment="1">
      <alignment horizontal="right"/>
    </xf>
    <xf numFmtId="2" fontId="0" fillId="0" borderId="18" xfId="0" applyNumberFormat="1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5" xfId="0" applyBorder="1"/>
    <xf numFmtId="0" fontId="1" fillId="0" borderId="0" xfId="0" applyFont="1" applyBorder="1" applyAlignment="1">
      <alignment horizontal="left" vertical="center" wrapText="1"/>
    </xf>
    <xf numFmtId="0" fontId="0" fillId="6" borderId="23" xfId="0" applyFill="1" applyBorder="1"/>
    <xf numFmtId="0" fontId="0" fillId="6" borderId="24" xfId="0" applyFill="1" applyBorder="1"/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0" xfId="0" applyFill="1" applyBorder="1"/>
    <xf numFmtId="0" fontId="0" fillId="8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26027996500439E-2"/>
                  <c:y val="0.36688356663750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Лист1!$Q$4:$Q$114</c:f>
              <c:numCache>
                <c:formatCode>General</c:formatCode>
                <c:ptCount val="111"/>
                <c:pt idx="0">
                  <c:v>8.6999999999999993</c:v>
                </c:pt>
                <c:pt idx="1">
                  <c:v>8.6999999999999993</c:v>
                </c:pt>
                <c:pt idx="2">
                  <c:v>7.6</c:v>
                </c:pt>
                <c:pt idx="3">
                  <c:v>8</c:v>
                </c:pt>
                <c:pt idx="4">
                  <c:v>8.4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9</c:v>
                </c:pt>
                <c:pt idx="9">
                  <c:v>8.8000000000000007</c:v>
                </c:pt>
                <c:pt idx="10">
                  <c:v>8.1</c:v>
                </c:pt>
                <c:pt idx="11">
                  <c:v>7.9</c:v>
                </c:pt>
                <c:pt idx="12">
                  <c:v>9</c:v>
                </c:pt>
                <c:pt idx="13">
                  <c:v>8.4</c:v>
                </c:pt>
                <c:pt idx="14">
                  <c:v>8.3000000000000007</c:v>
                </c:pt>
                <c:pt idx="15">
                  <c:v>7.6</c:v>
                </c:pt>
                <c:pt idx="16">
                  <c:v>7.4</c:v>
                </c:pt>
                <c:pt idx="17">
                  <c:v>7.7</c:v>
                </c:pt>
                <c:pt idx="18">
                  <c:v>7.6</c:v>
                </c:pt>
                <c:pt idx="19">
                  <c:v>7.6</c:v>
                </c:pt>
                <c:pt idx="20">
                  <c:v>7.3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6.7</c:v>
                </c:pt>
                <c:pt idx="24">
                  <c:v>7.7</c:v>
                </c:pt>
                <c:pt idx="25">
                  <c:v>8.3000000000000007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8.6999999999999993</c:v>
                </c:pt>
                <c:pt idx="30">
                  <c:v>7.4</c:v>
                </c:pt>
                <c:pt idx="31">
                  <c:v>8.5</c:v>
                </c:pt>
                <c:pt idx="32">
                  <c:v>6.7</c:v>
                </c:pt>
                <c:pt idx="33">
                  <c:v>7.6</c:v>
                </c:pt>
                <c:pt idx="34">
                  <c:v>8.1</c:v>
                </c:pt>
                <c:pt idx="35">
                  <c:v>7.4</c:v>
                </c:pt>
                <c:pt idx="36">
                  <c:v>6.3</c:v>
                </c:pt>
                <c:pt idx="37">
                  <c:v>8.5</c:v>
                </c:pt>
                <c:pt idx="38">
                  <c:v>9.3000000000000007</c:v>
                </c:pt>
                <c:pt idx="39">
                  <c:v>8.6</c:v>
                </c:pt>
                <c:pt idx="40">
                  <c:v>8.5</c:v>
                </c:pt>
                <c:pt idx="41">
                  <c:v>8.4</c:v>
                </c:pt>
                <c:pt idx="42">
                  <c:v>7.7</c:v>
                </c:pt>
                <c:pt idx="43">
                  <c:v>8.5</c:v>
                </c:pt>
                <c:pt idx="44">
                  <c:v>8.1999999999999993</c:v>
                </c:pt>
                <c:pt idx="45">
                  <c:v>9.5</c:v>
                </c:pt>
                <c:pt idx="46">
                  <c:v>9</c:v>
                </c:pt>
                <c:pt idx="47">
                  <c:v>8.6999999999999993</c:v>
                </c:pt>
                <c:pt idx="48">
                  <c:v>7.9</c:v>
                </c:pt>
                <c:pt idx="49">
                  <c:v>8</c:v>
                </c:pt>
                <c:pt idx="50">
                  <c:v>9.1</c:v>
                </c:pt>
                <c:pt idx="51">
                  <c:v>8.5</c:v>
                </c:pt>
                <c:pt idx="52">
                  <c:v>8.1999999999999993</c:v>
                </c:pt>
                <c:pt idx="53">
                  <c:v>7.9</c:v>
                </c:pt>
                <c:pt idx="54">
                  <c:v>7.5</c:v>
                </c:pt>
                <c:pt idx="55">
                  <c:v>7.8</c:v>
                </c:pt>
                <c:pt idx="56">
                  <c:v>7.6</c:v>
                </c:pt>
                <c:pt idx="57">
                  <c:v>7.7</c:v>
                </c:pt>
                <c:pt idx="58">
                  <c:v>8</c:v>
                </c:pt>
                <c:pt idx="59">
                  <c:v>8.8000000000000007</c:v>
                </c:pt>
                <c:pt idx="60">
                  <c:v>6.8</c:v>
                </c:pt>
                <c:pt idx="61">
                  <c:v>8</c:v>
                </c:pt>
                <c:pt idx="62">
                  <c:v>7.6</c:v>
                </c:pt>
                <c:pt idx="63">
                  <c:v>9.6</c:v>
                </c:pt>
                <c:pt idx="64">
                  <c:v>7.8</c:v>
                </c:pt>
                <c:pt idx="65">
                  <c:v>7.5</c:v>
                </c:pt>
                <c:pt idx="66">
                  <c:v>7.9</c:v>
                </c:pt>
                <c:pt idx="67">
                  <c:v>7.8</c:v>
                </c:pt>
                <c:pt idx="68">
                  <c:v>7.6</c:v>
                </c:pt>
                <c:pt idx="69">
                  <c:v>7.5</c:v>
                </c:pt>
                <c:pt idx="70">
                  <c:v>7.6</c:v>
                </c:pt>
                <c:pt idx="71">
                  <c:v>7.8</c:v>
                </c:pt>
                <c:pt idx="72">
                  <c:v>7.2</c:v>
                </c:pt>
                <c:pt idx="73">
                  <c:v>7.4</c:v>
                </c:pt>
                <c:pt idx="74">
                  <c:v>9.1</c:v>
                </c:pt>
                <c:pt idx="75">
                  <c:v>9.8000000000000007</c:v>
                </c:pt>
                <c:pt idx="76">
                  <c:v>9.5</c:v>
                </c:pt>
                <c:pt idx="77">
                  <c:v>9.1999999999999993</c:v>
                </c:pt>
                <c:pt idx="78">
                  <c:v>9.3000000000000007</c:v>
                </c:pt>
                <c:pt idx="79">
                  <c:v>8.9</c:v>
                </c:pt>
                <c:pt idx="80">
                  <c:v>8.8000000000000007</c:v>
                </c:pt>
                <c:pt idx="81">
                  <c:v>9.3000000000000007</c:v>
                </c:pt>
                <c:pt idx="82">
                  <c:v>9.6999999999999993</c:v>
                </c:pt>
                <c:pt idx="83">
                  <c:v>9</c:v>
                </c:pt>
                <c:pt idx="84">
                  <c:v>9.5</c:v>
                </c:pt>
                <c:pt idx="85">
                  <c:v>9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9.5</c:v>
                </c:pt>
                <c:pt idx="89">
                  <c:v>8.8000000000000007</c:v>
                </c:pt>
                <c:pt idx="90">
                  <c:v>9.1</c:v>
                </c:pt>
                <c:pt idx="91">
                  <c:v>8.3000000000000007</c:v>
                </c:pt>
                <c:pt idx="92">
                  <c:v>8.6999999999999993</c:v>
                </c:pt>
                <c:pt idx="93">
                  <c:v>8</c:v>
                </c:pt>
                <c:pt idx="94">
                  <c:v>9.1999999999999993</c:v>
                </c:pt>
                <c:pt idx="95">
                  <c:v>8.5</c:v>
                </c:pt>
                <c:pt idx="96">
                  <c:v>10.6</c:v>
                </c:pt>
                <c:pt idx="97">
                  <c:v>10.3</c:v>
                </c:pt>
                <c:pt idx="98">
                  <c:v>8.9</c:v>
                </c:pt>
                <c:pt idx="99">
                  <c:v>8.3000000000000007</c:v>
                </c:pt>
                <c:pt idx="100">
                  <c:v>10.199999999999999</c:v>
                </c:pt>
                <c:pt idx="101">
                  <c:v>9.1999999999999993</c:v>
                </c:pt>
                <c:pt idx="102">
                  <c:v>8.6999999999999993</c:v>
                </c:pt>
                <c:pt idx="103">
                  <c:v>8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8.1</c:v>
                </c:pt>
                <c:pt idx="107">
                  <c:v>8.5</c:v>
                </c:pt>
                <c:pt idx="108">
                  <c:v>8.8000000000000007</c:v>
                </c:pt>
                <c:pt idx="109">
                  <c:v>8.4</c:v>
                </c:pt>
                <c:pt idx="11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E-4D15-8586-577D12BA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80031"/>
        <c:axId val="225177951"/>
      </c:scatterChart>
      <c:valAx>
        <c:axId val="2251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77951"/>
        <c:crosses val="autoZero"/>
        <c:crossBetween val="midCat"/>
      </c:valAx>
      <c:valAx>
        <c:axId val="2251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Лист1!$A$44:$A$151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Лист1!$B$44:$B$151</c:f>
              <c:numCache>
                <c:formatCode>General</c:formatCode>
                <c:ptCount val="108"/>
                <c:pt idx="0">
                  <c:v>0.45366926024497317</c:v>
                </c:pt>
                <c:pt idx="1">
                  <c:v>0.29298663118502422</c:v>
                </c:pt>
                <c:pt idx="2">
                  <c:v>0.28518482694289821</c:v>
                </c:pt>
                <c:pt idx="3">
                  <c:v>0.41351198958344454</c:v>
                </c:pt>
                <c:pt idx="4">
                  <c:v>0.22872377189721002</c:v>
                </c:pt>
                <c:pt idx="5">
                  <c:v>0.21851169229861434</c:v>
                </c:pt>
                <c:pt idx="6">
                  <c:v>0.23691593825230034</c:v>
                </c:pt>
                <c:pt idx="7">
                  <c:v>0.30250091545332453</c:v>
                </c:pt>
                <c:pt idx="8">
                  <c:v>0.18684177145759881</c:v>
                </c:pt>
                <c:pt idx="9">
                  <c:v>0.11044978906463017</c:v>
                </c:pt>
                <c:pt idx="10">
                  <c:v>5.542562101568789E-2</c:v>
                </c:pt>
                <c:pt idx="11">
                  <c:v>0.27247075219695022</c:v>
                </c:pt>
                <c:pt idx="12">
                  <c:v>0.23439133673324872</c:v>
                </c:pt>
                <c:pt idx="13">
                  <c:v>4.8917319489662554E-2</c:v>
                </c:pt>
                <c:pt idx="14">
                  <c:v>-3.348764036810984E-2</c:v>
                </c:pt>
                <c:pt idx="15">
                  <c:v>0.15524510538163169</c:v>
                </c:pt>
                <c:pt idx="16">
                  <c:v>8.683289507185199E-2</c:v>
                </c:pt>
                <c:pt idx="17">
                  <c:v>8.1952194921805291E-2</c:v>
                </c:pt>
                <c:pt idx="18">
                  <c:v>2.824500546502267E-2</c:v>
                </c:pt>
                <c:pt idx="19">
                  <c:v>3.0979832083836659E-2</c:v>
                </c:pt>
                <c:pt idx="20">
                  <c:v>9.2554443882551837E-2</c:v>
                </c:pt>
                <c:pt idx="21">
                  <c:v>-1.8346031418935517E-2</c:v>
                </c:pt>
                <c:pt idx="22">
                  <c:v>-7.3422562526595112E-2</c:v>
                </c:pt>
                <c:pt idx="23">
                  <c:v>-1.2133150656572401E-2</c:v>
                </c:pt>
                <c:pt idx="24">
                  <c:v>6.9400533756152002E-2</c:v>
                </c:pt>
                <c:pt idx="25">
                  <c:v>-2.725571365595756E-2</c:v>
                </c:pt>
                <c:pt idx="26">
                  <c:v>-0.25312855065259549</c:v>
                </c:pt>
                <c:pt idx="27">
                  <c:v>-0.12750056994741787</c:v>
                </c:pt>
                <c:pt idx="28">
                  <c:v>1.8626290277757977E-2</c:v>
                </c:pt>
                <c:pt idx="29">
                  <c:v>5.533001425034071E-2</c:v>
                </c:pt>
                <c:pt idx="30">
                  <c:v>-5.2632557011210142E-3</c:v>
                </c:pt>
                <c:pt idx="31">
                  <c:v>-2.5045449601150134E-2</c:v>
                </c:pt>
                <c:pt idx="32">
                  <c:v>0.13814164236701398</c:v>
                </c:pt>
                <c:pt idx="33">
                  <c:v>0.14866112564425965</c:v>
                </c:pt>
                <c:pt idx="34">
                  <c:v>4.0044925474182298E-3</c:v>
                </c:pt>
                <c:pt idx="35">
                  <c:v>6.8808279061055702E-2</c:v>
                </c:pt>
                <c:pt idx="36">
                  <c:v>0.46928196896327923</c:v>
                </c:pt>
                <c:pt idx="37">
                  <c:v>0.34343957943693021</c:v>
                </c:pt>
                <c:pt idx="38">
                  <c:v>0.10404521502758106</c:v>
                </c:pt>
                <c:pt idx="39">
                  <c:v>-6.6860498127762319E-2</c:v>
                </c:pt>
                <c:pt idx="40">
                  <c:v>0.16368403392132139</c:v>
                </c:pt>
                <c:pt idx="41">
                  <c:v>0.1128006406216948</c:v>
                </c:pt>
                <c:pt idx="42">
                  <c:v>-5.6461085909234321E-2</c:v>
                </c:pt>
                <c:pt idx="43">
                  <c:v>-5.4368802154924501E-3</c:v>
                </c:pt>
                <c:pt idx="44">
                  <c:v>7.8406622680354629E-2</c:v>
                </c:pt>
                <c:pt idx="45">
                  <c:v>4.4400349962749767E-2</c:v>
                </c:pt>
                <c:pt idx="46">
                  <c:v>-3.1656556161137897E-2</c:v>
                </c:pt>
                <c:pt idx="47">
                  <c:v>-0.25501553831063811</c:v>
                </c:pt>
                <c:pt idx="48">
                  <c:v>1.9925336049122794E-2</c:v>
                </c:pt>
                <c:pt idx="49">
                  <c:v>5.166031621340271E-2</c:v>
                </c:pt>
                <c:pt idx="50">
                  <c:v>4.510377522896721E-3</c:v>
                </c:pt>
                <c:pt idx="51">
                  <c:v>-0.1593667994320625</c:v>
                </c:pt>
                <c:pt idx="52">
                  <c:v>-1.2705742098736057E-2</c:v>
                </c:pt>
                <c:pt idx="53">
                  <c:v>-1.5238881139822436E-2</c:v>
                </c:pt>
                <c:pt idx="54">
                  <c:v>2.4886986058472293E-3</c:v>
                </c:pt>
                <c:pt idx="55">
                  <c:v>-0.12527637155579419</c:v>
                </c:pt>
                <c:pt idx="56">
                  <c:v>-5.2813674069078081E-2</c:v>
                </c:pt>
                <c:pt idx="57">
                  <c:v>-0.15674439057112424</c:v>
                </c:pt>
                <c:pt idx="58">
                  <c:v>-0.10658222241748121</c:v>
                </c:pt>
                <c:pt idx="59">
                  <c:v>-0.31479979335677738</c:v>
                </c:pt>
                <c:pt idx="60">
                  <c:v>-0.36475390234240201</c:v>
                </c:pt>
                <c:pt idx="61">
                  <c:v>-0.17567519506447396</c:v>
                </c:pt>
                <c:pt idx="62">
                  <c:v>-5.3091354732111976E-2</c:v>
                </c:pt>
                <c:pt idx="63">
                  <c:v>-0.45811782334124035</c:v>
                </c:pt>
                <c:pt idx="64">
                  <c:v>-0.27566382424373803</c:v>
                </c:pt>
                <c:pt idx="65">
                  <c:v>-9.1518026067421474E-2</c:v>
                </c:pt>
                <c:pt idx="66">
                  <c:v>7.1562503768585764E-2</c:v>
                </c:pt>
                <c:pt idx="67">
                  <c:v>-0.17070431655715188</c:v>
                </c:pt>
                <c:pt idx="68">
                  <c:v>-0.13836472282100257</c:v>
                </c:pt>
                <c:pt idx="69">
                  <c:v>-7.3444033598950922E-2</c:v>
                </c:pt>
                <c:pt idx="70">
                  <c:v>-1.8333674111742117E-3</c:v>
                </c:pt>
                <c:pt idx="71">
                  <c:v>-0.12326064837296871</c:v>
                </c:pt>
                <c:pt idx="72">
                  <c:v>-6.5212192835461799E-2</c:v>
                </c:pt>
                <c:pt idx="73">
                  <c:v>0.1691519203762496</c:v>
                </c:pt>
                <c:pt idx="74">
                  <c:v>0.58467769886279941</c:v>
                </c:pt>
                <c:pt idx="75">
                  <c:v>0.37071218856852844</c:v>
                </c:pt>
                <c:pt idx="76">
                  <c:v>-0.11294568604434108</c:v>
                </c:pt>
                <c:pt idx="77">
                  <c:v>2.4408694340026495E-2</c:v>
                </c:pt>
                <c:pt idx="78">
                  <c:v>0.19329534207598281</c:v>
                </c:pt>
                <c:pt idx="79">
                  <c:v>2.7097041454593521E-2</c:v>
                </c:pt>
                <c:pt idx="80">
                  <c:v>-0.26800748948704972</c:v>
                </c:pt>
                <c:pt idx="81">
                  <c:v>-5.9165310149670185E-2</c:v>
                </c:pt>
                <c:pt idx="82">
                  <c:v>0.28068589000430333</c:v>
                </c:pt>
                <c:pt idx="83">
                  <c:v>9.0622353369519723E-2</c:v>
                </c:pt>
                <c:pt idx="84">
                  <c:v>-0.17203152381779493</c:v>
                </c:pt>
                <c:pt idx="85">
                  <c:v>7.2417426268879467E-3</c:v>
                </c:pt>
                <c:pt idx="86">
                  <c:v>0.17479898117256892</c:v>
                </c:pt>
                <c:pt idx="87">
                  <c:v>0.39527750794038452</c:v>
                </c:pt>
                <c:pt idx="88">
                  <c:v>0.30044264033458934</c:v>
                </c:pt>
                <c:pt idx="89">
                  <c:v>0.16499152639064943</c:v>
                </c:pt>
                <c:pt idx="90">
                  <c:v>0.17442532449249532</c:v>
                </c:pt>
                <c:pt idx="91">
                  <c:v>0.27231747019551616</c:v>
                </c:pt>
                <c:pt idx="92">
                  <c:v>0.18258309911031817</c:v>
                </c:pt>
                <c:pt idx="93">
                  <c:v>-0.39824764607005436</c:v>
                </c:pt>
                <c:pt idx="94">
                  <c:v>-0.20995435183750674</c:v>
                </c:pt>
                <c:pt idx="95">
                  <c:v>0.33212400455163993</c:v>
                </c:pt>
                <c:pt idx="96">
                  <c:v>7.5363380704628738E-2</c:v>
                </c:pt>
                <c:pt idx="97">
                  <c:v>-0.53321911883043838</c:v>
                </c:pt>
                <c:pt idx="98">
                  <c:v>-0.11111931963474569</c:v>
                </c:pt>
                <c:pt idx="99">
                  <c:v>0.29588937236580676</c:v>
                </c:pt>
                <c:pt idx="100">
                  <c:v>0.30692783439891724</c:v>
                </c:pt>
                <c:pt idx="101">
                  <c:v>-0.57733897813034329</c:v>
                </c:pt>
                <c:pt idx="102">
                  <c:v>-0.23685052628324729</c:v>
                </c:pt>
                <c:pt idx="103">
                  <c:v>0.93396226415094341</c:v>
                </c:pt>
                <c:pt idx="104">
                  <c:v>3.9478521967115023E-2</c:v>
                </c:pt>
                <c:pt idx="105">
                  <c:v>-0.6131213321914788</c:v>
                </c:pt>
                <c:pt idx="106">
                  <c:v>0.50280114236549422</c:v>
                </c:pt>
                <c:pt idx="107">
                  <c:v>-0.27735009811261108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D-4C2B-9519-F5CB2259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4447"/>
        <c:axId val="217063199"/>
      </c:scatterChart>
      <c:valAx>
        <c:axId val="2170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63199"/>
        <c:crosses val="autoZero"/>
        <c:crossBetween val="midCat"/>
      </c:valAx>
      <c:valAx>
        <c:axId val="2170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6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ряд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Лист1!$A$159:$A$269</c:f>
              <c:numCache>
                <c:formatCode>General</c:formatCode>
                <c:ptCount val="111"/>
                <c:pt idx="0">
                  <c:v>8.6999999999999993</c:v>
                </c:pt>
                <c:pt idx="1">
                  <c:v>8.6999999999999993</c:v>
                </c:pt>
                <c:pt idx="2">
                  <c:v>7.6</c:v>
                </c:pt>
                <c:pt idx="3">
                  <c:v>8</c:v>
                </c:pt>
                <c:pt idx="4">
                  <c:v>8.4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9</c:v>
                </c:pt>
                <c:pt idx="9">
                  <c:v>8.8000000000000007</c:v>
                </c:pt>
                <c:pt idx="10">
                  <c:v>8.1</c:v>
                </c:pt>
                <c:pt idx="11">
                  <c:v>7.9</c:v>
                </c:pt>
                <c:pt idx="12">
                  <c:v>9</c:v>
                </c:pt>
                <c:pt idx="13">
                  <c:v>8.4</c:v>
                </c:pt>
                <c:pt idx="14">
                  <c:v>8.3000000000000007</c:v>
                </c:pt>
                <c:pt idx="15">
                  <c:v>7.6</c:v>
                </c:pt>
                <c:pt idx="16">
                  <c:v>7.4</c:v>
                </c:pt>
                <c:pt idx="17">
                  <c:v>7.7</c:v>
                </c:pt>
                <c:pt idx="18">
                  <c:v>7.6</c:v>
                </c:pt>
                <c:pt idx="19">
                  <c:v>7.6</c:v>
                </c:pt>
                <c:pt idx="20">
                  <c:v>7.3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6.7</c:v>
                </c:pt>
                <c:pt idx="24">
                  <c:v>7.7</c:v>
                </c:pt>
                <c:pt idx="25">
                  <c:v>8.3000000000000007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8.6999999999999993</c:v>
                </c:pt>
                <c:pt idx="30">
                  <c:v>7.4</c:v>
                </c:pt>
                <c:pt idx="31">
                  <c:v>8.5</c:v>
                </c:pt>
                <c:pt idx="32">
                  <c:v>6.7</c:v>
                </c:pt>
                <c:pt idx="33">
                  <c:v>7.6</c:v>
                </c:pt>
                <c:pt idx="34">
                  <c:v>8.1</c:v>
                </c:pt>
                <c:pt idx="35">
                  <c:v>7.4</c:v>
                </c:pt>
                <c:pt idx="36">
                  <c:v>6.3</c:v>
                </c:pt>
                <c:pt idx="37">
                  <c:v>8.5</c:v>
                </c:pt>
                <c:pt idx="38">
                  <c:v>9.3000000000000007</c:v>
                </c:pt>
                <c:pt idx="39">
                  <c:v>8.6</c:v>
                </c:pt>
                <c:pt idx="40">
                  <c:v>8.5</c:v>
                </c:pt>
                <c:pt idx="41">
                  <c:v>8.4</c:v>
                </c:pt>
                <c:pt idx="42">
                  <c:v>7.7</c:v>
                </c:pt>
                <c:pt idx="43">
                  <c:v>8.5</c:v>
                </c:pt>
                <c:pt idx="44">
                  <c:v>8.1999999999999993</c:v>
                </c:pt>
                <c:pt idx="45">
                  <c:v>9.5</c:v>
                </c:pt>
                <c:pt idx="46">
                  <c:v>9</c:v>
                </c:pt>
                <c:pt idx="47">
                  <c:v>8.6999999999999993</c:v>
                </c:pt>
                <c:pt idx="48">
                  <c:v>7.9</c:v>
                </c:pt>
                <c:pt idx="49">
                  <c:v>8</c:v>
                </c:pt>
                <c:pt idx="50">
                  <c:v>9.1</c:v>
                </c:pt>
                <c:pt idx="51">
                  <c:v>8.5</c:v>
                </c:pt>
                <c:pt idx="52">
                  <c:v>8.1999999999999993</c:v>
                </c:pt>
                <c:pt idx="53">
                  <c:v>7.9</c:v>
                </c:pt>
                <c:pt idx="54">
                  <c:v>7.5</c:v>
                </c:pt>
                <c:pt idx="55">
                  <c:v>7.8</c:v>
                </c:pt>
                <c:pt idx="56">
                  <c:v>7.6</c:v>
                </c:pt>
                <c:pt idx="57">
                  <c:v>7.7</c:v>
                </c:pt>
                <c:pt idx="58">
                  <c:v>8</c:v>
                </c:pt>
                <c:pt idx="59">
                  <c:v>8.8000000000000007</c:v>
                </c:pt>
                <c:pt idx="60">
                  <c:v>6.8</c:v>
                </c:pt>
                <c:pt idx="61">
                  <c:v>8</c:v>
                </c:pt>
                <c:pt idx="62">
                  <c:v>7.6</c:v>
                </c:pt>
                <c:pt idx="63">
                  <c:v>9.6</c:v>
                </c:pt>
                <c:pt idx="64">
                  <c:v>7.8</c:v>
                </c:pt>
                <c:pt idx="65">
                  <c:v>7.5</c:v>
                </c:pt>
                <c:pt idx="66">
                  <c:v>7.9</c:v>
                </c:pt>
                <c:pt idx="67">
                  <c:v>7.8</c:v>
                </c:pt>
                <c:pt idx="68">
                  <c:v>7.6</c:v>
                </c:pt>
                <c:pt idx="69">
                  <c:v>7.5</c:v>
                </c:pt>
                <c:pt idx="70">
                  <c:v>7.6</c:v>
                </c:pt>
                <c:pt idx="71">
                  <c:v>7.8</c:v>
                </c:pt>
                <c:pt idx="72">
                  <c:v>7.2</c:v>
                </c:pt>
                <c:pt idx="73">
                  <c:v>7.4</c:v>
                </c:pt>
                <c:pt idx="74">
                  <c:v>9.1</c:v>
                </c:pt>
                <c:pt idx="75">
                  <c:v>9.8000000000000007</c:v>
                </c:pt>
                <c:pt idx="76">
                  <c:v>9.5</c:v>
                </c:pt>
                <c:pt idx="77">
                  <c:v>9.1999999999999993</c:v>
                </c:pt>
                <c:pt idx="78">
                  <c:v>9.3000000000000007</c:v>
                </c:pt>
                <c:pt idx="79">
                  <c:v>8.9</c:v>
                </c:pt>
                <c:pt idx="80">
                  <c:v>8.8000000000000007</c:v>
                </c:pt>
                <c:pt idx="81">
                  <c:v>9.3000000000000007</c:v>
                </c:pt>
                <c:pt idx="82">
                  <c:v>9.6999999999999993</c:v>
                </c:pt>
                <c:pt idx="83">
                  <c:v>9</c:v>
                </c:pt>
                <c:pt idx="84">
                  <c:v>9.5</c:v>
                </c:pt>
                <c:pt idx="85">
                  <c:v>9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9.5</c:v>
                </c:pt>
                <c:pt idx="89">
                  <c:v>8.8000000000000007</c:v>
                </c:pt>
                <c:pt idx="90">
                  <c:v>9.1</c:v>
                </c:pt>
                <c:pt idx="91">
                  <c:v>8.3000000000000007</c:v>
                </c:pt>
                <c:pt idx="92">
                  <c:v>8.6999999999999993</c:v>
                </c:pt>
                <c:pt idx="93">
                  <c:v>8</c:v>
                </c:pt>
                <c:pt idx="94">
                  <c:v>9.1999999999999993</c:v>
                </c:pt>
                <c:pt idx="95">
                  <c:v>8.5</c:v>
                </c:pt>
                <c:pt idx="96">
                  <c:v>10.6</c:v>
                </c:pt>
                <c:pt idx="97">
                  <c:v>10.3</c:v>
                </c:pt>
                <c:pt idx="98">
                  <c:v>8.9</c:v>
                </c:pt>
                <c:pt idx="99">
                  <c:v>8.3000000000000007</c:v>
                </c:pt>
                <c:pt idx="100">
                  <c:v>10.199999999999999</c:v>
                </c:pt>
                <c:pt idx="101">
                  <c:v>9.1999999999999993</c:v>
                </c:pt>
                <c:pt idx="102">
                  <c:v>8.6999999999999993</c:v>
                </c:pt>
                <c:pt idx="103">
                  <c:v>8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8.1</c:v>
                </c:pt>
                <c:pt idx="107">
                  <c:v>8.5</c:v>
                </c:pt>
                <c:pt idx="108">
                  <c:v>8.8000000000000007</c:v>
                </c:pt>
                <c:pt idx="109">
                  <c:v>8.4</c:v>
                </c:pt>
                <c:pt idx="11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BB1-A6FE-5DBDFCDA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47151"/>
        <c:axId val="306150895"/>
      </c:scatterChart>
      <c:valAx>
        <c:axId val="3061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50895"/>
        <c:crosses val="autoZero"/>
        <c:crossBetween val="midCat"/>
      </c:valAx>
      <c:valAx>
        <c:axId val="3061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ряд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Лист1!$C$161:$C$266</c:f>
              <c:numCache>
                <c:formatCode>General</c:formatCode>
                <c:ptCount val="106"/>
                <c:pt idx="0">
                  <c:v>8.2399999999999984</c:v>
                </c:pt>
                <c:pt idx="1">
                  <c:v>8.16</c:v>
                </c:pt>
                <c:pt idx="2">
                  <c:v>8.23</c:v>
                </c:pt>
                <c:pt idx="3">
                  <c:v>8.4400000000000013</c:v>
                </c:pt>
                <c:pt idx="4">
                  <c:v>8.58</c:v>
                </c:pt>
                <c:pt idx="5">
                  <c:v>8.6</c:v>
                </c:pt>
                <c:pt idx="6">
                  <c:v>8.5399999999999991</c:v>
                </c:pt>
                <c:pt idx="7">
                  <c:v>8.5299999999999994</c:v>
                </c:pt>
                <c:pt idx="8">
                  <c:v>8.5</c:v>
                </c:pt>
                <c:pt idx="9">
                  <c:v>8.39</c:v>
                </c:pt>
                <c:pt idx="10">
                  <c:v>8.2899999999999991</c:v>
                </c:pt>
                <c:pt idx="11">
                  <c:v>8.1899999999999977</c:v>
                </c:pt>
                <c:pt idx="12">
                  <c:v>8.01</c:v>
                </c:pt>
                <c:pt idx="13">
                  <c:v>7.8000000000000007</c:v>
                </c:pt>
                <c:pt idx="14">
                  <c:v>7.65</c:v>
                </c:pt>
                <c:pt idx="15">
                  <c:v>7.5500000000000007</c:v>
                </c:pt>
                <c:pt idx="16">
                  <c:v>7.7100000000000009</c:v>
                </c:pt>
                <c:pt idx="17">
                  <c:v>8.0500000000000007</c:v>
                </c:pt>
                <c:pt idx="18">
                  <c:v>8.11</c:v>
                </c:pt>
                <c:pt idx="19">
                  <c:v>8.0300000000000011</c:v>
                </c:pt>
                <c:pt idx="20">
                  <c:v>8.14</c:v>
                </c:pt>
                <c:pt idx="21">
                  <c:v>8.0399999999999991</c:v>
                </c:pt>
                <c:pt idx="22">
                  <c:v>7.66</c:v>
                </c:pt>
                <c:pt idx="23">
                  <c:v>7.5600000000000005</c:v>
                </c:pt>
                <c:pt idx="24">
                  <c:v>7.74</c:v>
                </c:pt>
                <c:pt idx="25">
                  <c:v>7.75</c:v>
                </c:pt>
                <c:pt idx="26">
                  <c:v>7.7799999999999994</c:v>
                </c:pt>
                <c:pt idx="27">
                  <c:v>7.83</c:v>
                </c:pt>
                <c:pt idx="28">
                  <c:v>7.77</c:v>
                </c:pt>
                <c:pt idx="29">
                  <c:v>7.7200000000000006</c:v>
                </c:pt>
                <c:pt idx="30">
                  <c:v>7.66</c:v>
                </c:pt>
                <c:pt idx="31">
                  <c:v>7.4399999999999995</c:v>
                </c:pt>
                <c:pt idx="32">
                  <c:v>7.4</c:v>
                </c:pt>
                <c:pt idx="33">
                  <c:v>7.75</c:v>
                </c:pt>
                <c:pt idx="34">
                  <c:v>7.97</c:v>
                </c:pt>
                <c:pt idx="35">
                  <c:v>8.129999999999999</c:v>
                </c:pt>
                <c:pt idx="36">
                  <c:v>8.4499999999999993</c:v>
                </c:pt>
                <c:pt idx="37">
                  <c:v>8.58</c:v>
                </c:pt>
                <c:pt idx="38">
                  <c:v>8.42</c:v>
                </c:pt>
                <c:pt idx="39">
                  <c:v>8.3000000000000007</c:v>
                </c:pt>
                <c:pt idx="40">
                  <c:v>8.36</c:v>
                </c:pt>
                <c:pt idx="41">
                  <c:v>8.52</c:v>
                </c:pt>
                <c:pt idx="42">
                  <c:v>8.68</c:v>
                </c:pt>
                <c:pt idx="43">
                  <c:v>8.7200000000000006</c:v>
                </c:pt>
                <c:pt idx="44">
                  <c:v>8.64</c:v>
                </c:pt>
                <c:pt idx="45">
                  <c:v>8.5800000000000018</c:v>
                </c:pt>
                <c:pt idx="46">
                  <c:v>8.490000000000002</c:v>
                </c:pt>
                <c:pt idx="47">
                  <c:v>8.39</c:v>
                </c:pt>
                <c:pt idx="48">
                  <c:v>8.34</c:v>
                </c:pt>
                <c:pt idx="49">
                  <c:v>8.2899999999999991</c:v>
                </c:pt>
                <c:pt idx="50">
                  <c:v>8.11</c:v>
                </c:pt>
                <c:pt idx="51">
                  <c:v>7.89</c:v>
                </c:pt>
                <c:pt idx="52">
                  <c:v>7.75</c:v>
                </c:pt>
                <c:pt idx="53">
                  <c:v>7.7099999999999991</c:v>
                </c:pt>
                <c:pt idx="54">
                  <c:v>7.85</c:v>
                </c:pt>
                <c:pt idx="55">
                  <c:v>7.879999999999999</c:v>
                </c:pt>
                <c:pt idx="56">
                  <c:v>7.8199999999999994</c:v>
                </c:pt>
                <c:pt idx="57">
                  <c:v>7.85</c:v>
                </c:pt>
                <c:pt idx="58">
                  <c:v>8</c:v>
                </c:pt>
                <c:pt idx="59">
                  <c:v>8.0599999999999987</c:v>
                </c:pt>
                <c:pt idx="60">
                  <c:v>8.0299999999999994</c:v>
                </c:pt>
                <c:pt idx="61">
                  <c:v>8.09</c:v>
                </c:pt>
                <c:pt idx="62">
                  <c:v>8.1</c:v>
                </c:pt>
                <c:pt idx="63">
                  <c:v>7.92</c:v>
                </c:pt>
                <c:pt idx="64">
                  <c:v>7.6899999999999995</c:v>
                </c:pt>
                <c:pt idx="65">
                  <c:v>7.67</c:v>
                </c:pt>
                <c:pt idx="66">
                  <c:v>7.67</c:v>
                </c:pt>
                <c:pt idx="67">
                  <c:v>7.6</c:v>
                </c:pt>
                <c:pt idx="68">
                  <c:v>7.5200000000000005</c:v>
                </c:pt>
                <c:pt idx="69">
                  <c:v>7.66</c:v>
                </c:pt>
                <c:pt idx="70">
                  <c:v>8.0399999999999991</c:v>
                </c:pt>
                <c:pt idx="71">
                  <c:v>8.43</c:v>
                </c:pt>
                <c:pt idx="72">
                  <c:v>8.8000000000000007</c:v>
                </c:pt>
                <c:pt idx="73">
                  <c:v>9.19</c:v>
                </c:pt>
                <c:pt idx="74">
                  <c:v>9.36</c:v>
                </c:pt>
                <c:pt idx="75">
                  <c:v>9.24</c:v>
                </c:pt>
                <c:pt idx="76">
                  <c:v>9.120000000000001</c:v>
                </c:pt>
                <c:pt idx="77">
                  <c:v>9.1499999999999986</c:v>
                </c:pt>
                <c:pt idx="78">
                  <c:v>9.17</c:v>
                </c:pt>
                <c:pt idx="79">
                  <c:v>9.1999999999999993</c:v>
                </c:pt>
                <c:pt idx="80">
                  <c:v>9.2800000000000011</c:v>
                </c:pt>
                <c:pt idx="81">
                  <c:v>9.2900000000000009</c:v>
                </c:pt>
                <c:pt idx="82">
                  <c:v>9.23</c:v>
                </c:pt>
                <c:pt idx="83">
                  <c:v>9.23</c:v>
                </c:pt>
                <c:pt idx="84">
                  <c:v>9.2100000000000009</c:v>
                </c:pt>
                <c:pt idx="85">
                  <c:v>9.15</c:v>
                </c:pt>
                <c:pt idx="86">
                  <c:v>9.07</c:v>
                </c:pt>
                <c:pt idx="87">
                  <c:v>8.93</c:v>
                </c:pt>
                <c:pt idx="88">
                  <c:v>8.73</c:v>
                </c:pt>
                <c:pt idx="89">
                  <c:v>8.620000000000001</c:v>
                </c:pt>
                <c:pt idx="90">
                  <c:v>8.6000000000000014</c:v>
                </c:pt>
                <c:pt idx="91">
                  <c:v>8.77</c:v>
                </c:pt>
                <c:pt idx="92">
                  <c:v>9.16</c:v>
                </c:pt>
                <c:pt idx="93">
                  <c:v>9.4099999999999984</c:v>
                </c:pt>
                <c:pt idx="94">
                  <c:v>9.41</c:v>
                </c:pt>
                <c:pt idx="95">
                  <c:v>9.490000000000002</c:v>
                </c:pt>
                <c:pt idx="96">
                  <c:v>9.52</c:v>
                </c:pt>
                <c:pt idx="97">
                  <c:v>9.2199999999999989</c:v>
                </c:pt>
                <c:pt idx="98">
                  <c:v>8.9699999999999989</c:v>
                </c:pt>
                <c:pt idx="99">
                  <c:v>8.9599999999999991</c:v>
                </c:pt>
                <c:pt idx="100">
                  <c:v>8.94</c:v>
                </c:pt>
                <c:pt idx="101">
                  <c:v>8.73</c:v>
                </c:pt>
                <c:pt idx="102">
                  <c:v>8.6000000000000014</c:v>
                </c:pt>
                <c:pt idx="103">
                  <c:v>8.66</c:v>
                </c:pt>
                <c:pt idx="104">
                  <c:v>8.6699999999999982</c:v>
                </c:pt>
                <c:pt idx="105">
                  <c:v>8.5499999999999989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DE6-8389-B693F6BD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92719"/>
        <c:axId val="621685647"/>
      </c:scatterChart>
      <c:valAx>
        <c:axId val="621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85647"/>
        <c:crosses val="autoZero"/>
        <c:crossBetween val="midCat"/>
      </c:valAx>
      <c:valAx>
        <c:axId val="6216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Выравнивание</a:t>
            </a:r>
            <a:r>
              <a:rPr lang="ru-RU" baseline="0"/>
              <a:t> сезонных колебаний методом рядов Фурье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Лист1!$CY$157:$CY$267</c:f>
              <c:numCache>
                <c:formatCode>General</c:formatCode>
                <c:ptCount val="111"/>
                <c:pt idx="0">
                  <c:v>8.6999999999999993</c:v>
                </c:pt>
                <c:pt idx="1">
                  <c:v>8.6999999999999993</c:v>
                </c:pt>
                <c:pt idx="2">
                  <c:v>7.6</c:v>
                </c:pt>
                <c:pt idx="3">
                  <c:v>8</c:v>
                </c:pt>
                <c:pt idx="4">
                  <c:v>8.4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9</c:v>
                </c:pt>
                <c:pt idx="9">
                  <c:v>8.8000000000000007</c:v>
                </c:pt>
                <c:pt idx="10">
                  <c:v>8.1</c:v>
                </c:pt>
                <c:pt idx="11">
                  <c:v>7.9</c:v>
                </c:pt>
                <c:pt idx="12">
                  <c:v>9</c:v>
                </c:pt>
                <c:pt idx="13">
                  <c:v>8.4</c:v>
                </c:pt>
                <c:pt idx="14">
                  <c:v>8.3000000000000007</c:v>
                </c:pt>
                <c:pt idx="15">
                  <c:v>7.6</c:v>
                </c:pt>
                <c:pt idx="16">
                  <c:v>7.4</c:v>
                </c:pt>
                <c:pt idx="17">
                  <c:v>7.7</c:v>
                </c:pt>
                <c:pt idx="18">
                  <c:v>7.6</c:v>
                </c:pt>
                <c:pt idx="19">
                  <c:v>7.6</c:v>
                </c:pt>
                <c:pt idx="20">
                  <c:v>7.3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6.7</c:v>
                </c:pt>
                <c:pt idx="24">
                  <c:v>7.7</c:v>
                </c:pt>
                <c:pt idx="25">
                  <c:v>8.3000000000000007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8.6999999999999993</c:v>
                </c:pt>
                <c:pt idx="30">
                  <c:v>7.4</c:v>
                </c:pt>
                <c:pt idx="31">
                  <c:v>8.5</c:v>
                </c:pt>
                <c:pt idx="32">
                  <c:v>6.7</c:v>
                </c:pt>
                <c:pt idx="33">
                  <c:v>7.6</c:v>
                </c:pt>
                <c:pt idx="34">
                  <c:v>8.1</c:v>
                </c:pt>
                <c:pt idx="35">
                  <c:v>7.4</c:v>
                </c:pt>
                <c:pt idx="36">
                  <c:v>6.3</c:v>
                </c:pt>
                <c:pt idx="37">
                  <c:v>8.5</c:v>
                </c:pt>
                <c:pt idx="38">
                  <c:v>9.3000000000000007</c:v>
                </c:pt>
                <c:pt idx="39">
                  <c:v>8.6</c:v>
                </c:pt>
                <c:pt idx="40">
                  <c:v>8.5</c:v>
                </c:pt>
                <c:pt idx="41">
                  <c:v>8.4</c:v>
                </c:pt>
                <c:pt idx="42">
                  <c:v>7.7</c:v>
                </c:pt>
                <c:pt idx="43">
                  <c:v>8.5</c:v>
                </c:pt>
                <c:pt idx="44">
                  <c:v>8.1999999999999993</c:v>
                </c:pt>
                <c:pt idx="45">
                  <c:v>9.5</c:v>
                </c:pt>
                <c:pt idx="46">
                  <c:v>9</c:v>
                </c:pt>
                <c:pt idx="47">
                  <c:v>8.6999999999999993</c:v>
                </c:pt>
                <c:pt idx="48">
                  <c:v>7.9</c:v>
                </c:pt>
                <c:pt idx="49">
                  <c:v>8</c:v>
                </c:pt>
                <c:pt idx="50">
                  <c:v>9.1</c:v>
                </c:pt>
                <c:pt idx="51">
                  <c:v>8.5</c:v>
                </c:pt>
                <c:pt idx="52">
                  <c:v>8.1999999999999993</c:v>
                </c:pt>
                <c:pt idx="53">
                  <c:v>7.9</c:v>
                </c:pt>
                <c:pt idx="54">
                  <c:v>7.5</c:v>
                </c:pt>
                <c:pt idx="55">
                  <c:v>7.8</c:v>
                </c:pt>
                <c:pt idx="56">
                  <c:v>7.6</c:v>
                </c:pt>
                <c:pt idx="57">
                  <c:v>7.7</c:v>
                </c:pt>
                <c:pt idx="58">
                  <c:v>8</c:v>
                </c:pt>
                <c:pt idx="59">
                  <c:v>8.8000000000000007</c:v>
                </c:pt>
                <c:pt idx="60">
                  <c:v>6.8</c:v>
                </c:pt>
                <c:pt idx="61">
                  <c:v>8</c:v>
                </c:pt>
                <c:pt idx="62">
                  <c:v>7.6</c:v>
                </c:pt>
                <c:pt idx="63">
                  <c:v>9.6</c:v>
                </c:pt>
                <c:pt idx="64">
                  <c:v>7.8</c:v>
                </c:pt>
                <c:pt idx="65">
                  <c:v>7.5</c:v>
                </c:pt>
                <c:pt idx="66">
                  <c:v>7.9</c:v>
                </c:pt>
                <c:pt idx="67">
                  <c:v>7.8</c:v>
                </c:pt>
                <c:pt idx="68">
                  <c:v>7.6</c:v>
                </c:pt>
                <c:pt idx="69">
                  <c:v>7.5</c:v>
                </c:pt>
                <c:pt idx="70">
                  <c:v>7.6</c:v>
                </c:pt>
                <c:pt idx="71">
                  <c:v>7.8</c:v>
                </c:pt>
                <c:pt idx="72">
                  <c:v>7.2</c:v>
                </c:pt>
                <c:pt idx="73">
                  <c:v>7.4</c:v>
                </c:pt>
                <c:pt idx="74">
                  <c:v>9.1</c:v>
                </c:pt>
                <c:pt idx="75">
                  <c:v>9.8000000000000007</c:v>
                </c:pt>
                <c:pt idx="76">
                  <c:v>9.5</c:v>
                </c:pt>
                <c:pt idx="77">
                  <c:v>9.1999999999999993</c:v>
                </c:pt>
                <c:pt idx="78">
                  <c:v>9.3000000000000007</c:v>
                </c:pt>
                <c:pt idx="79">
                  <c:v>8.9</c:v>
                </c:pt>
                <c:pt idx="80">
                  <c:v>8.8000000000000007</c:v>
                </c:pt>
                <c:pt idx="81">
                  <c:v>9.3000000000000007</c:v>
                </c:pt>
                <c:pt idx="82">
                  <c:v>9.6999999999999993</c:v>
                </c:pt>
                <c:pt idx="83">
                  <c:v>9</c:v>
                </c:pt>
                <c:pt idx="84">
                  <c:v>9.5</c:v>
                </c:pt>
                <c:pt idx="85">
                  <c:v>9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9.5</c:v>
                </c:pt>
                <c:pt idx="89">
                  <c:v>8.8000000000000007</c:v>
                </c:pt>
                <c:pt idx="90">
                  <c:v>9.1</c:v>
                </c:pt>
                <c:pt idx="91">
                  <c:v>8.3000000000000007</c:v>
                </c:pt>
                <c:pt idx="92">
                  <c:v>8.6999999999999993</c:v>
                </c:pt>
                <c:pt idx="93">
                  <c:v>8</c:v>
                </c:pt>
                <c:pt idx="94">
                  <c:v>9.1999999999999993</c:v>
                </c:pt>
                <c:pt idx="95">
                  <c:v>8.5</c:v>
                </c:pt>
                <c:pt idx="96">
                  <c:v>10.6</c:v>
                </c:pt>
                <c:pt idx="97">
                  <c:v>10.3</c:v>
                </c:pt>
                <c:pt idx="98">
                  <c:v>8.9</c:v>
                </c:pt>
                <c:pt idx="99">
                  <c:v>8.3000000000000007</c:v>
                </c:pt>
                <c:pt idx="100">
                  <c:v>10.199999999999999</c:v>
                </c:pt>
                <c:pt idx="101">
                  <c:v>9.1999999999999993</c:v>
                </c:pt>
                <c:pt idx="102">
                  <c:v>8.6999999999999993</c:v>
                </c:pt>
                <c:pt idx="103">
                  <c:v>8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8.1</c:v>
                </c:pt>
                <c:pt idx="107">
                  <c:v>8.5</c:v>
                </c:pt>
                <c:pt idx="108">
                  <c:v>8.8000000000000007</c:v>
                </c:pt>
                <c:pt idx="109">
                  <c:v>8.4</c:v>
                </c:pt>
                <c:pt idx="11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B-4119-B6C1-7AD406C75C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Лист1!$CZ$157:$CZ$267</c:f>
              <c:numCache>
                <c:formatCode>General</c:formatCode>
                <c:ptCount val="111"/>
                <c:pt idx="0">
                  <c:v>8.6426971135833064</c:v>
                </c:pt>
                <c:pt idx="1">
                  <c:v>8.6154203787132904</c:v>
                </c:pt>
                <c:pt idx="2">
                  <c:v>8.5873872127110946</c:v>
                </c:pt>
                <c:pt idx="3">
                  <c:v>8.5586874142587295</c:v>
                </c:pt>
                <c:pt idx="4">
                  <c:v>8.529412917462917</c:v>
                </c:pt>
                <c:pt idx="5">
                  <c:v>8.4996574973624259</c:v>
                </c:pt>
                <c:pt idx="6">
                  <c:v>8.4695164695383625</c:v>
                </c:pt>
                <c:pt idx="7">
                  <c:v>8.4390863847896238</c:v>
                </c:pt>
                <c:pt idx="8">
                  <c:v>8.4084647198515725</c:v>
                </c:pt>
                <c:pt idx="9">
                  <c:v>8.3777495651486813</c:v>
                </c:pt>
                <c:pt idx="10">
                  <c:v>8.3470393105813212</c:v>
                </c:pt>
                <c:pt idx="11">
                  <c:v>8.316432330353253</c:v>
                </c:pt>
                <c:pt idx="12">
                  <c:v>8.286026667849395</c:v>
                </c:pt>
                <c:pt idx="13">
                  <c:v>8.2559197215732958</c:v>
                </c:pt>
                <c:pt idx="14">
                  <c:v>8.2262079331503841</c:v>
                </c:pt>
                <c:pt idx="15">
                  <c:v>8.196986478396342</c:v>
                </c:pt>
                <c:pt idx="16">
                  <c:v>8.1683489624402927</c:v>
                </c:pt>
                <c:pt idx="17">
                  <c:v>8.1403871198793443</c:v>
                </c:pt>
                <c:pt idx="18">
                  <c:v>8.1131905209250252</c:v>
                </c:pt>
                <c:pt idx="19">
                  <c:v>8.0868462844828848</c:v>
                </c:pt>
                <c:pt idx="20">
                  <c:v>8.0614387990843817</c:v>
                </c:pt>
                <c:pt idx="21">
                  <c:v>8.0370494525649754</c:v>
                </c:pt>
                <c:pt idx="22">
                  <c:v>8.0137563713543543</c:v>
                </c:pt>
                <c:pt idx="23">
                  <c:v>7.9916341702139206</c:v>
                </c:pt>
                <c:pt idx="24">
                  <c:v>7.9707537132232211</c:v>
                </c:pt>
                <c:pt idx="25">
                  <c:v>7.9511818867809421</c:v>
                </c:pt>
                <c:pt idx="26">
                  <c:v>7.9329813853475954</c:v>
                </c:pt>
                <c:pt idx="27">
                  <c:v>7.9162105106162741</c:v>
                </c:pt>
                <c:pt idx="28">
                  <c:v>7.9009229847547466</c:v>
                </c:pt>
                <c:pt idx="29">
                  <c:v>7.8871677783171554</c:v>
                </c:pt>
                <c:pt idx="30">
                  <c:v>7.8749889533765769</c:v>
                </c:pt>
                <c:pt idx="31">
                  <c:v>7.864425522380909</c:v>
                </c:pt>
                <c:pt idx="32">
                  <c:v>7.8555113231842419</c:v>
                </c:pt>
                <c:pt idx="33">
                  <c:v>7.8482749106540144</c:v>
                </c:pt>
                <c:pt idx="34">
                  <c:v>7.8427394652011602</c:v>
                </c:pt>
                <c:pt idx="35">
                  <c:v>7.8389227185262635</c:v>
                </c:pt>
                <c:pt idx="36">
                  <c:v>7.8368368968195812</c:v>
                </c:pt>
                <c:pt idx="37">
                  <c:v>7.8364886815968591</c:v>
                </c:pt>
                <c:pt idx="38">
                  <c:v>7.8378791882964371</c:v>
                </c:pt>
                <c:pt idx="39">
                  <c:v>7.8410039627061519</c:v>
                </c:pt>
                <c:pt idx="40">
                  <c:v>7.8458529952315281</c:v>
                </c:pt>
                <c:pt idx="41">
                  <c:v>7.852410752959524</c:v>
                </c:pt>
                <c:pt idx="42">
                  <c:v>7.860656229415131</c:v>
                </c:pt>
                <c:pt idx="43">
                  <c:v>7.87056301185146</c:v>
                </c:pt>
                <c:pt idx="44">
                  <c:v>7.8820993658577168</c:v>
                </c:pt>
                <c:pt idx="45">
                  <c:v>7.8952283370140925</c:v>
                </c:pt>
                <c:pt idx="46">
                  <c:v>7.9099078692679141</c:v>
                </c:pt>
                <c:pt idx="47">
                  <c:v>7.9260909396518588</c:v>
                </c:pt>
                <c:pt idx="48">
                  <c:v>7.9437257089126909</c:v>
                </c:pt>
                <c:pt idx="49">
                  <c:v>7.9627556875680208</c:v>
                </c:pt>
                <c:pt idx="50">
                  <c:v>7.983119916859148</c:v>
                </c:pt>
                <c:pt idx="51">
                  <c:v>8.0047531640203449</c:v>
                </c:pt>
                <c:pt idx="52">
                  <c:v>8.0275861312390653</c:v>
                </c:pt>
                <c:pt idx="53">
                  <c:v>8.0515456776377317</c:v>
                </c:pt>
                <c:pt idx="54">
                  <c:v>8.0765550535660182</c:v>
                </c:pt>
                <c:pt idx="55">
                  <c:v>8.102534146453122</c:v>
                </c:pt>
                <c:pt idx="56">
                  <c:v>8.1293997374324736</c:v>
                </c:pt>
                <c:pt idx="57">
                  <c:v>8.1570657679168512</c:v>
                </c:pt>
                <c:pt idx="58">
                  <c:v>8.1854436152699961</c:v>
                </c:pt>
                <c:pt idx="59">
                  <c:v>8.2144423766916113</c:v>
                </c:pt>
                <c:pt idx="60">
                  <c:v>8.2439691604064596</c:v>
                </c:pt>
                <c:pt idx="61">
                  <c:v>8.2739293832247078</c:v>
                </c:pt>
                <c:pt idx="62">
                  <c:v>8.3042270735204049</c:v>
                </c:pt>
                <c:pt idx="63">
                  <c:v>8.334765178657527</c:v>
                </c:pt>
                <c:pt idx="64">
                  <c:v>8.365445875878839</c:v>
                </c:pt>
                <c:pt idx="65">
                  <c:v>8.3961708856616717</c:v>
                </c:pt>
                <c:pt idx="66">
                  <c:v>8.4268417865368619</c:v>
                </c:pt>
                <c:pt idx="67">
                  <c:v>8.4573603303623877</c:v>
                </c:pt>
                <c:pt idx="68">
                  <c:v>8.4876287570417901</c:v>
                </c:pt>
                <c:pt idx="69">
                  <c:v>8.5175501076792344</c:v>
                </c:pt>
                <c:pt idx="70">
                  <c:v>8.5470285351680868</c:v>
                </c:pt>
                <c:pt idx="71">
                  <c:v>8.5759696112180777</c:v>
                </c:pt>
                <c:pt idx="72">
                  <c:v>8.6042806288376052</c:v>
                </c:pt>
                <c:pt idx="73">
                  <c:v>8.6318708993021644</c:v>
                </c:pt>
                <c:pt idx="74">
                  <c:v>8.658652042657673</c:v>
                </c:pt>
                <c:pt idx="75">
                  <c:v>8.68453827082811</c:v>
                </c:pt>
                <c:pt idx="76">
                  <c:v>8.7094466624205893</c:v>
                </c:pt>
                <c:pt idx="77">
                  <c:v>8.7332974283475799</c:v>
                </c:pt>
                <c:pt idx="78">
                  <c:v>8.7560141674153993</c:v>
                </c:pt>
                <c:pt idx="79">
                  <c:v>8.7775241110602806</c:v>
                </c:pt>
                <c:pt idx="80">
                  <c:v>8.7977583564480142</c:v>
                </c:pt>
                <c:pt idx="81">
                  <c:v>8.8166520871904979</c:v>
                </c:pt>
                <c:pt idx="82">
                  <c:v>8.8341447809721725</c:v>
                </c:pt>
                <c:pt idx="83">
                  <c:v>8.8501804034212412</c:v>
                </c:pt>
                <c:pt idx="84">
                  <c:v>8.8647075876046557</c:v>
                </c:pt>
                <c:pt idx="85">
                  <c:v>8.8776797985718936</c:v>
                </c:pt>
                <c:pt idx="86">
                  <c:v>8.8890554824204226</c:v>
                </c:pt>
                <c:pt idx="87">
                  <c:v>8.8987981994053911</c:v>
                </c:pt>
                <c:pt idx="88">
                  <c:v>8.9068767406671085</c:v>
                </c:pt>
                <c:pt idx="89">
                  <c:v>8.9132652282024303</c:v>
                </c:pt>
                <c:pt idx="90">
                  <c:v>8.9179431977598149</c:v>
                </c:pt>
                <c:pt idx="91">
                  <c:v>8.9208956643924751</c:v>
                </c:pt>
                <c:pt idx="92">
                  <c:v>8.9221131704596885</c:v>
                </c:pt>
                <c:pt idx="93">
                  <c:v>8.921591815922481</c:v>
                </c:pt>
                <c:pt idx="94">
                  <c:v>8.9193332708366047</c:v>
                </c:pt>
                <c:pt idx="95">
                  <c:v>8.9153447700028661</c:v>
                </c:pt>
                <c:pt idx="96">
                  <c:v>8.909639089791872</c:v>
                </c:pt>
                <c:pt idx="97">
                  <c:v>8.9022345072174573</c:v>
                </c:pt>
                <c:pt idx="98">
                  <c:v>8.8931547413899068</c:v>
                </c:pt>
                <c:pt idx="99">
                  <c:v>8.8824288775364906</c:v>
                </c:pt>
                <c:pt idx="100">
                  <c:v>8.8700912738327151</c:v>
                </c:pt>
                <c:pt idx="101">
                  <c:v>8.8561814513427244</c:v>
                </c:pt>
                <c:pt idx="102">
                  <c:v>8.8407439674214192</c:v>
                </c:pt>
                <c:pt idx="103">
                  <c:v>8.8238282729838193</c:v>
                </c:pt>
                <c:pt idx="104">
                  <c:v>8.8054885540988739</c:v>
                </c:pt>
                <c:pt idx="105">
                  <c:v>8.7857835584151402</c:v>
                </c:pt>
                <c:pt idx="106">
                  <c:v>8.7647764069743612</c:v>
                </c:pt>
                <c:pt idx="107">
                  <c:v>8.7425343920157381</c:v>
                </c:pt>
                <c:pt idx="108">
                  <c:v>8.7191287614186006</c:v>
                </c:pt>
                <c:pt idx="109">
                  <c:v>8.6946344904739679</c:v>
                </c:pt>
                <c:pt idx="110">
                  <c:v>8.6691300417160928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B-4119-B6C1-7AD406C75C5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Лист1!$DA$157:$DA$267</c:f>
              <c:numCache>
                <c:formatCode>General</c:formatCode>
                <c:ptCount val="111"/>
                <c:pt idx="0">
                  <c:v>8.5658448878321423</c:v>
                </c:pt>
                <c:pt idx="1">
                  <c:v>8.5049740439189208</c:v>
                </c:pt>
                <c:pt idx="2">
                  <c:v>8.4447608071969036</c:v>
                </c:pt>
                <c:pt idx="3">
                  <c:v>8.385706976015916</c:v>
                </c:pt>
                <c:pt idx="4">
                  <c:v>8.3282931054869671</c:v>
                </c:pt>
                <c:pt idx="5">
                  <c:v>8.2729732374963323</c:v>
                </c:pt>
                <c:pt idx="6">
                  <c:v>8.2201699878392827</c:v>
                </c:pt>
                <c:pt idx="7">
                  <c:v>8.1702700504890018</c:v>
                </c:pt>
                <c:pt idx="8">
                  <c:v>8.1236201736282023</c:v>
                </c:pt>
                <c:pt idx="9">
                  <c:v>8.0805236559932183</c:v>
                </c:pt>
                <c:pt idx="10">
                  <c:v>8.0412374053901008</c:v>
                </c:pt>
                <c:pt idx="11">
                  <c:v>8.0059695940261228</c:v>
                </c:pt>
                <c:pt idx="12">
                  <c:v>7.9748779376497732</c:v>
                </c:pt>
                <c:pt idx="13">
                  <c:v>7.9480686175062569</c:v>
                </c:pt>
                <c:pt idx="14">
                  <c:v>7.9255958558957875</c:v>
                </c:pt>
                <c:pt idx="15">
                  <c:v>7.9074621477736464</c:v>
                </c:pt>
                <c:pt idx="16">
                  <c:v>7.893619142461306</c:v>
                </c:pt>
                <c:pt idx="17">
                  <c:v>7.8839691612533471</c:v>
                </c:pt>
                <c:pt idx="18">
                  <c:v>7.8783673286119313</c:v>
                </c:pt>
                <c:pt idx="19">
                  <c:v>7.8766242868423832</c:v>
                </c:pt>
                <c:pt idx="20">
                  <c:v>7.8785094567397254</c:v>
                </c:pt>
                <c:pt idx="21">
                  <c:v>7.8837547997812951</c:v>
                </c:pt>
                <c:pt idx="22">
                  <c:v>7.8920590311033356</c:v>
                </c:pt>
                <c:pt idx="23">
                  <c:v>7.9030922268203083</c:v>
                </c:pt>
                <c:pt idx="24">
                  <c:v>7.916500764297278</c:v>
                </c:pt>
                <c:pt idx="25">
                  <c:v>7.9319125298308659</c:v>
                </c:pt>
                <c:pt idx="26">
                  <c:v>7.9489423248859916</c:v>
                </c:pt>
                <c:pt idx="27">
                  <c:v>7.9671973996159053</c:v>
                </c:pt>
                <c:pt idx="28">
                  <c:v>7.9862830408922347</c:v>
                </c:pt>
                <c:pt idx="29">
                  <c:v>8.0058081415090108</c:v>
                </c:pt>
                <c:pt idx="30">
                  <c:v>8.0253906776064792</c:v>
                </c:pt>
                <c:pt idx="31">
                  <c:v>8.0446630226816431</c:v>
                </c:pt>
                <c:pt idx="32">
                  <c:v>8.063277028795671</c:v>
                </c:pt>
                <c:pt idx="33">
                  <c:v>8.0809088087240504</c:v>
                </c:pt>
                <c:pt idx="34">
                  <c:v>8.0972631567833684</c:v>
                </c:pt>
                <c:pt idx="35">
                  <c:v>8.1120775508570553</c:v>
                </c:pt>
                <c:pt idx="36">
                  <c:v>8.1251256836695358</c:v>
                </c:pt>
                <c:pt idx="37">
                  <c:v>8.1362204775528397</c:v>
                </c:pt>
                <c:pt idx="38">
                  <c:v>8.1452165437318236</c:v>
                </c:pt>
                <c:pt idx="39">
                  <c:v>8.1520120544364385</c:v>
                </c:pt>
                <c:pt idx="40">
                  <c:v>8.1565500038381948</c:v>
                </c:pt>
                <c:pt idx="41">
                  <c:v>8.1588188418040968</c:v>
                </c:pt>
                <c:pt idx="42">
                  <c:v>8.158852472661934</c:v>
                </c:pt>
                <c:pt idx="43">
                  <c:v>8.1567296194703882</c:v>
                </c:pt>
                <c:pt idx="44">
                  <c:v>8.152572562579099</c:v>
                </c:pt>
                <c:pt idx="45">
                  <c:v>8.1465452694410825</c:v>
                </c:pt>
                <c:pt idx="46">
                  <c:v>8.138850940597246</c:v>
                </c:pt>
                <c:pt idx="47">
                  <c:v>8.1297290043879844</c:v>
                </c:pt>
                <c:pt idx="48">
                  <c:v>8.1194516001616392</c:v>
                </c:pt>
                <c:pt idx="49">
                  <c:v>8.1083195964511248</c:v>
                </c:pt>
                <c:pt idx="50">
                  <c:v>8.0966581966918412</c:v>
                </c:pt>
                <c:pt idx="51">
                  <c:v>8.0848121904777166</c:v>
                </c:pt>
                <c:pt idx="52">
                  <c:v>8.0731409130277942</c:v>
                </c:pt>
                <c:pt idx="53">
                  <c:v>8.0620129794029953</c:v>
                </c:pt>
                <c:pt idx="54">
                  <c:v>8.0518008630215263</c:v>
                </c:pt>
                <c:pt idx="55">
                  <c:v>8.0428753901330072</c:v>
                </c:pt>
                <c:pt idx="56">
                  <c:v>8.0356002230983865</c:v>
                </c:pt>
                <c:pt idx="57">
                  <c:v>8.030326405569383</c:v>
                </c:pt>
                <c:pt idx="58">
                  <c:v>8.0273870419642748</c:v>
                </c:pt>
                <c:pt idx="59">
                  <c:v>8.0270921820047167</c:v>
                </c:pt>
                <c:pt idx="60">
                  <c:v>8.029723978531857</c:v>
                </c:pt>
                <c:pt idx="61">
                  <c:v>8.0355321833911617</c:v>
                </c:pt>
                <c:pt idx="62">
                  <c:v>8.044730041908462</c:v>
                </c:pt>
                <c:pt idx="63">
                  <c:v>8.0574906414284548</c:v>
                </c:pt>
                <c:pt idx="64">
                  <c:v>8.0739437636163007</c:v>
                </c:pt>
                <c:pt idx="65">
                  <c:v>8.0941732838065619</c:v>
                </c:pt>
                <c:pt idx="66">
                  <c:v>8.1182151537035612</c:v>
                </c:pt>
                <c:pt idx="67">
                  <c:v>8.1460559962827102</c:v>
                </c:pt>
                <c:pt idx="68">
                  <c:v>8.17763233390869</c:v>
                </c:pt>
                <c:pt idx="69">
                  <c:v>8.2128304625740682</c:v>
                </c:pt>
                <c:pt idx="70">
                  <c:v>8.2514869768746042</c:v>
                </c:pt>
                <c:pt idx="71">
                  <c:v>8.2933899419815695</c:v>
                </c:pt>
                <c:pt idx="72">
                  <c:v>8.3382807005537725</c:v>
                </c:pt>
                <c:pt idx="73">
                  <c:v>8.3858562943591473</c:v>
                </c:pt>
                <c:pt idx="74">
                  <c:v>8.4357724724528573</c:v>
                </c:pt>
                <c:pt idx="75">
                  <c:v>8.4876472501870897</c:v>
                </c:pt>
                <c:pt idx="76">
                  <c:v>8.5410649762044919</c:v>
                </c:pt>
                <c:pt idx="77">
                  <c:v>8.595580857983725</c:v>
                </c:pt>
                <c:pt idx="78">
                  <c:v>8.6507258905467737</c:v>
                </c:pt>
                <c:pt idx="79">
                  <c:v>8.7060121276795712</c:v>
                </c:pt>
                <c:pt idx="80">
                  <c:v>8.7609382305281649</c:v>
                </c:pt>
                <c:pt idx="81">
                  <c:v>8.8149952247697403</c:v>
                </c:pt>
                <c:pt idx="82">
                  <c:v>8.8676723947685545</c:v>
                </c:pt>
                <c:pt idx="83">
                  <c:v>8.9184632412473714</c:v>
                </c:pt>
                <c:pt idx="84">
                  <c:v>8.9668714280597506</c:v>
                </c:pt>
                <c:pt idx="85">
                  <c:v>9.0124166436500772</c:v>
                </c:pt>
                <c:pt idx="86">
                  <c:v>9.0546403037369405</c:v>
                </c:pt>
                <c:pt idx="87">
                  <c:v>9.0931110236397377</c:v>
                </c:pt>
                <c:pt idx="88">
                  <c:v>9.1274297914643352</c:v>
                </c:pt>
                <c:pt idx="89">
                  <c:v>9.1572347770363969</c:v>
                </c:pt>
                <c:pt idx="90">
                  <c:v>9.182205715973538</c:v>
                </c:pt>
                <c:pt idx="91">
                  <c:v>9.2020678135629641</c:v>
                </c:pt>
                <c:pt idx="92">
                  <c:v>9.2165951190929007</c:v>
                </c:pt>
                <c:pt idx="93">
                  <c:v>9.2256133278970704</c:v>
                </c:pt>
                <c:pt idx="94">
                  <c:v>9.2290019755287283</c:v>
                </c:pt>
                <c:pt idx="95">
                  <c:v>9.2266959960922659</c:v>
                </c:pt>
                <c:pt idx="96">
                  <c:v>9.2186866247297843</c:v>
                </c:pt>
                <c:pt idx="97">
                  <c:v>9.2050216324856731</c:v>
                </c:pt>
                <c:pt idx="98">
                  <c:v>9.1858048901493969</c:v>
                </c:pt>
                <c:pt idx="99">
                  <c:v>9.1611952660985079</c:v>
                </c:pt>
                <c:pt idx="100">
                  <c:v>9.1314048715233902</c:v>
                </c:pt>
                <c:pt idx="101">
                  <c:v>9.0966966746056315</c:v>
                </c:pt>
                <c:pt idx="102">
                  <c:v>9.0573815131390418</c:v>
                </c:pt>
                <c:pt idx="103">
                  <c:v>9.0138145426252656</c:v>
                </c:pt>
                <c:pt idx="104">
                  <c:v>8.96639116394865</c:v>
                </c:pt>
                <c:pt idx="105">
                  <c:v>8.9155424812475044</c:v>
                </c:pt>
                <c:pt idx="106">
                  <c:v>8.8617303464680983</c:v>
                </c:pt>
                <c:pt idx="107">
                  <c:v>8.8054420522391865</c:v>
                </c:pt>
                <c:pt idx="108">
                  <c:v>8.7471847390729014</c:v>
                </c:pt>
                <c:pt idx="109">
                  <c:v>8.6874795864270098</c:v>
                </c:pt>
                <c:pt idx="110">
                  <c:v>8.6268558598091527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B-4119-B6C1-7AD406C75C5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Лист1!$DB$157:$DB$267</c:f>
              <c:numCache>
                <c:formatCode>General</c:formatCode>
                <c:ptCount val="111"/>
                <c:pt idx="0">
                  <c:v>8.5711876908797837</c:v>
                </c:pt>
                <c:pt idx="1">
                  <c:v>8.5600785091158116</c:v>
                </c:pt>
                <c:pt idx="2">
                  <c:v>8.5480416794077776</c:v>
                </c:pt>
                <c:pt idx="3">
                  <c:v>8.5341930525902754</c:v>
                </c:pt>
                <c:pt idx="4">
                  <c:v>8.5177127123496863</c:v>
                </c:pt>
                <c:pt idx="5">
                  <c:v>8.4978771174333829</c:v>
                </c:pt>
                <c:pt idx="6">
                  <c:v>8.4740880657063382</c:v>
                </c:pt>
                <c:pt idx="7">
                  <c:v>8.4458975654933077</c:v>
                </c:pt>
                <c:pt idx="8">
                  <c:v>8.4130278239968366</c:v>
                </c:pt>
                <c:pt idx="9">
                  <c:v>8.3753857105482599</c:v>
                </c:pt>
                <c:pt idx="10">
                  <c:v>8.3330712196759915</c:v>
                </c:pt>
                <c:pt idx="11">
                  <c:v>8.2863796405463468</c:v>
                </c:pt>
                <c:pt idx="12">
                  <c:v>8.2357973299072285</c:v>
                </c:pt>
                <c:pt idx="13">
                  <c:v>8.1819911796404412</c:v>
                </c:pt>
                <c:pt idx="14">
                  <c:v>8.125792061695833</c:v>
                </c:pt>
                <c:pt idx="15">
                  <c:v>8.0681727168950026</c:v>
                </c:pt>
                <c:pt idx="16">
                  <c:v>8.0102207244353494</c:v>
                </c:pt>
                <c:pt idx="17">
                  <c:v>7.9531073408626476</c:v>
                </c:pt>
                <c:pt idx="18">
                  <c:v>7.8980531263086977</c:v>
                </c:pt>
                <c:pt idx="19">
                  <c:v>7.8462913780687211</c:v>
                </c:pt>
                <c:pt idx="20">
                  <c:v>7.7990304640540637</c:v>
                </c:pt>
                <c:pt idx="21">
                  <c:v>7.7574161890961646</c:v>
                </c:pt>
                <c:pt idx="22">
                  <c:v>7.7224953342240159</c:v>
                </c:pt>
                <c:pt idx="23">
                  <c:v>7.6951814825821732</c:v>
                </c:pt>
                <c:pt idx="24">
                  <c:v>7.6762241862699199</c:v>
                </c:pt>
                <c:pt idx="25">
                  <c:v>7.6661824376936654</c:v>
                </c:pt>
                <c:pt idx="26">
                  <c:v>7.6654032895761768</c:v>
                </c:pt>
                <c:pt idx="27">
                  <c:v>7.6740063229411168</c:v>
                </c:pt>
                <c:pt idx="28">
                  <c:v>7.6918744963167569</c:v>
                </c:pt>
                <c:pt idx="29">
                  <c:v>7.7186517268319923</c:v>
                </c:pt>
                <c:pt idx="30">
                  <c:v>7.7537473600538096</c:v>
                </c:pt>
                <c:pt idx="31">
                  <c:v>7.7963474859195694</c:v>
                </c:pt>
                <c:pt idx="32">
                  <c:v>7.8454328587098789</c:v>
                </c:pt>
                <c:pt idx="33">
                  <c:v>7.8998029854600249</c:v>
                </c:pt>
                <c:pt idx="34">
                  <c:v>7.9581057651378737</c:v>
                </c:pt>
                <c:pt idx="35">
                  <c:v>8.0188718956245069</c:v>
                </c:pt>
                <c:pt idx="36">
                  <c:v>8.0805531218518656</c:v>
                </c:pt>
                <c:pt idx="37">
                  <c:v>8.1415632806004812</c:v>
                </c:pt>
                <c:pt idx="38">
                  <c:v>8.2003210089287144</c:v>
                </c:pt>
                <c:pt idx="39">
                  <c:v>8.2552929266473125</c:v>
                </c:pt>
                <c:pt idx="40">
                  <c:v>8.3050360804125543</c:v>
                </c:pt>
                <c:pt idx="41">
                  <c:v>8.348238448666816</c:v>
                </c:pt>
                <c:pt idx="42">
                  <c:v>8.3837563525989847</c:v>
                </c:pt>
                <c:pt idx="43">
                  <c:v>8.4106476973374438</c:v>
                </c:pt>
                <c:pt idx="44">
                  <c:v>8.4282000775834049</c:v>
                </c:pt>
                <c:pt idx="45">
                  <c:v>8.4359529198097167</c:v>
                </c:pt>
                <c:pt idx="46">
                  <c:v>8.4337129951522876</c:v>
                </c:pt>
                <c:pt idx="47">
                  <c:v>8.4215628186738751</c:v>
                </c:pt>
                <c:pt idx="48">
                  <c:v>8.3998616466818632</c:v>
                </c:pt>
                <c:pt idx="49">
                  <c:v>8.369238988708581</c:v>
                </c:pt>
                <c:pt idx="50">
                  <c:v>8.3305807588260237</c:v>
                </c:pt>
                <c:pt idx="51">
                  <c:v>8.2850083962777639</c:v>
                </c:pt>
                <c:pt idx="52">
                  <c:v>8.2338514821491504</c:v>
                </c:pt>
                <c:pt idx="53">
                  <c:v>8.1786145613770369</c:v>
                </c:pt>
                <c:pt idx="54">
                  <c:v>8.1209390426308268</c:v>
                </c:pt>
                <c:pt idx="55">
                  <c:v>8.0625611878297736</c:v>
                </c:pt>
                <c:pt idx="56">
                  <c:v>8.0052673143247244</c:v>
                </c:pt>
                <c:pt idx="57">
                  <c:v>7.9508474128837214</c:v>
                </c:pt>
                <c:pt idx="58">
                  <c:v>7.9010484312791434</c:v>
                </c:pt>
                <c:pt idx="59">
                  <c:v>7.8575284851253979</c:v>
                </c:pt>
                <c:pt idx="60">
                  <c:v>7.8218132342937228</c:v>
                </c:pt>
                <c:pt idx="61">
                  <c:v>7.7952556053638027</c:v>
                </c:pt>
                <c:pt idx="62">
                  <c:v>7.7789999497712614</c:v>
                </c:pt>
                <c:pt idx="63">
                  <c:v>7.77395160611864</c:v>
                </c:pt>
                <c:pt idx="64">
                  <c:v>7.7807526869415122</c:v>
                </c:pt>
                <c:pt idx="65">
                  <c:v>7.7997647392310849</c:v>
                </c:pt>
                <c:pt idx="66">
                  <c:v>7.8310587390265427</c:v>
                </c:pt>
                <c:pt idx="67">
                  <c:v>7.8744126787300406</c:v>
                </c:pt>
                <c:pt idx="68">
                  <c:v>7.9293167971466163</c:v>
                </c:pt>
                <c:pt idx="69">
                  <c:v>7.9949862924882762</c:v>
                </c:pt>
                <c:pt idx="70">
                  <c:v>8.0703811536105778</c:v>
                </c:pt>
                <c:pt idx="71">
                  <c:v>8.154232550336074</c:v>
                </c:pt>
                <c:pt idx="72">
                  <c:v>8.245075045321224</c:v>
                </c:pt>
                <c:pt idx="73">
                  <c:v>8.341283732541477</c:v>
                </c:pt>
                <c:pt idx="74">
                  <c:v>8.4411152755004988</c:v>
                </c:pt>
                <c:pt idx="75">
                  <c:v>8.5427517153839805</c:v>
                </c:pt>
                <c:pt idx="76">
                  <c:v>8.6443458484153659</c:v>
                </c:pt>
                <c:pt idx="77">
                  <c:v>8.7440669345580844</c:v>
                </c:pt>
                <c:pt idx="78">
                  <c:v>8.8401454974094946</c:v>
                </c:pt>
                <c:pt idx="79">
                  <c:v>8.9309160076166219</c:v>
                </c:pt>
                <c:pt idx="80">
                  <c:v>9.0148563083952205</c:v>
                </c:pt>
                <c:pt idx="81">
                  <c:v>9.0906227397740462</c:v>
                </c:pt>
                <c:pt idx="82">
                  <c:v>9.1570800451371888</c:v>
                </c:pt>
                <c:pt idx="83">
                  <c:v>9.213325295802413</c:v>
                </c:pt>
                <c:pt idx="84">
                  <c:v>9.2587052423456413</c:v>
                </c:pt>
                <c:pt idx="85">
                  <c:v>9.2928266901703012</c:v>
                </c:pt>
                <c:pt idx="86">
                  <c:v>9.3155596959943967</c:v>
                </c:pt>
                <c:pt idx="87">
                  <c:v>9.3270335857739202</c:v>
                </c:pt>
                <c:pt idx="88">
                  <c:v>9.3276259972643825</c:v>
                </c:pt>
                <c:pt idx="89">
                  <c:v>9.3179453461577548</c:v>
                </c:pt>
                <c:pt idx="90">
                  <c:v>9.2988072979475795</c:v>
                </c:pt>
                <c:pt idx="91">
                  <c:v>9.2712059931722646</c:v>
                </c:pt>
                <c:pt idx="92">
                  <c:v>9.2362809167896671</c:v>
                </c:pt>
                <c:pt idx="93">
                  <c:v>9.1952804191234083</c:v>
                </c:pt>
                <c:pt idx="94">
                  <c:v>9.1495229828430666</c:v>
                </c:pt>
                <c:pt idx="95">
                  <c:v>9.1003573854071345</c:v>
                </c:pt>
                <c:pt idx="96">
                  <c:v>9.0491229278504655</c:v>
                </c:pt>
                <c:pt idx="97">
                  <c:v>8.9971108882475388</c:v>
                </c:pt>
                <c:pt idx="98">
                  <c:v>8.9455283121220379</c:v>
                </c:pt>
                <c:pt idx="99">
                  <c:v>8.8954651739613073</c:v>
                </c:pt>
                <c:pt idx="100">
                  <c:v>8.8478658362135754</c:v>
                </c:pt>
                <c:pt idx="101">
                  <c:v>8.8035055979308439</c:v>
                </c:pt>
                <c:pt idx="102">
                  <c:v>8.7629729685635649</c:v>
                </c:pt>
                <c:pt idx="103">
                  <c:v>8.726658127948248</c:v>
                </c:pt>
                <c:pt idx="104">
                  <c:v>8.6947478463959804</c:v>
                </c:pt>
                <c:pt idx="105">
                  <c:v>8.6672269444854297</c:v>
                </c:pt>
                <c:pt idx="106">
                  <c:v>8.6438861763823063</c:v>
                </c:pt>
                <c:pt idx="107">
                  <c:v>8.6243362289751619</c:v>
                </c:pt>
                <c:pt idx="108">
                  <c:v>8.6080273474274058</c:v>
                </c:pt>
                <c:pt idx="109">
                  <c:v>8.5942739311944614</c:v>
                </c:pt>
                <c:pt idx="110">
                  <c:v>8.5822832979914825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B-4119-B6C1-7AD406C75C5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Лист1!$DC$157:$DC$267</c:f>
              <c:numCache>
                <c:formatCode>General</c:formatCode>
                <c:ptCount val="111"/>
                <c:pt idx="0">
                  <c:v>8.5328076438635687</c:v>
                </c:pt>
                <c:pt idx="1">
                  <c:v>8.4918036033122295</c:v>
                </c:pt>
                <c:pt idx="2">
                  <c:v>8.4533572028988608</c:v>
                </c:pt>
                <c:pt idx="3">
                  <c:v>8.4179324456224158</c:v>
                </c:pt>
                <c:pt idx="4">
                  <c:v>8.385810830534993</c:v>
                </c:pt>
                <c:pt idx="5">
                  <c:v>8.3570672700496242</c:v>
                </c:pt>
                <c:pt idx="6">
                  <c:v>8.3315582946430347</c:v>
                </c:pt>
                <c:pt idx="7">
                  <c:v>8.3089237110694558</c:v>
                </c:pt>
                <c:pt idx="8">
                  <c:v>8.2886021088563826</c:v>
                </c:pt>
                <c:pt idx="9">
                  <c:v>8.2698598016319771</c:v>
                </c:pt>
                <c:pt idx="10">
                  <c:v>8.251831989193553</c:v>
                </c:pt>
                <c:pt idx="11">
                  <c:v>8.2335741776582747</c:v>
                </c:pt>
                <c:pt idx="12">
                  <c:v>8.2141212406828945</c:v>
                </c:pt>
                <c:pt idx="13">
                  <c:v>8.1925509821269866</c:v>
                </c:pt>
                <c:pt idx="14">
                  <c:v>8.1680487005357776</c:v>
                </c:pt>
                <c:pt idx="15">
                  <c:v>8.1399690809506264</c:v>
                </c:pt>
                <c:pt idx="16">
                  <c:v>8.1078917627039342</c:v>
                </c:pt>
                <c:pt idx="17">
                  <c:v>8.0716671555003145</c:v>
                </c:pt>
                <c:pt idx="18">
                  <c:v>8.0314494920637109</c:v>
                </c:pt>
                <c:pt idx="19">
                  <c:v>7.9877146954509017</c:v>
                </c:pt>
                <c:pt idx="20">
                  <c:v>7.9412613748410621</c:v>
                </c:pt>
                <c:pt idx="21">
                  <c:v>7.8931941091476192</c:v>
                </c:pt>
                <c:pt idx="22">
                  <c:v>7.8448890907907547</c:v>
                </c:pt>
                <c:pt idx="23">
                  <c:v>7.7979431358676292</c:v>
                </c:pt>
                <c:pt idx="24">
                  <c:v>7.754107973408952</c:v>
                </c:pt>
                <c:pt idx="25">
                  <c:v>7.7152125577400241</c:v>
                </c:pt>
                <c:pt idx="26">
                  <c:v>7.6830768596470973</c:v>
                </c:pt>
                <c:pt idx="27">
                  <c:v>7.65942114504145</c:v>
                </c:pt>
                <c:pt idx="28">
                  <c:v>7.6457751126192024</c:v>
                </c:pt>
                <c:pt idx="29">
                  <c:v>7.6433914123897928</c:v>
                </c:pt>
                <c:pt idx="30">
                  <c:v>7.6531679931367043</c:v>
                </c:pt>
                <c:pt idx="31">
                  <c:v>7.6755834283357283</c:v>
                </c:pt>
                <c:pt idx="32">
                  <c:v>7.710648857604399</c:v>
                </c:pt>
                <c:pt idx="33">
                  <c:v>7.7578794761432501</c:v>
                </c:pt>
                <c:pt idx="34">
                  <c:v>7.8162876395618284</c:v>
                </c:pt>
                <c:pt idx="35">
                  <c:v>7.8843986661263878</c:v>
                </c:pt>
                <c:pt idx="36">
                  <c:v>7.9602893595153779</c:v>
                </c:pt>
                <c:pt idx="37">
                  <c:v>8.041648193567152</c:v>
                </c:pt>
                <c:pt idx="38">
                  <c:v>8.1258550489377832</c:v>
                </c:pt>
                <c:pt idx="39">
                  <c:v>8.2100774218708015</c:v>
                </c:pt>
                <c:pt idx="40">
                  <c:v>8.2913791857730619</c:v>
                </c:pt>
                <c:pt idx="41">
                  <c:v>8.3668373194597514</c:v>
                </c:pt>
                <c:pt idx="42">
                  <c:v>8.4336615562041075</c:v>
                </c:pt>
                <c:pt idx="43">
                  <c:v>8.4893116797258035</c:v>
                </c:pt>
                <c:pt idx="44">
                  <c:v>8.5316072105080423</c:v>
                </c:pt>
                <c:pt idx="45">
                  <c:v>8.5588244900488846</c:v>
                </c:pt>
                <c:pt idx="46">
                  <c:v>8.5697766715422183</c:v>
                </c:pt>
                <c:pt idx="47">
                  <c:v>8.5638728412147955</c:v>
                </c:pt>
                <c:pt idx="48">
                  <c:v>8.5411533927473826</c:v>
                </c:pt>
                <c:pt idx="49">
                  <c:v>8.502299816510984</c:v>
                </c:pt>
                <c:pt idx="50">
                  <c:v>8.4486181973707826</c:v>
                </c:pt>
                <c:pt idx="51">
                  <c:v>8.3819968864967098</c:v>
                </c:pt>
                <c:pt idx="52">
                  <c:v>8.3048399688181735</c:v>
                </c:pt>
                <c:pt idx="53">
                  <c:v>8.2199792339080933</c:v>
                </c:pt>
                <c:pt idx="54">
                  <c:v>8.1305683228607144</c:v>
                </c:pt>
                <c:pt idx="55">
                  <c:v>8.039963521574288</c:v>
                </c:pt>
                <c:pt idx="56">
                  <c:v>7.9515962641696367</c:v>
                </c:pt>
                <c:pt idx="57">
                  <c:v>7.8688427712791844</c:v>
                </c:pt>
                <c:pt idx="58">
                  <c:v>7.7948963599882743</c:v>
                </c:pt>
                <c:pt idx="59">
                  <c:v>7.7326478206093885</c:v>
                </c:pt>
                <c:pt idx="60">
                  <c:v>7.684578867687037</c:v>
                </c:pt>
                <c:pt idx="61">
                  <c:v>7.6526730579007758</c:v>
                </c:pt>
                <c:pt idx="62">
                  <c:v>7.6383477558933466</c:v>
                </c:pt>
                <c:pt idx="63">
                  <c:v>7.6424097598406853</c:v>
                </c:pt>
                <c:pt idx="64">
                  <c:v>7.6650361184962987</c:v>
                </c:pt>
                <c:pt idx="65">
                  <c:v>7.7057805322263997</c:v>
                </c:pt>
                <c:pt idx="66">
                  <c:v>7.7636045864466112</c:v>
                </c:pt>
                <c:pt idx="67">
                  <c:v>7.8369319709582426</c:v>
                </c:pt>
                <c:pt idx="68">
                  <c:v>7.923722844242711</c:v>
                </c:pt>
                <c:pt idx="69">
                  <c:v>8.0215646537973555</c:v>
                </c:pt>
                <c:pt idx="70">
                  <c:v>8.1277750605685508</c:v>
                </c:pt>
                <c:pt idx="71">
                  <c:v>8.2395121666063353</c:v>
                </c:pt>
                <c:pt idx="72">
                  <c:v>8.3538870286804681</c:v>
                </c:pt>
                <c:pt idx="73">
                  <c:v>8.468073463699934</c:v>
                </c:pt>
                <c:pt idx="74">
                  <c:v>8.579410409550043</c:v>
                </c:pt>
                <c:pt idx="75">
                  <c:v>8.6854925811784938</c:v>
                </c:pt>
                <c:pt idx="76">
                  <c:v>8.7842458297007955</c:v>
                </c:pt>
                <c:pt idx="77">
                  <c:v>8.8739844361654381</c:v>
                </c:pt>
                <c:pt idx="78">
                  <c:v>8.9534485084312525</c:v>
                </c:pt>
                <c:pt idx="79">
                  <c:v>9.0218206513952559</c:v>
                </c:pt>
                <c:pt idx="80">
                  <c:v>9.0787220970701643</c:v>
                </c:pt>
                <c:pt idx="81">
                  <c:v>9.1241894612732608</c:v>
                </c:pt>
                <c:pt idx="82">
                  <c:v>9.1586341900384767</c:v>
                </c:pt>
                <c:pt idx="83">
                  <c:v>9.1827875283287632</c:v>
                </c:pt>
                <c:pt idx="84">
                  <c:v>9.1976344502871594</c:v>
                </c:pt>
                <c:pt idx="85">
                  <c:v>9.2043404069928538</c:v>
                </c:pt>
                <c:pt idx="86">
                  <c:v>9.2041749574163276</c:v>
                </c:pt>
                <c:pt idx="87">
                  <c:v>9.1984363447426158</c:v>
                </c:pt>
                <c:pt idx="88">
                  <c:v>9.1883808682054937</c:v>
                </c:pt>
                <c:pt idx="89">
                  <c:v>9.1751604954331061</c:v>
                </c:pt>
                <c:pt idx="90">
                  <c:v>9.1597715871479384</c:v>
                </c:pt>
                <c:pt idx="91">
                  <c:v>9.14301689830471</c:v>
                </c:pt>
                <c:pt idx="92">
                  <c:v>9.1254822172901378</c:v>
                </c:pt>
                <c:pt idx="93">
                  <c:v>9.1075281518963145</c:v>
                </c:pt>
                <c:pt idx="94">
                  <c:v>9.0892967136606053</c:v>
                </c:pt>
                <c:pt idx="95">
                  <c:v>9.070731536646548</c:v>
                </c:pt>
                <c:pt idx="96">
                  <c:v>9.0516098357997361</c:v>
                </c:pt>
                <c:pt idx="97">
                  <c:v>9.0315836015687676</c:v>
                </c:pt>
                <c:pt idx="98">
                  <c:v>9.0102270724460318</c:v>
                </c:pt>
                <c:pt idx="99">
                  <c:v>8.9870872477928643</c:v>
                </c:pt>
                <c:pt idx="100">
                  <c:v>8.9617341124206096</c:v>
                </c:pt>
                <c:pt idx="101">
                  <c:v>8.9338073442757242</c:v>
                </c:pt>
                <c:pt idx="102">
                  <c:v>8.9030565592658029</c:v>
                </c:pt>
                <c:pt idx="103">
                  <c:v>8.869372594970379</c:v>
                </c:pt>
                <c:pt idx="104">
                  <c:v>8.8328079210848838</c:v>
                </c:pt>
                <c:pt idx="105">
                  <c:v>8.793584954973177</c:v>
                </c:pt>
                <c:pt idx="106">
                  <c:v>8.7520918161787069</c:v>
                </c:pt>
                <c:pt idx="107">
                  <c:v>8.7088658313339629</c:v>
                </c:pt>
                <c:pt idx="108">
                  <c:v>8.6645658567331907</c:v>
                </c:pt>
                <c:pt idx="109">
                  <c:v>8.6199351773333355</c:v>
                </c:pt>
                <c:pt idx="110">
                  <c:v>8.5757573291695142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B-4119-B6C1-7AD406C75C5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Лист1!$DD$157:$DD$267</c:f>
              <c:numCache>
                <c:formatCode>General</c:formatCode>
                <c:ptCount val="111"/>
                <c:pt idx="0">
                  <c:v>8.4557300678880978</c:v>
                </c:pt>
                <c:pt idx="1">
                  <c:v>8.4065210767084846</c:v>
                </c:pt>
                <c:pt idx="2">
                  <c:v>8.3666557099722745</c:v>
                </c:pt>
                <c:pt idx="3">
                  <c:v>8.336710878721604</c:v>
                </c:pt>
                <c:pt idx="4">
                  <c:v>8.3165320408464858</c:v>
                </c:pt>
                <c:pt idx="5">
                  <c:v>8.3052438144622425</c:v>
                </c:pt>
                <c:pt idx="6">
                  <c:v>8.3013137981274969</c:v>
                </c:pt>
                <c:pt idx="7">
                  <c:v>8.3026647472446911</c:v>
                </c:pt>
                <c:pt idx="8">
                  <c:v>8.3068267074123465</c:v>
                </c:pt>
                <c:pt idx="9">
                  <c:v>8.3111178197938411</c:v>
                </c:pt>
                <c:pt idx="10">
                  <c:v>8.3128405004947901</c:v>
                </c:pt>
                <c:pt idx="11">
                  <c:v>8.3094786964653711</c:v>
                </c:pt>
                <c:pt idx="12">
                  <c:v>8.2988819966718559</c:v>
                </c:pt>
                <c:pt idx="13">
                  <c:v>8.2794235086085237</c:v>
                </c:pt>
                <c:pt idx="14">
                  <c:v>8.2501204959136825</c:v>
                </c:pt>
                <c:pt idx="15">
                  <c:v>8.2107096408234455</c:v>
                </c:pt>
                <c:pt idx="16">
                  <c:v>8.1616722162094693</c:v>
                </c:pt>
                <c:pt idx="17">
                  <c:v>8.1042081581120708</c:v>
                </c:pt>
                <c:pt idx="18">
                  <c:v>8.0401617357276169</c:v>
                </c:pt>
                <c:pt idx="19">
                  <c:v>7.97190494145649</c:v>
                </c:pt>
                <c:pt idx="20">
                  <c:v>7.9021876152618713</c:v>
                </c:pt>
                <c:pt idx="21">
                  <c:v>7.8339654676203176</c:v>
                </c:pt>
                <c:pt idx="22">
                  <c:v>7.7702184275909731</c:v>
                </c:pt>
                <c:pt idx="23">
                  <c:v>7.7137720426522884</c:v>
                </c:pt>
                <c:pt idx="24">
                  <c:v>7.6671339970294037</c:v>
                </c:pt>
                <c:pt idx="25">
                  <c:v>7.6323562722246967</c:v>
                </c:pt>
                <c:pt idx="26">
                  <c:v>7.6109311917713169</c:v>
                </c:pt>
                <c:pt idx="27">
                  <c:v>7.6037267709953653</c:v>
                </c:pt>
                <c:pt idx="28">
                  <c:v>7.6109636687910465</c:v>
                </c:pt>
                <c:pt idx="29">
                  <c:v>7.6322328672698854</c:v>
                </c:pt>
                <c:pt idx="30">
                  <c:v>7.6665502391816913</c:v>
                </c:pt>
                <c:pt idx="31">
                  <c:v>7.7124416318071027</c:v>
                </c:pt>
                <c:pt idx="32">
                  <c:v>7.7680501880591191</c:v>
                </c:pt>
                <c:pt idx="33">
                  <c:v>7.8312564735975538</c:v>
                </c:pt>
                <c:pt idx="34">
                  <c:v>7.8998016501561965</c:v>
                </c:pt>
                <c:pt idx="35">
                  <c:v>7.9714044274870846</c:v>
                </c:pt>
                <c:pt idx="36">
                  <c:v>8.0438637684630248</c:v>
                </c:pt>
                <c:pt idx="37">
                  <c:v>8.115141181793037</c:v>
                </c:pt>
                <c:pt idx="38">
                  <c:v>8.1834187331237072</c:v>
                </c:pt>
                <c:pt idx="39">
                  <c:v>8.2471314234444506</c:v>
                </c:pt>
                <c:pt idx="40">
                  <c:v>8.304975094513189</c:v>
                </c:pt>
                <c:pt idx="41">
                  <c:v>8.3558933003527542</c:v>
                </c:pt>
                <c:pt idx="42">
                  <c:v>8.3990484317367926</c:v>
                </c:pt>
                <c:pt idx="43">
                  <c:v>8.4337836379921587</c:v>
                </c:pt>
                <c:pt idx="44">
                  <c:v>8.4595826527295355</c:v>
                </c:pt>
                <c:pt idx="45">
                  <c:v>8.4760344556090175</c:v>
                </c:pt>
                <c:pt idx="46">
                  <c:v>8.4828088155765524</c:v>
                </c:pt>
                <c:pt idx="47">
                  <c:v>8.4796472507465772</c:v>
                </c:pt>
                <c:pt idx="48">
                  <c:v>8.4663719510086679</c:v>
                </c:pt>
                <c:pt idx="49">
                  <c:v>8.4429129298767407</c:v>
                </c:pt>
                <c:pt idx="50">
                  <c:v>8.4093513177793771</c:v>
                </c:pt>
                <c:pt idx="51">
                  <c:v>8.3659745042657025</c:v>
                </c:pt>
                <c:pt idx="52">
                  <c:v>8.3133369949836844</c:v>
                </c:pt>
                <c:pt idx="53">
                  <c:v>8.2523195547514234</c:v>
                </c:pt>
                <c:pt idx="54">
                  <c:v>8.1841785987023883</c:v>
                </c:pt>
                <c:pt idx="55">
                  <c:v>8.1105779490316063</c:v>
                </c:pt>
                <c:pt idx="56">
                  <c:v>8.0335960088160707</c:v>
                </c:pt>
                <c:pt idx="57">
                  <c:v>7.9557030618353206</c:v>
                </c:pt>
                <c:pt idx="58">
                  <c:v>7.8797056684781879</c:v>
                </c:pt>
                <c:pt idx="59">
                  <c:v>7.8086578169907375</c:v>
                </c:pt>
                <c:pt idx="60">
                  <c:v>7.7457413887188755</c:v>
                </c:pt>
                <c:pt idx="61">
                  <c:v>7.6941213632984136</c:v>
                </c:pt>
                <c:pt idx="62">
                  <c:v>7.6567837779151704</c:v>
                </c:pt>
                <c:pt idx="63">
                  <c:v>7.6363665326136507</c:v>
                </c:pt>
                <c:pt idx="64">
                  <c:v>7.6349945054135286</c:v>
                </c:pt>
                <c:pt idx="65">
                  <c:v>7.6541309633444143</c:v>
                </c:pt>
                <c:pt idx="66">
                  <c:v>7.6944568504615631</c:v>
                </c:pt>
                <c:pt idx="67">
                  <c:v>7.7557881967333024</c:v>
                </c:pt>
                <c:pt idx="68">
                  <c:v>7.8370396929522421</c:v>
                </c:pt>
                <c:pt idx="69">
                  <c:v>7.9362395583344458</c:v>
                </c:pt>
                <c:pt idx="70">
                  <c:v>8.0505973924695429</c:v>
                </c:pt>
                <c:pt idx="71">
                  <c:v>8.1766230014854973</c:v>
                </c:pt>
                <c:pt idx="72">
                  <c:v>8.3102904969791371</c:v>
                </c:pt>
                <c:pt idx="73">
                  <c:v>8.4472385688784666</c:v>
                </c:pt>
                <c:pt idx="74">
                  <c:v>8.5829949972996289</c:v>
                </c:pt>
                <c:pt idx="75">
                  <c:v>8.7132114235963147</c:v>
                </c:pt>
                <c:pt idx="76">
                  <c:v>8.8338933210537345</c:v>
                </c:pt>
                <c:pt idx="77">
                  <c:v>8.9416100943261245</c:v>
                </c:pt>
                <c:pt idx="78">
                  <c:v>9.0336713172267569</c:v>
                </c:pt>
                <c:pt idx="79">
                  <c:v>9.1082572314499526</c:v>
                </c:pt>
                <c:pt idx="80">
                  <c:v>9.1644946353193451</c:v>
                </c:pt>
                <c:pt idx="81">
                  <c:v>9.2024729828765324</c:v>
                </c:pt>
                <c:pt idx="82">
                  <c:v>9.2231996259223816</c:v>
                </c:pt>
                <c:pt idx="83">
                  <c:v>9.2284973661325633</c:v>
                </c:pt>
                <c:pt idx="84">
                  <c:v>9.2208515294541389</c:v>
                </c:pt>
                <c:pt idx="85">
                  <c:v>9.2032173299244739</c:v>
                </c:pt>
                <c:pt idx="86">
                  <c:v>9.1788010880616095</c:v>
                </c:pt>
                <c:pt idx="87">
                  <c:v>9.1508306978524843</c:v>
                </c:pt>
                <c:pt idx="88">
                  <c:v>9.1223314550585926</c:v>
                </c:pt>
                <c:pt idx="89">
                  <c:v>9.0959229093947762</c:v>
                </c:pt>
                <c:pt idx="90">
                  <c:v>9.0736508127990714</c:v>
                </c:pt>
                <c:pt idx="91">
                  <c:v>9.0568656198512798</c:v>
                </c:pt>
                <c:pt idx="92">
                  <c:v>9.0461555461689116</c:v>
                </c:pt>
                <c:pt idx="93">
                  <c:v>9.0413381612442922</c:v>
                </c:pt>
                <c:pt idx="94">
                  <c:v>9.0415101826836608</c:v>
                </c:pt>
                <c:pt idx="95">
                  <c:v>9.0451508696839369</c:v>
                </c:pt>
                <c:pt idx="96">
                  <c:v>9.0502705026181687</c:v>
                </c:pt>
                <c:pt idx="97">
                  <c:v>9.054592173752269</c:v>
                </c:pt>
                <c:pt idx="98">
                  <c:v>9.0557527434279415</c:v>
                </c:pt>
                <c:pt idx="99">
                  <c:v>9.0515075112863688</c:v>
                </c:pt>
                <c:pt idx="100">
                  <c:v>9.0399230075234254</c:v>
                </c:pt>
                <c:pt idx="101">
                  <c:v>9.019543331404579</c:v>
                </c:pt>
                <c:pt idx="102">
                  <c:v>8.9895175719759433</c:v>
                </c:pt>
                <c:pt idx="103">
                  <c:v>8.9496788760753354</c:v>
                </c:pt>
                <c:pt idx="104">
                  <c:v>8.900569449264836</c:v>
                </c:pt>
                <c:pt idx="105">
                  <c:v>8.8434099027922723</c:v>
                </c:pt>
                <c:pt idx="106">
                  <c:v>8.7800155811868965</c:v>
                </c:pt>
                <c:pt idx="107">
                  <c:v>8.7126665019786671</c:v>
                </c:pt>
                <c:pt idx="108">
                  <c:v>8.6439410112596597</c:v>
                </c:pt>
                <c:pt idx="109">
                  <c:v>8.5765259476739715</c:v>
                </c:pt>
                <c:pt idx="110">
                  <c:v>8.5130178150433355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8B-4119-B6C1-7AD406C75C5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Лист1!$DE$157:$DE$267</c:f>
              <c:numCache>
                <c:formatCode>General</c:formatCode>
                <c:ptCount val="111"/>
                <c:pt idx="0">
                  <c:v>8.2931154036468211</c:v>
                </c:pt>
                <c:pt idx="1">
                  <c:v>8.3267102131266384</c:v>
                </c:pt>
                <c:pt idx="2">
                  <c:v>8.378766647865362</c:v>
                </c:pt>
                <c:pt idx="3">
                  <c:v>8.4393600026689946</c:v>
                </c:pt>
                <c:pt idx="4">
                  <c:v>8.497992190486066</c:v>
                </c:pt>
                <c:pt idx="5">
                  <c:v>8.5447840552051595</c:v>
                </c:pt>
                <c:pt idx="6">
                  <c:v>8.5715678290415447</c:v>
                </c:pt>
                <c:pt idx="7">
                  <c:v>8.5727573670893715</c:v>
                </c:pt>
                <c:pt idx="8">
                  <c:v>8.5459011553723876</c:v>
                </c:pt>
                <c:pt idx="9">
                  <c:v>8.4918610094843245</c:v>
                </c:pt>
                <c:pt idx="10">
                  <c:v>8.4146034064944502</c:v>
                </c:pt>
                <c:pt idx="11">
                  <c:v>8.3206354044782014</c:v>
                </c:pt>
                <c:pt idx="12">
                  <c:v>8.2181579073739819</c:v>
                </c:pt>
                <c:pt idx="13">
                  <c:v>8.1160409543869871</c:v>
                </c:pt>
                <c:pt idx="14">
                  <c:v>8.0227451344969403</c:v>
                </c:pt>
                <c:pt idx="15">
                  <c:v>7.9453179951781623</c:v>
                </c:pt>
                <c:pt idx="16">
                  <c:v>7.8885839838407374</c:v>
                </c:pt>
                <c:pt idx="17">
                  <c:v>7.854622333914727</c:v>
                </c:pt>
                <c:pt idx="18">
                  <c:v>7.8425922794113676</c:v>
                </c:pt>
                <c:pt idx="19">
                  <c:v>7.8489231971086335</c:v>
                </c:pt>
                <c:pt idx="20">
                  <c:v>7.8678436456800105</c:v>
                </c:pt>
                <c:pt idx="21">
                  <c:v>7.8921829033554971</c:v>
                </c:pt>
                <c:pt idx="22">
                  <c:v>7.9143462113473966</c:v>
                </c:pt>
                <c:pt idx="23">
                  <c:v>7.927344280053557</c:v>
                </c:pt>
                <c:pt idx="24">
                  <c:v>7.9257511045176123</c:v>
                </c:pt>
                <c:pt idx="25">
                  <c:v>7.9064725101454618</c:v>
                </c:pt>
                <c:pt idx="26">
                  <c:v>7.8692301206233761</c:v>
                </c:pt>
                <c:pt idx="27">
                  <c:v>7.8166990014773283</c:v>
                </c:pt>
                <c:pt idx="28">
                  <c:v>7.7542781652009518</c:v>
                </c:pt>
                <c:pt idx="29">
                  <c:v>7.6895166493329485</c:v>
                </c:pt>
                <c:pt idx="30">
                  <c:v>7.6312589149677281</c:v>
                </c:pt>
                <c:pt idx="31">
                  <c:v>7.5886070625004374</c:v>
                </c:pt>
                <c:pt idx="32">
                  <c:v>7.5698198675377979</c:v>
                </c:pt>
                <c:pt idx="33">
                  <c:v>7.5812772464520695</c:v>
                </c:pt>
                <c:pt idx="34">
                  <c:v>7.6266324204589768</c:v>
                </c:pt>
                <c:pt idx="35">
                  <c:v>7.7062534436815948</c:v>
                </c:pt>
                <c:pt idx="36">
                  <c:v>7.8170232336162178</c:v>
                </c:pt>
                <c:pt idx="37">
                  <c:v>7.9525265175517603</c:v>
                </c:pt>
                <c:pt idx="38">
                  <c:v>8.103607869541861</c:v>
                </c:pt>
                <c:pt idx="39">
                  <c:v>8.2592423613375381</c:v>
                </c:pt>
                <c:pt idx="40">
                  <c:v>8.4076242184605796</c:v>
                </c:pt>
                <c:pt idx="41">
                  <c:v>8.5373534499923345</c:v>
                </c:pt>
                <c:pt idx="42">
                  <c:v>8.6385886724797096</c:v>
                </c:pt>
                <c:pt idx="43">
                  <c:v>8.7040376689062064</c:v>
                </c:pt>
                <c:pt idx="44">
                  <c:v>8.7296752725742159</c:v>
                </c:pt>
                <c:pt idx="45">
                  <c:v>8.7151089035690568</c:v>
                </c:pt>
                <c:pt idx="46">
                  <c:v>8.6635520052670358</c:v>
                </c:pt>
                <c:pt idx="47">
                  <c:v>8.5814101567462373</c:v>
                </c:pt>
                <c:pt idx="48">
                  <c:v>8.4775286590214982</c:v>
                </c:pt>
                <c:pt idx="49">
                  <c:v>8.3621888405788667</c:v>
                </c:pt>
                <c:pt idx="50">
                  <c:v>8.2459687635578405</c:v>
                </c:pt>
                <c:pt idx="51">
                  <c:v>8.1385991428489604</c:v>
                </c:pt>
                <c:pt idx="52">
                  <c:v>8.0479453493384021</c:v>
                </c:pt>
                <c:pt idx="53">
                  <c:v>7.9792313223826916</c:v>
                </c:pt>
                <c:pt idx="54">
                  <c:v>7.9345927745050453</c:v>
                </c:pt>
                <c:pt idx="55">
                  <c:v>7.9130084927153579</c:v>
                </c:pt>
                <c:pt idx="56">
                  <c:v>7.9106142644682143</c:v>
                </c:pt>
                <c:pt idx="57">
                  <c:v>7.9213590922534598</c:v>
                </c:pt>
                <c:pt idx="58">
                  <c:v>7.9379231042133673</c:v>
                </c:pt>
                <c:pt idx="59">
                  <c:v>7.9527856007471609</c:v>
                </c:pt>
                <c:pt idx="60">
                  <c:v>7.959313626120144</c:v>
                </c:pt>
                <c:pt idx="61">
                  <c:v>7.9527384707866222</c:v>
                </c:pt>
                <c:pt idx="62">
                  <c:v>7.9309000158359355</c:v>
                </c:pt>
                <c:pt idx="63">
                  <c:v>7.8946654614657108</c:v>
                </c:pt>
                <c:pt idx="64">
                  <c:v>7.8479667358954925</c:v>
                </c:pt>
                <c:pt idx="65">
                  <c:v>7.7974454597543197</c:v>
                </c:pt>
                <c:pt idx="66">
                  <c:v>7.7517406325246272</c:v>
                </c:pt>
                <c:pt idx="67">
                  <c:v>7.7204968725193392</c:v>
                </c:pt>
                <c:pt idx="68">
                  <c:v>7.7132051236455759</c:v>
                </c:pt>
                <c:pt idx="69">
                  <c:v>7.7380092378131247</c:v>
                </c:pt>
                <c:pt idx="70">
                  <c:v>7.8006181653240585</c:v>
                </c:pt>
                <c:pt idx="71">
                  <c:v>7.9034537717882776</c:v>
                </c:pt>
                <c:pt idx="72">
                  <c:v>8.0451395131736483</c:v>
                </c:pt>
                <c:pt idx="73">
                  <c:v>8.2203980340316605</c:v>
                </c:pt>
                <c:pt idx="74">
                  <c:v>8.4203803330583522</c:v>
                </c:pt>
                <c:pt idx="75">
                  <c:v>8.6334005600144685</c:v>
                </c:pt>
                <c:pt idx="76">
                  <c:v>8.846004258946822</c:v>
                </c:pt>
                <c:pt idx="77">
                  <c:v>9.0442592182735151</c:v>
                </c:pt>
                <c:pt idx="78">
                  <c:v>9.2151314668663371</c:v>
                </c:pt>
                <c:pt idx="79">
                  <c:v>9.3477974721928696</c:v>
                </c:pt>
                <c:pt idx="80">
                  <c:v>9.4347486662333928</c:v>
                </c:pt>
                <c:pt idx="81">
                  <c:v>9.4725656027212128</c:v>
                </c:pt>
                <c:pt idx="82">
                  <c:v>9.4622740738824209</c:v>
                </c:pt>
                <c:pt idx="83">
                  <c:v>9.4092405558230467</c:v>
                </c:pt>
                <c:pt idx="84">
                  <c:v>9.322614435453799</c:v>
                </c:pt>
                <c:pt idx="85">
                  <c:v>9.2143740379373043</c:v>
                </c:pt>
                <c:pt idx="86">
                  <c:v>9.0980769987637355</c:v>
                </c:pt>
                <c:pt idx="87">
                  <c:v>8.9874481436309477</c:v>
                </c:pt>
                <c:pt idx="88">
                  <c:v>8.8949560936418504</c:v>
                </c:pt>
                <c:pt idx="89">
                  <c:v>8.8305312637494922</c:v>
                </c:pt>
                <c:pt idx="90">
                  <c:v>8.8005625804303396</c:v>
                </c:pt>
                <c:pt idx="91">
                  <c:v>8.807279795653935</c:v>
                </c:pt>
                <c:pt idx="92">
                  <c:v>8.8485860898526614</c:v>
                </c:pt>
                <c:pt idx="93">
                  <c:v>8.9183564168964349</c:v>
                </c:pt>
                <c:pt idx="94">
                  <c:v>9.0071662131017991</c:v>
                </c:pt>
                <c:pt idx="95">
                  <c:v>9.1033683054191172</c:v>
                </c:pt>
                <c:pt idx="96">
                  <c:v>9.194398286374593</c:v>
                </c:pt>
                <c:pt idx="97">
                  <c:v>9.2681644111535366</c:v>
                </c:pt>
                <c:pt idx="98">
                  <c:v>9.314369850916151</c:v>
                </c:pt>
                <c:pt idx="99">
                  <c:v>9.3256237492071339</c:v>
                </c:pt>
                <c:pt idx="100">
                  <c:v>9.2982219363754837</c:v>
                </c:pt>
                <c:pt idx="101">
                  <c:v>9.2325155618865402</c:v>
                </c:pt>
                <c:pt idx="102">
                  <c:v>9.1328320683858468</c:v>
                </c:pt>
                <c:pt idx="103">
                  <c:v>9.0069626581383968</c:v>
                </c:pt>
                <c:pt idx="104">
                  <c:v>8.8652781250508728</c:v>
                </c:pt>
                <c:pt idx="105">
                  <c:v>8.7195753334856079</c:v>
                </c:pt>
                <c:pt idx="106">
                  <c:v>8.5817852606655745</c:v>
                </c:pt>
                <c:pt idx="107">
                  <c:v>8.4626872748331827</c:v>
                </c:pt>
                <c:pt idx="108">
                  <c:v>8.3707717815624392</c:v>
                </c:pt>
                <c:pt idx="109">
                  <c:v>8.3113749638684826</c:v>
                </c:pt>
                <c:pt idx="110">
                  <c:v>8.2861772801965294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B-4119-B6C1-7AD406C75C5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Лист1!$DF$157:$DF$267</c:f>
              <c:numCache>
                <c:formatCode>General</c:formatCode>
                <c:ptCount val="111"/>
                <c:pt idx="0">
                  <c:v>8.344373174232345</c:v>
                </c:pt>
                <c:pt idx="1">
                  <c:v>8.3596499877589849</c:v>
                </c:pt>
                <c:pt idx="2">
                  <c:v>8.3882840714803173</c:v>
                </c:pt>
                <c:pt idx="3">
                  <c:v>8.4239802531109866</c:v>
                </c:pt>
                <c:pt idx="4">
                  <c:v>8.4600985172891026</c:v>
                </c:pt>
                <c:pt idx="5">
                  <c:v>8.4902484706960824</c:v>
                </c:pt>
                <c:pt idx="6">
                  <c:v>8.5088411799573365</c:v>
                </c:pt>
                <c:pt idx="7">
                  <c:v>8.5115597894202679</c:v>
                </c:pt>
                <c:pt idx="8">
                  <c:v>8.4957158398499431</c:v>
                </c:pt>
                <c:pt idx="9">
                  <c:v>8.4604646841613338</c:v>
                </c:pt>
                <c:pt idx="10">
                  <c:v>8.4068612531746361</c:v>
                </c:pt>
                <c:pt idx="11">
                  <c:v>8.3377471490232953</c:v>
                </c:pt>
                <c:pt idx="12">
                  <c:v>8.2574719099078386</c:v>
                </c:pt>
                <c:pt idx="13">
                  <c:v>8.1714651080215681</c:v>
                </c:pt>
                <c:pt idx="14">
                  <c:v>8.0856908996189034</c:v>
                </c:pt>
                <c:pt idx="15">
                  <c:v>8.0060312815255941</c:v>
                </c:pt>
                <c:pt idx="16">
                  <c:v>7.9376566465768397</c:v>
                </c:pt>
                <c:pt idx="17">
                  <c:v>7.8844500619187583</c:v>
                </c:pt>
                <c:pt idx="18">
                  <c:v>7.8485529610814524</c:v>
                </c:pt>
                <c:pt idx="19">
                  <c:v>7.8300931638402202</c:v>
                </c:pt>
                <c:pt idx="20">
                  <c:v>7.8271408037655901</c:v>
                </c:pt>
                <c:pt idx="21">
                  <c:v>7.8359145745534189</c:v>
                </c:pt>
                <c:pt idx="22">
                  <c:v>7.8512317488494014</c:v>
                </c:pt>
                <c:pt idx="23">
                  <c:v>7.8671639155058068</c:v>
                </c:pt>
                <c:pt idx="24">
                  <c:v>7.8778304010720746</c:v>
                </c:pt>
                <c:pt idx="25">
                  <c:v>7.878237271045875</c:v>
                </c:pt>
                <c:pt idx="26">
                  <c:v>7.8650556850241786</c:v>
                </c:pt>
                <c:pt idx="27">
                  <c:v>7.8372322408804891</c:v>
                </c:pt>
                <c:pt idx="28">
                  <c:v>7.7963372440990337</c:v>
                </c:pt>
                <c:pt idx="29">
                  <c:v>7.7465840831722232</c:v>
                </c:pt>
                <c:pt idx="30">
                  <c:v>7.6944915210558307</c:v>
                </c:pt>
                <c:pt idx="31">
                  <c:v>7.6482063016332695</c:v>
                </c:pt>
                <c:pt idx="32">
                  <c:v>7.6165502278915413</c:v>
                </c:pt>
                <c:pt idx="33">
                  <c:v>7.607897380622668</c:v>
                </c:pt>
                <c:pt idx="34">
                  <c:v>7.6290172663238032</c:v>
                </c:pt>
                <c:pt idx="35">
                  <c:v>7.6840334449761221</c:v>
                </c:pt>
                <c:pt idx="36">
                  <c:v>7.7736416064578915</c:v>
                </c:pt>
                <c:pt idx="37">
                  <c:v>7.8947056888773446</c:v>
                </c:pt>
                <c:pt idx="38">
                  <c:v>8.0403077682809059</c:v>
                </c:pt>
                <c:pt idx="39">
                  <c:v>8.2002719857616757</c:v>
                </c:pt>
                <c:pt idx="40">
                  <c:v>8.3621216315519913</c:v>
                </c:pt>
                <c:pt idx="41">
                  <c:v>8.5123697430992138</c:v>
                </c:pt>
                <c:pt idx="42">
                  <c:v>8.6379953265768403</c:v>
                </c:pt>
                <c:pt idx="43">
                  <c:v>8.727926629011364</c:v>
                </c:pt>
                <c:pt idx="44">
                  <c:v>8.7743446999270418</c:v>
                </c:pt>
                <c:pt idx="45">
                  <c:v>8.7736368134180207</c:v>
                </c:pt>
                <c:pt idx="46">
                  <c:v>8.7268688992209125</c:v>
                </c:pt>
                <c:pt idx="47">
                  <c:v>8.6397044343338329</c:v>
                </c:pt>
                <c:pt idx="48">
                  <c:v>8.5217670255606226</c:v>
                </c:pt>
                <c:pt idx="49">
                  <c:v>8.3855161086009726</c:v>
                </c:pt>
                <c:pt idx="50">
                  <c:v>8.2447701342371325</c:v>
                </c:pt>
                <c:pt idx="51">
                  <c:v>8.1130603560610624</c:v>
                </c:pt>
                <c:pt idx="52">
                  <c:v>8.0020239013664458</c:v>
                </c:pt>
                <c:pt idx="53">
                  <c:v>7.9200432113817287</c:v>
                </c:pt>
                <c:pt idx="54">
                  <c:v>7.8713098037888836</c:v>
                </c:pt>
                <c:pt idx="55">
                  <c:v>7.855437006002461</c:v>
                </c:pt>
                <c:pt idx="56">
                  <c:v>7.8676755526003443</c:v>
                </c:pt>
                <c:pt idx="57">
                  <c:v>7.8997069479119535</c:v>
                </c:pt>
                <c:pt idx="58">
                  <c:v>7.9409127486726323</c:v>
                </c:pt>
                <c:pt idx="59">
                  <c:v>7.9799537580131688</c:v>
                </c:pt>
                <c:pt idx="60">
                  <c:v>8.0064503122851747</c:v>
                </c:pt>
                <c:pt idx="61">
                  <c:v>8.0125393741053124</c:v>
                </c:pt>
                <c:pt idx="62">
                  <c:v>7.9940983745557759</c:v>
                </c:pt>
                <c:pt idx="63">
                  <c:v>7.9514680433626763</c:v>
                </c:pt>
                <c:pt idx="64">
                  <c:v>7.8895713997952033</c:v>
                </c:pt>
                <c:pt idx="65">
                  <c:v>7.8174051373558644</c:v>
                </c:pt>
                <c:pt idx="66">
                  <c:v>7.7469623675894566</c:v>
                </c:pt>
                <c:pt idx="67">
                  <c:v>7.6917211060824089</c:v>
                </c:pt>
                <c:pt idx="68">
                  <c:v>7.6648909551020203</c:v>
                </c:pt>
                <c:pt idx="69">
                  <c:v>7.6776434418489004</c:v>
                </c:pt>
                <c:pt idx="70">
                  <c:v>7.7375550395861419</c:v>
                </c:pt>
                <c:pt idx="71">
                  <c:v>7.8474655927666639</c:v>
                </c:pt>
                <c:pt idx="72">
                  <c:v>8.004902221985569</c:v>
                </c:pt>
                <c:pt idx="73">
                  <c:v>8.2021468105876796</c:v>
                </c:pt>
                <c:pt idx="74">
                  <c:v>8.426943391147244</c:v>
                </c:pt>
                <c:pt idx="75">
                  <c:v>8.6637608866430771</c:v>
                </c:pt>
                <c:pt idx="76">
                  <c:v>8.895457210907729</c:v>
                </c:pt>
                <c:pt idx="77">
                  <c:v>9.1051415547401113</c:v>
                </c:pt>
                <c:pt idx="78">
                  <c:v>9.2780088469564213</c:v>
                </c:pt>
                <c:pt idx="79">
                  <c:v>9.4029264026048178</c:v>
                </c:pt>
                <c:pt idx="80">
                  <c:v>9.4735863552124435</c:v>
                </c:pt>
                <c:pt idx="81">
                  <c:v>9.4890937530374888</c:v>
                </c:pt>
                <c:pt idx="82">
                  <c:v>9.4539314795559033</c:v>
                </c:pt>
                <c:pt idx="83">
                  <c:v>9.3773199871921609</c:v>
                </c:pt>
                <c:pt idx="84">
                  <c:v>9.2720623111860156</c:v>
                </c:pt>
                <c:pt idx="85">
                  <c:v>9.153023926853086</c:v>
                </c:pt>
                <c:pt idx="86">
                  <c:v>9.0354357282077729</c:v>
                </c:pt>
                <c:pt idx="87">
                  <c:v>8.933222619317073</c:v>
                </c:pt>
                <c:pt idx="88">
                  <c:v>8.8575491153077852</c:v>
                </c:pt>
                <c:pt idx="89">
                  <c:v>8.8157394253740176</c:v>
                </c:pt>
                <c:pt idx="90">
                  <c:v>8.8106780286952002</c:v>
                </c:pt>
                <c:pt idx="91">
                  <c:v>8.8407350383660646</c:v>
                </c:pt>
                <c:pt idx="92">
                  <c:v>8.9001968948954744</c:v>
                </c:pt>
                <c:pt idx="93">
                  <c:v>8.9801251620327172</c:v>
                </c:pt>
                <c:pt idx="94">
                  <c:v>9.0695211993577267</c:v>
                </c:pt>
                <c:pt idx="95">
                  <c:v>9.1566469897619296</c:v>
                </c:pt>
                <c:pt idx="96">
                  <c:v>9.2303445916065812</c:v>
                </c:pt>
                <c:pt idx="97">
                  <c:v>9.2812080895362552</c:v>
                </c:pt>
                <c:pt idx="98">
                  <c:v>9.3024896510429986</c:v>
                </c:pt>
                <c:pt idx="99">
                  <c:v>9.2906606295868794</c:v>
                </c:pt>
                <c:pt idx="100">
                  <c:v>9.2455937900777165</c:v>
                </c:pt>
                <c:pt idx="101">
                  <c:v>9.1703776585836678</c:v>
                </c:pt>
                <c:pt idx="102">
                  <c:v>9.0708133118862211</c:v>
                </c:pt>
                <c:pt idx="103">
                  <c:v>8.9546734892342936</c:v>
                </c:pt>
                <c:pt idx="104">
                  <c:v>8.8308212853997006</c:v>
                </c:pt>
                <c:pt idx="105">
                  <c:v>8.7082902628963303</c:v>
                </c:pt>
                <c:pt idx="106">
                  <c:v>8.5954206962760544</c:v>
                </c:pt>
                <c:pt idx="107">
                  <c:v>8.4991302664005008</c:v>
                </c:pt>
                <c:pt idx="108">
                  <c:v>8.4243751147192256</c:v>
                </c:pt>
                <c:pt idx="109">
                  <c:v>8.3738322537620338</c:v>
                </c:pt>
                <c:pt idx="110">
                  <c:v>8.3478101307988375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B-4119-B6C1-7AD406C75C5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Лист1!$DG$157:$DG$267</c:f>
              <c:numCache>
                <c:formatCode>General</c:formatCode>
                <c:ptCount val="111"/>
                <c:pt idx="0">
                  <c:v>8.2842824207521968</c:v>
                </c:pt>
                <c:pt idx="1">
                  <c:v>8.2804689365186146</c:v>
                </c:pt>
                <c:pt idx="2">
                  <c:v>8.3059744798437087</c:v>
                </c:pt>
                <c:pt idx="3">
                  <c:v>8.3551345470418195</c:v>
                </c:pt>
                <c:pt idx="4">
                  <c:v>8.4185949977017263</c:v>
                </c:pt>
                <c:pt idx="5">
                  <c:v>8.4844536482521704</c:v>
                </c:pt>
                <c:pt idx="6">
                  <c:v>8.5399232072435005</c:v>
                </c:pt>
                <c:pt idx="7">
                  <c:v>8.5732529782427953</c:v>
                </c:pt>
                <c:pt idx="8">
                  <c:v>8.575583733562075</c:v>
                </c:pt>
                <c:pt idx="9">
                  <c:v>8.5424070678677726</c:v>
                </c:pt>
                <c:pt idx="10">
                  <c:v>8.4743597247316877</c:v>
                </c:pt>
                <c:pt idx="11">
                  <c:v>8.377194990553944</c:v>
                </c:pt>
                <c:pt idx="12">
                  <c:v>8.2609170057836394</c:v>
                </c:pt>
                <c:pt idx="13">
                  <c:v>8.1382129766259741</c:v>
                </c:pt>
                <c:pt idx="14">
                  <c:v>8.02244469081994</c:v>
                </c:pt>
                <c:pt idx="15">
                  <c:v>7.9255405183875141</c:v>
                </c:pt>
                <c:pt idx="16">
                  <c:v>7.8561471054833358</c:v>
                </c:pt>
                <c:pt idx="17">
                  <c:v>7.8183528901885841</c:v>
                </c:pt>
                <c:pt idx="18">
                  <c:v>7.8111923947669926</c:v>
                </c:pt>
                <c:pt idx="19">
                  <c:v>7.8290005540052814</c:v>
                </c:pt>
                <c:pt idx="20">
                  <c:v>7.8625364047867636</c:v>
                </c:pt>
                <c:pt idx="21">
                  <c:v>7.9006631440159847</c:v>
                </c:pt>
                <c:pt idx="22">
                  <c:v>7.9322809094580755</c:v>
                </c:pt>
                <c:pt idx="23">
                  <c:v>7.9481753260043826</c:v>
                </c:pt>
                <c:pt idx="24">
                  <c:v>7.9424733300818158</c:v>
                </c:pt>
                <c:pt idx="25">
                  <c:v>7.9134806368624169</c:v>
                </c:pt>
                <c:pt idx="26">
                  <c:v>7.8637949336533337</c:v>
                </c:pt>
                <c:pt idx="27">
                  <c:v>7.799721521606239</c:v>
                </c:pt>
                <c:pt idx="28">
                  <c:v>7.7301381766552035</c:v>
                </c:pt>
                <c:pt idx="29">
                  <c:v>7.6650414443167358</c:v>
                </c:pt>
                <c:pt idx="30">
                  <c:v>7.6140431301386613</c:v>
                </c:pt>
                <c:pt idx="31">
                  <c:v>7.5850693934097988</c:v>
                </c:pt>
                <c:pt idx="32">
                  <c:v>7.5834522920071885</c:v>
                </c:pt>
                <c:pt idx="33">
                  <c:v>7.6115104833553984</c:v>
                </c:pt>
                <c:pt idx="34">
                  <c:v>7.6686130582990177</c:v>
                </c:pt>
                <c:pt idx="35">
                  <c:v>7.7516299858906477</c:v>
                </c:pt>
                <c:pt idx="36">
                  <c:v>7.855612409067362</c:v>
                </c:pt>
                <c:pt idx="37">
                  <c:v>7.9745266221972972</c:v>
                </c:pt>
                <c:pt idx="38">
                  <c:v>8.1018880839534759</c:v>
                </c:pt>
                <c:pt idx="39">
                  <c:v>8.2311979807383988</c:v>
                </c:pt>
                <c:pt idx="40">
                  <c:v>8.3561590715012262</c:v>
                </c:pt>
                <c:pt idx="41">
                  <c:v>8.4707205940886947</c:v>
                </c:pt>
                <c:pt idx="42">
                  <c:v>8.5690554560585444</c:v>
                </c:pt>
                <c:pt idx="43">
                  <c:v>8.6455933200938091</c:v>
                </c:pt>
                <c:pt idx="44">
                  <c:v>8.6952151596355129</c:v>
                </c:pt>
                <c:pt idx="45">
                  <c:v>8.7136624152525073</c:v>
                </c:pt>
                <c:pt idx="46">
                  <c:v>8.6981396164335116</c:v>
                </c:pt>
                <c:pt idx="47">
                  <c:v>8.6480116757769192</c:v>
                </c:pt>
                <c:pt idx="48">
                  <c:v>8.5654361712310312</c:v>
                </c:pt>
                <c:pt idx="49">
                  <c:v>8.4557440888682258</c:v>
                </c:pt>
                <c:pt idx="50">
                  <c:v>8.3274000016544747</c:v>
                </c:pt>
                <c:pt idx="51">
                  <c:v>8.191435121688933</c:v>
                </c:pt>
                <c:pt idx="52">
                  <c:v>8.060344343385804</c:v>
                </c:pt>
                <c:pt idx="53">
                  <c:v>7.9465527702333025</c:v>
                </c:pt>
                <c:pt idx="54">
                  <c:v>7.8606645349356068</c:v>
                </c:pt>
                <c:pt idx="55">
                  <c:v>7.8097828420361415</c:v>
                </c:pt>
                <c:pt idx="56">
                  <c:v>7.796215714196518</c:v>
                </c:pt>
                <c:pt idx="57">
                  <c:v>7.8168467073422496</c:v>
                </c:pt>
                <c:pt idx="58">
                  <c:v>7.8633555347798945</c:v>
                </c:pt>
                <c:pt idx="59">
                  <c:v>7.9233339859837333</c:v>
                </c:pt>
                <c:pt idx="60">
                  <c:v>7.9821817111486615</c:v>
                </c:pt>
                <c:pt idx="61">
                  <c:v>8.0255141436599828</c:v>
                </c:pt>
                <c:pt idx="62">
                  <c:v>8.0417009884826296</c:v>
                </c:pt>
                <c:pt idx="63">
                  <c:v>8.0241025015898639</c:v>
                </c:pt>
                <c:pt idx="64">
                  <c:v>7.9725956436442234</c:v>
                </c:pt>
                <c:pt idx="65">
                  <c:v>7.8940826772892967</c:v>
                </c:pt>
                <c:pt idx="66">
                  <c:v>7.8018361179976488</c:v>
                </c:pt>
                <c:pt idx="67">
                  <c:v>7.713729310699855</c:v>
                </c:pt>
                <c:pt idx="68">
                  <c:v>7.6495970774516531</c:v>
                </c:pt>
                <c:pt idx="69">
                  <c:v>7.6281305069775636</c:v>
                </c:pt>
                <c:pt idx="70">
                  <c:v>7.6638041407025623</c:v>
                </c:pt>
                <c:pt idx="71">
                  <c:v>7.7643438468756649</c:v>
                </c:pt>
                <c:pt idx="72">
                  <c:v>7.9291657736292995</c:v>
                </c:pt>
                <c:pt idx="73">
                  <c:v>8.1490630348935902</c:v>
                </c:pt>
                <c:pt idx="74">
                  <c:v>8.4072132113074414</c:v>
                </c:pt>
                <c:pt idx="75">
                  <c:v>8.6813616222108774</c:v>
                </c:pt>
                <c:pt idx="76">
                  <c:v>8.9468408075676145</c:v>
                </c:pt>
                <c:pt idx="77">
                  <c:v>9.1799498208600419</c:v>
                </c:pt>
                <c:pt idx="78">
                  <c:v>9.3611615155543166</c:v>
                </c:pt>
                <c:pt idx="79">
                  <c:v>9.477661095567024</c:v>
                </c:pt>
                <c:pt idx="80">
                  <c:v>9.5248376368438326</c:v>
                </c:pt>
                <c:pt idx="81">
                  <c:v>9.5065301045064903</c:v>
                </c:pt>
                <c:pt idx="82">
                  <c:v>9.4340379840092847</c:v>
                </c:pt>
                <c:pt idx="83">
                  <c:v>9.3241068862731247</c:v>
                </c:pt>
                <c:pt idx="84">
                  <c:v>9.1962565981858777</c:v>
                </c:pt>
                <c:pt idx="85">
                  <c:v>9.0699069396520287</c:v>
                </c:pt>
                <c:pt idx="86">
                  <c:v>8.9617626520647189</c:v>
                </c:pt>
                <c:pt idx="87">
                  <c:v>8.883844883295323</c:v>
                </c:pt>
                <c:pt idx="88">
                  <c:v>8.8424205584788798</c:v>
                </c:pt>
                <c:pt idx="89">
                  <c:v>8.8379097464927376</c:v>
                </c:pt>
                <c:pt idx="90">
                  <c:v>8.8656780109371311</c:v>
                </c:pt>
                <c:pt idx="91">
                  <c:v>8.9174774789495146</c:v>
                </c:pt>
                <c:pt idx="92">
                  <c:v>8.9832116251762528</c:v>
                </c:pt>
                <c:pt idx="93">
                  <c:v>9.0526776102714823</c:v>
                </c:pt>
                <c:pt idx="94">
                  <c:v>9.1169858389062561</c:v>
                </c:pt>
                <c:pt idx="95">
                  <c:v>9.1694556341921007</c:v>
                </c:pt>
                <c:pt idx="96">
                  <c:v>9.2059152030273435</c:v>
                </c:pt>
                <c:pt idx="97">
                  <c:v>9.2244652801741935</c:v>
                </c:pt>
                <c:pt idx="98">
                  <c:v>9.2248719524785869</c:v>
                </c:pt>
                <c:pt idx="99">
                  <c:v>9.207814649843483</c:v>
                </c:pt>
                <c:pt idx="100">
                  <c:v>9.1742200832213747</c:v>
                </c:pt>
                <c:pt idx="101">
                  <c:v>9.1248641340088987</c:v>
                </c:pt>
                <c:pt idx="102">
                  <c:v>9.0603348393966208</c:v>
                </c:pt>
                <c:pt idx="103">
                  <c:v>8.9813423776815888</c:v>
                </c:pt>
                <c:pt idx="104">
                  <c:v>8.8892614716994238</c:v>
                </c:pt>
                <c:pt idx="105">
                  <c:v>8.7867210487701684</c:v>
                </c:pt>
                <c:pt idx="106">
                  <c:v>8.6780315670317432</c:v>
                </c:pt>
                <c:pt idx="107">
                  <c:v>8.56926806255135</c:v>
                </c:pt>
                <c:pt idx="108">
                  <c:v>8.46790106863501</c:v>
                </c:pt>
                <c:pt idx="109">
                  <c:v>8.3819721612037785</c:v>
                </c:pt>
                <c:pt idx="110">
                  <c:v>8.3189231038834546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8B-4119-B6C1-7AD406C75C5E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Лист1!$DH$157:$DH$267</c:f>
              <c:numCache>
                <c:formatCode>General</c:formatCode>
                <c:ptCount val="111"/>
                <c:pt idx="0">
                  <c:v>8.4365941843467986</c:v>
                </c:pt>
                <c:pt idx="1">
                  <c:v>8.4065679715968695</c:v>
                </c:pt>
                <c:pt idx="2">
                  <c:v>8.3738351908077551</c:v>
                </c:pt>
                <c:pt idx="3">
                  <c:v>8.3475222287650954</c:v>
                </c:pt>
                <c:pt idx="4">
                  <c:v>8.33744296415877</c:v>
                </c:pt>
                <c:pt idx="5">
                  <c:v>8.3503722253394326</c:v>
                </c:pt>
                <c:pt idx="6">
                  <c:v>8.386965291755347</c:v>
                </c:pt>
                <c:pt idx="7">
                  <c:v>8.4402655632737851</c:v>
                </c:pt>
                <c:pt idx="8">
                  <c:v>8.49634186876869</c:v>
                </c:pt>
                <c:pt idx="9">
                  <c:v>8.5370359502011119</c:v>
                </c:pt>
                <c:pt idx="10">
                  <c:v>8.5442234664721841</c:v>
                </c:pt>
                <c:pt idx="11">
                  <c:v>8.5045501732960069</c:v>
                </c:pt>
                <c:pt idx="12">
                  <c:v>8.4134190078792308</c:v>
                </c:pt>
                <c:pt idx="13">
                  <c:v>8.2771305941134852</c:v>
                </c:pt>
                <c:pt idx="14">
                  <c:v>8.1124967699910009</c:v>
                </c:pt>
                <c:pt idx="15">
                  <c:v>7.9438563729716911</c:v>
                </c:pt>
                <c:pt idx="16">
                  <c:v>7.7980750254054643</c:v>
                </c:pt>
                <c:pt idx="17">
                  <c:v>7.698641544627189</c:v>
                </c:pt>
                <c:pt idx="18">
                  <c:v>7.6602450864836378</c:v>
                </c:pt>
                <c:pt idx="19">
                  <c:v>7.6851536386165531</c:v>
                </c:pt>
                <c:pt idx="20">
                  <c:v>7.7623229385319927</c:v>
                </c:pt>
                <c:pt idx="21">
                  <c:v>7.8695345186662768</c:v>
                </c:pt>
                <c:pt idx="22">
                  <c:v>7.9781429172056431</c:v>
                </c:pt>
                <c:pt idx="23">
                  <c:v>8.0593803113971578</c:v>
                </c:pt>
                <c:pt idx="24">
                  <c:v>8.090778365737803</c:v>
                </c:pt>
                <c:pt idx="25">
                  <c:v>8.0612204298307404</c:v>
                </c:pt>
                <c:pt idx="26">
                  <c:v>7.9734477466710647</c:v>
                </c:pt>
                <c:pt idx="27">
                  <c:v>7.8434386352625225</c:v>
                </c:pt>
                <c:pt idx="28">
                  <c:v>7.6968166780546872</c:v>
                </c:pt>
                <c:pt idx="29">
                  <c:v>7.5631440535605892</c:v>
                </c:pt>
                <c:pt idx="30">
                  <c:v>7.469448908290345</c:v>
                </c:pt>
                <c:pt idx="31">
                  <c:v>7.4345011914556656</c:v>
                </c:pt>
                <c:pt idx="32">
                  <c:v>7.4651501832569798</c:v>
                </c:pt>
                <c:pt idx="33">
                  <c:v>7.5555198641982084</c:v>
                </c:pt>
                <c:pt idx="34">
                  <c:v>7.6891539655915064</c:v>
                </c:pt>
                <c:pt idx="35">
                  <c:v>7.8434856089747935</c:v>
                </c:pt>
                <c:pt idx="36">
                  <c:v>7.9954540124262223</c:v>
                </c:pt>
                <c:pt idx="37">
                  <c:v>8.1268383857918991</c:v>
                </c:pt>
                <c:pt idx="38">
                  <c:v>8.2279871190317309</c:v>
                </c:pt>
                <c:pt idx="39">
                  <c:v>8.2990586917024451</c:v>
                </c:pt>
                <c:pt idx="40">
                  <c:v>8.3485467532245021</c:v>
                </c:pt>
                <c:pt idx="41">
                  <c:v>8.3895685605457384</c:v>
                </c:pt>
                <c:pt idx="42">
                  <c:v>8.4349740331458065</c:v>
                </c:pt>
                <c:pt idx="43">
                  <c:v>8.4926354046056556</c:v>
                </c:pt>
                <c:pt idx="44">
                  <c:v>8.5622277446665027</c:v>
                </c:pt>
                <c:pt idx="45">
                  <c:v>8.6344205504591223</c:v>
                </c:pt>
                <c:pt idx="46">
                  <c:v>8.692768498766851</c:v>
                </c:pt>
                <c:pt idx="47">
                  <c:v>8.7178754175174156</c:v>
                </c:pt>
                <c:pt idx="48">
                  <c:v>8.6927913539730941</c:v>
                </c:pt>
                <c:pt idx="49">
                  <c:v>8.6082460909638172</c:v>
                </c:pt>
                <c:pt idx="50">
                  <c:v>8.4663176191419858</c:v>
                </c:pt>
                <c:pt idx="51">
                  <c:v>8.2814872008599938</c:v>
                </c:pt>
                <c:pt idx="52">
                  <c:v>8.0786601979699828</c:v>
                </c:pt>
                <c:pt idx="53">
                  <c:v>7.888480690155431</c:v>
                </c:pt>
                <c:pt idx="54">
                  <c:v>7.7409531893742116</c:v>
                </c:pt>
                <c:pt idx="55">
                  <c:v>7.6588355337527867</c:v>
                </c:pt>
                <c:pt idx="56">
                  <c:v>7.6523687988077898</c:v>
                </c:pt>
                <c:pt idx="57">
                  <c:v>7.7166332410874787</c:v>
                </c:pt>
                <c:pt idx="58">
                  <c:v>7.8322269094301866</c:v>
                </c:pt>
                <c:pt idx="59">
                  <c:v>7.9691959937313008</c:v>
                </c:pt>
                <c:pt idx="60">
                  <c:v>8.0933866965414385</c:v>
                </c:pt>
                <c:pt idx="61">
                  <c:v>8.1738191793159718</c:v>
                </c:pt>
                <c:pt idx="62">
                  <c:v>8.1894407814509531</c:v>
                </c:pt>
                <c:pt idx="63">
                  <c:v>8.133755314607594</c:v>
                </c:pt>
                <c:pt idx="64">
                  <c:v>8.016312757300506</c:v>
                </c:pt>
                <c:pt idx="65">
                  <c:v>7.8607611786887803</c:v>
                </c:pt>
                <c:pt idx="66">
                  <c:v>7.6999387272415021</c:v>
                </c:pt>
                <c:pt idx="67">
                  <c:v>7.5691350888515387</c:v>
                </c:pt>
                <c:pt idx="68">
                  <c:v>7.4990288754975198</c:v>
                </c:pt>
                <c:pt idx="69">
                  <c:v>7.5098283982273548</c:v>
                </c:pt>
                <c:pt idx="70">
                  <c:v>7.6078135215453724</c:v>
                </c:pt>
                <c:pt idx="71">
                  <c:v>7.7848847541681536</c:v>
                </c:pt>
                <c:pt idx="72">
                  <c:v>8.0210213967134454</c:v>
                </c:pt>
                <c:pt idx="73">
                  <c:v>8.2889046382524505</c:v>
                </c:pt>
                <c:pt idx="74">
                  <c:v>8.5595249749020432</c:v>
                </c:pt>
                <c:pt idx="75">
                  <c:v>8.8074606572891323</c:v>
                </c:pt>
                <c:pt idx="76">
                  <c:v>9.0147015185316608</c:v>
                </c:pt>
                <c:pt idx="77">
                  <c:v>9.1723375025833178</c:v>
                </c:pt>
                <c:pt idx="78">
                  <c:v>9.2800094820113586</c:v>
                </c:pt>
                <c:pt idx="79">
                  <c:v>9.3435796726542844</c:v>
                </c:pt>
                <c:pt idx="80">
                  <c:v>9.371879721355679</c:v>
                </c:pt>
                <c:pt idx="81">
                  <c:v>9.3735426895374818</c:v>
                </c:pt>
                <c:pt idx="82">
                  <c:v>9.3547961192158997</c:v>
                </c:pt>
                <c:pt idx="83">
                  <c:v>9.318735768606464</c:v>
                </c:pt>
                <c:pt idx="84">
                  <c:v>9.2661203399263741</c:v>
                </c:pt>
                <c:pt idx="85">
                  <c:v>9.1972621223940934</c:v>
                </c:pt>
                <c:pt idx="86">
                  <c:v>9.1142646541603103</c:v>
                </c:pt>
                <c:pt idx="87">
                  <c:v>9.022762500782834</c:v>
                </c:pt>
                <c:pt idx="88">
                  <c:v>8.9324726376499406</c:v>
                </c:pt>
                <c:pt idx="89">
                  <c:v>8.8562256010769165</c:v>
                </c:pt>
                <c:pt idx="90">
                  <c:v>8.8076059308592587</c:v>
                </c:pt>
                <c:pt idx="91">
                  <c:v>8.7977661333881194</c:v>
                </c:pt>
                <c:pt idx="92">
                  <c:v>8.832264316892898</c:v>
                </c:pt>
                <c:pt idx="93">
                  <c:v>8.9088306948827523</c:v>
                </c:pt>
                <c:pt idx="94">
                  <c:v>9.0167723726514843</c:v>
                </c:pt>
                <c:pt idx="95">
                  <c:v>9.1383270088423938</c:v>
                </c:pt>
                <c:pt idx="96">
                  <c:v>9.2517772107749092</c:v>
                </c:pt>
                <c:pt idx="97">
                  <c:v>9.3356702655669697</c:v>
                </c:pt>
                <c:pt idx="98">
                  <c:v>9.3731769881345741</c:v>
                </c:pt>
                <c:pt idx="99">
                  <c:v>9.3555544428118065</c:v>
                </c:pt>
                <c:pt idx="100">
                  <c:v>9.2838728962391048</c:v>
                </c:pt>
                <c:pt idx="101">
                  <c:v>9.1685812476651822</c:v>
                </c:pt>
                <c:pt idx="102">
                  <c:v>9.0270133407961044</c:v>
                </c:pt>
                <c:pt idx="103">
                  <c:v>8.8794449869254422</c:v>
                </c:pt>
                <c:pt idx="104">
                  <c:v>8.7446672498511084</c:v>
                </c:pt>
                <c:pt idx="105">
                  <c:v>8.6361528468160333</c:v>
                </c:pt>
                <c:pt idx="106">
                  <c:v>8.5597294582815344</c:v>
                </c:pt>
                <c:pt idx="107">
                  <c:v>8.5132774433941609</c:v>
                </c:pt>
                <c:pt idx="108">
                  <c:v>8.4884419759274987</c:v>
                </c:pt>
                <c:pt idx="109">
                  <c:v>8.4738277842879253</c:v>
                </c:pt>
                <c:pt idx="110">
                  <c:v>8.4587647072423149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8B-4119-B6C1-7AD406C75C5E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Лист1!$DI$157:$DI$267</c:f>
              <c:numCache>
                <c:formatCode>General</c:formatCode>
                <c:ptCount val="111"/>
                <c:pt idx="0">
                  <c:v>8.4837171058532679</c:v>
                </c:pt>
                <c:pt idx="1">
                  <c:v>8.3380334065556898</c:v>
                </c:pt>
                <c:pt idx="2">
                  <c:v>8.21102256750709</c:v>
                </c:pt>
                <c:pt idx="3">
                  <c:v>8.14122111305646</c:v>
                </c:pt>
                <c:pt idx="4">
                  <c:v>8.1520092019778687</c:v>
                </c:pt>
                <c:pt idx="5">
                  <c:v>8.2436520701551306</c:v>
                </c:pt>
                <c:pt idx="6">
                  <c:v>8.3922502061061959</c:v>
                </c:pt>
                <c:pt idx="7">
                  <c:v>8.5559069126743221</c:v>
                </c:pt>
                <c:pt idx="8">
                  <c:v>8.6862652149384729</c:v>
                </c:pt>
                <c:pt idx="9">
                  <c:v>8.7419945093129598</c:v>
                </c:pt>
                <c:pt idx="10">
                  <c:v>8.7002802045061998</c:v>
                </c:pt>
                <c:pt idx="11">
                  <c:v>8.5630230297812737</c:v>
                </c:pt>
                <c:pt idx="12">
                  <c:v>8.356067314894684</c:v>
                </c:pt>
                <c:pt idx="13">
                  <c:v>8.1218452714691676</c:v>
                </c:pt>
                <c:pt idx="14">
                  <c:v>7.9077192343309566</c:v>
                </c:pt>
                <c:pt idx="15">
                  <c:v>7.7534671878632215</c:v>
                </c:pt>
                <c:pt idx="16">
                  <c:v>7.6814662936133926</c:v>
                </c:pt>
                <c:pt idx="17">
                  <c:v>7.6921894803672775</c:v>
                </c:pt>
                <c:pt idx="18">
                  <c:v>7.7659624178599103</c:v>
                </c:pt>
                <c:pt idx="19">
                  <c:v>7.8700617350122268</c:v>
                </c:pt>
                <c:pt idx="20">
                  <c:v>7.9687395284623586</c:v>
                </c:pt>
                <c:pt idx="21">
                  <c:v>8.0330677338930006</c:v>
                </c:pt>
                <c:pt idx="22">
                  <c:v>8.0477784024822654</c:v>
                </c:pt>
                <c:pt idx="23">
                  <c:v>8.013395205231987</c:v>
                </c:pt>
                <c:pt idx="24">
                  <c:v>7.9435177694529395</c:v>
                </c:pt>
                <c:pt idx="25">
                  <c:v>7.858622438401361</c:v>
                </c:pt>
                <c:pt idx="26">
                  <c:v>7.7787130125925561</c:v>
                </c:pt>
                <c:pt idx="27">
                  <c:v>7.7173148597852554</c:v>
                </c:pt>
                <c:pt idx="28">
                  <c:v>7.6786483030909771</c:v>
                </c:pt>
                <c:pt idx="29">
                  <c:v>7.6585987224290406</c:v>
                </c:pt>
                <c:pt idx="30">
                  <c:v>7.6487494385339421</c:v>
                </c:pt>
                <c:pt idx="31">
                  <c:v>7.6417145976375132</c:v>
                </c:pt>
                <c:pt idx="32">
                  <c:v>7.6356360294868262</c:v>
                </c:pt>
                <c:pt idx="33">
                  <c:v>7.6360949148134729</c:v>
                </c:pt>
                <c:pt idx="34">
                  <c:v>7.6546827504041319</c:v>
                </c:pt>
                <c:pt idx="35">
                  <c:v>7.70472145913471</c:v>
                </c:pt>
                <c:pt idx="36">
                  <c:v>7.7956845476723338</c:v>
                </c:pt>
                <c:pt idx="37">
                  <c:v>7.9283818968043027</c:v>
                </c:pt>
                <c:pt idx="38">
                  <c:v>8.0927523123453167</c:v>
                </c:pt>
                <c:pt idx="39">
                  <c:v>8.2692322048172606</c:v>
                </c:pt>
                <c:pt idx="40">
                  <c:v>8.433432989503526</c:v>
                </c:pt>
                <c:pt idx="41">
                  <c:v>8.5626871709842209</c:v>
                </c:pt>
                <c:pt idx="42">
                  <c:v>8.6423204885694247</c:v>
                </c:pt>
                <c:pt idx="43">
                  <c:v>8.669527764275891</c:v>
                </c:pt>
                <c:pt idx="44">
                  <c:v>8.6534842544419064</c:v>
                </c:pt>
                <c:pt idx="45">
                  <c:v>8.6115736479440042</c:v>
                </c:pt>
                <c:pt idx="46">
                  <c:v>8.5629452987774375</c:v>
                </c:pt>
                <c:pt idx="47">
                  <c:v>8.5215744012601711</c:v>
                </c:pt>
                <c:pt idx="48">
                  <c:v>8.4912488260403549</c:v>
                </c:pt>
                <c:pt idx="49">
                  <c:v>8.464333450924018</c:v>
                </c:pt>
                <c:pt idx="50">
                  <c:v>8.4249285635647659</c:v>
                </c:pt>
                <c:pt idx="51">
                  <c:v>8.3555330883436945</c:v>
                </c:pt>
                <c:pt idx="52">
                  <c:v>8.2450423375031416</c:v>
                </c:pt>
                <c:pt idx="53">
                  <c:v>8.0952960016142779</c:v>
                </c:pt>
                <c:pt idx="54">
                  <c:v>7.9236854229281466</c:v>
                </c:pt>
                <c:pt idx="55">
                  <c:v>7.7604811805759395</c:v>
                </c:pt>
                <c:pt idx="56">
                  <c:v>7.6412193944814604</c:v>
                </c:pt>
                <c:pt idx="57">
                  <c:v>7.5961668537967828</c:v>
                </c:pt>
                <c:pt idx="58">
                  <c:v>7.6400231530045515</c:v>
                </c:pt>
                <c:pt idx="59">
                  <c:v>7.7652130283304679</c:v>
                </c:pt>
                <c:pt idx="60">
                  <c:v>7.9412572187203985</c:v>
                </c:pt>
                <c:pt idx="61">
                  <c:v>8.1210001366695064</c:v>
                </c:pt>
                <c:pt idx="62">
                  <c:v>8.252409128838714</c:v>
                </c:pt>
                <c:pt idx="63">
                  <c:v>8.29286801108241</c:v>
                </c:pt>
                <c:pt idx="64">
                  <c:v>8.2219344330022839</c:v>
                </c:pt>
                <c:pt idx="65">
                  <c:v>8.048747939693099</c:v>
                </c:pt>
                <c:pt idx="66">
                  <c:v>7.8116479094619873</c:v>
                </c:pt>
                <c:pt idx="67">
                  <c:v>7.5697188976173253</c:v>
                </c:pt>
                <c:pt idx="68">
                  <c:v>7.3883051910616651</c:v>
                </c:pt>
                <c:pt idx="69">
                  <c:v>7.3223375882098338</c:v>
                </c:pt>
                <c:pt idx="70">
                  <c:v>7.4020435376104361</c:v>
                </c:pt>
                <c:pt idx="71">
                  <c:v>7.6250257551466039</c:v>
                </c:pt>
                <c:pt idx="72">
                  <c:v>7.9569415623149649</c:v>
                </c:pt>
                <c:pt idx="73">
                  <c:v>8.3405937389441966</c:v>
                </c:pt>
                <c:pt idx="74">
                  <c:v>8.7108585423831713</c:v>
                </c:pt>
                <c:pt idx="75">
                  <c:v>9.0112300290167244</c:v>
                </c:pt>
                <c:pt idx="76">
                  <c:v>9.2073406287175121</c:v>
                </c:pt>
                <c:pt idx="77">
                  <c:v>9.2937523820129275</c:v>
                </c:pt>
                <c:pt idx="78">
                  <c:v>9.2923246337537808</c:v>
                </c:pt>
                <c:pt idx="79">
                  <c:v>9.2429533724149682</c:v>
                </c:pt>
                <c:pt idx="80">
                  <c:v>9.1897024473345947</c:v>
                </c:pt>
                <c:pt idx="81">
                  <c:v>9.1666448303615411</c:v>
                </c:pt>
                <c:pt idx="82">
                  <c:v>9.1877196755612331</c:v>
                </c:pt>
                <c:pt idx="83">
                  <c:v>9.2436004094840278</c:v>
                </c:pt>
                <c:pt idx="84">
                  <c:v>9.3063646181496029</c:v>
                </c:pt>
                <c:pt idx="85">
                  <c:v>9.3403317938415658</c:v>
                </c:pt>
                <c:pt idx="86">
                  <c:v>9.3155289871846563</c:v>
                </c:pt>
                <c:pt idx="87">
                  <c:v>9.2194368790043715</c:v>
                </c:pt>
                <c:pt idx="88">
                  <c:v>9.0632042858262842</c:v>
                </c:pt>
                <c:pt idx="89">
                  <c:v>8.8802326466522281</c:v>
                </c:pt>
                <c:pt idx="90">
                  <c:v>8.7173993511924852</c:v>
                </c:pt>
                <c:pt idx="91">
                  <c:v>8.6214859640940968</c:v>
                </c:pt>
                <c:pt idx="92">
                  <c:v>8.624901338693471</c:v>
                </c:pt>
                <c:pt idx="93">
                  <c:v>8.7350720028134088</c:v>
                </c:pt>
                <c:pt idx="94">
                  <c:v>8.9308221700118136</c:v>
                </c:pt>
                <c:pt idx="95">
                  <c:v>9.1669975500413052</c:v>
                </c:pt>
                <c:pt idx="96">
                  <c:v>9.3861246908991181</c:v>
                </c:pt>
                <c:pt idx="97">
                  <c:v>9.5337848495531787</c:v>
                </c:pt>
                <c:pt idx="98">
                  <c:v>9.5732566270659039</c:v>
                </c:pt>
                <c:pt idx="99">
                  <c:v>9.4951840868534223</c:v>
                </c:pt>
                <c:pt idx="100">
                  <c:v>9.3194949338427993</c:v>
                </c:pt>
                <c:pt idx="101">
                  <c:v>9.0890833474406705</c:v>
                </c:pt>
                <c:pt idx="102">
                  <c:v>8.8571949547554976</c:v>
                </c:pt>
                <c:pt idx="103">
                  <c:v>8.6722811358365082</c:v>
                </c:pt>
                <c:pt idx="104">
                  <c:v>8.5647829108417231</c:v>
                </c:pt>
                <c:pt idx="105">
                  <c:v>8.5396631250700406</c:v>
                </c:pt>
                <c:pt idx="106">
                  <c:v>8.5767344220692081</c:v>
                </c:pt>
                <c:pt idx="107">
                  <c:v>8.6384723767138318</c:v>
                </c:pt>
                <c:pt idx="108">
                  <c:v>8.6827721901364256</c:v>
                </c:pt>
                <c:pt idx="109">
                  <c:v>8.6766717685264894</c:v>
                </c:pt>
                <c:pt idx="110">
                  <c:v>8.6068450713044573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8B-4119-B6C1-7AD406C75C5E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Лист1!$DJ$157:$DJ$267</c:f>
              <c:numCache>
                <c:formatCode>General</c:formatCode>
                <c:ptCount val="111"/>
                <c:pt idx="0">
                  <c:v>8.4638690680062698</c:v>
                </c:pt>
                <c:pt idx="1">
                  <c:v>8.2825110386601075</c:v>
                </c:pt>
                <c:pt idx="2">
                  <c:v>8.140665502982964</c:v>
                </c:pt>
                <c:pt idx="3">
                  <c:v>8.0824370050491012</c:v>
                </c:pt>
                <c:pt idx="4">
                  <c:v>8.1268619376777735</c:v>
                </c:pt>
                <c:pt idx="5">
                  <c:v>8.2615803638930068</c:v>
                </c:pt>
                <c:pt idx="6">
                  <c:v>8.4465248947806622</c:v>
                </c:pt>
                <c:pt idx="7">
                  <c:v>8.6261566638146583</c:v>
                </c:pt>
                <c:pt idx="8">
                  <c:v>8.7461226541494277</c:v>
                </c:pt>
                <c:pt idx="9">
                  <c:v>8.7689928878246572</c:v>
                </c:pt>
                <c:pt idx="10">
                  <c:v>8.6842860151854921</c:v>
                </c:pt>
                <c:pt idx="11">
                  <c:v>8.5100394935808588</c:v>
                </c:pt>
                <c:pt idx="12">
                  <c:v>8.2859811461886785</c:v>
                </c:pt>
                <c:pt idx="13">
                  <c:v>8.0609624460112546</c:v>
                </c:pt>
                <c:pt idx="14">
                  <c:v>7.8788913669244751</c:v>
                </c:pt>
                <c:pt idx="15">
                  <c:v>7.7675144616488199</c:v>
                </c:pt>
                <c:pt idx="16">
                  <c:v>7.7331162382815659</c:v>
                </c:pt>
                <c:pt idx="17">
                  <c:v>7.7620559286156103</c:v>
                </c:pt>
                <c:pt idx="18">
                  <c:v>7.8278218632883574</c:v>
                </c:pt>
                <c:pt idx="19">
                  <c:v>7.9006960006021103</c:v>
                </c:pt>
                <c:pt idx="20">
                  <c:v>7.9566504218781873</c:v>
                </c:pt>
                <c:pt idx="21">
                  <c:v>7.982792751627426</c:v>
                </c:pt>
                <c:pt idx="22">
                  <c:v>7.9781876367219882</c:v>
                </c:pt>
                <c:pt idx="23">
                  <c:v>7.9506086883681242</c:v>
                </c:pt>
                <c:pt idx="24">
                  <c:v>7.9111016432902623</c:v>
                </c:pt>
                <c:pt idx="25">
                  <c:v>7.8687436945818403</c:v>
                </c:pt>
                <c:pt idx="26">
                  <c:v>7.8275727629104841</c:v>
                </c:pt>
                <c:pt idx="27">
                  <c:v>7.7865742018448403</c:v>
                </c:pt>
                <c:pt idx="28">
                  <c:v>7.7423116002841184</c:v>
                </c:pt>
                <c:pt idx="29">
                  <c:v>7.6927707443089517</c:v>
                </c:pt>
                <c:pt idx="30">
                  <c:v>7.6406041397392626</c:v>
                </c:pt>
                <c:pt idx="31">
                  <c:v>7.5943092152316369</c:v>
                </c:pt>
                <c:pt idx="32">
                  <c:v>7.5667635868749006</c:v>
                </c:pt>
                <c:pt idx="33">
                  <c:v>7.5716058306857548</c:v>
                </c:pt>
                <c:pt idx="34">
                  <c:v>7.6187822041100173</c:v>
                </c:pt>
                <c:pt idx="35">
                  <c:v>7.710884276275217</c:v>
                </c:pt>
                <c:pt idx="36">
                  <c:v>7.8415975911297435</c:v>
                </c:pt>
                <c:pt idx="37">
                  <c:v>7.996812274122548</c:v>
                </c:pt>
                <c:pt idx="38">
                  <c:v>8.1580155285693348</c:v>
                </c:pt>
                <c:pt idx="39">
                  <c:v>8.3068325196991015</c:v>
                </c:pt>
                <c:pt idx="40">
                  <c:v>8.4292575903459834</c:v>
                </c:pt>
                <c:pt idx="41">
                  <c:v>8.5183032421694378</c:v>
                </c:pt>
                <c:pt idx="42">
                  <c:v>8.5743869883028729</c:v>
                </c:pt>
                <c:pt idx="43">
                  <c:v>8.6035426908626409</c:v>
                </c:pt>
                <c:pt idx="44">
                  <c:v>8.6142142882892596</c:v>
                </c:pt>
                <c:pt idx="45">
                  <c:v>8.6137582846832998</c:v>
                </c:pt>
                <c:pt idx="46">
                  <c:v>8.6057645620544889</c:v>
                </c:pt>
                <c:pt idx="47">
                  <c:v>8.5889566107084612</c:v>
                </c:pt>
                <c:pt idx="48">
                  <c:v>8.5579029035384409</c:v>
                </c:pt>
                <c:pt idx="49">
                  <c:v>8.5052416136636548</c:v>
                </c:pt>
                <c:pt idx="50">
                  <c:v>8.4247364391066419</c:v>
                </c:pt>
                <c:pt idx="51">
                  <c:v>8.3143127882246564</c:v>
                </c:pt>
                <c:pt idx="52">
                  <c:v>8.1782653910635847</c:v>
                </c:pt>
                <c:pt idx="53">
                  <c:v>8.0280263089985038</c:v>
                </c:pt>
                <c:pt idx="54">
                  <c:v>7.8811718304574772</c:v>
                </c:pt>
                <c:pt idx="55">
                  <c:v>7.7586806388639369</c:v>
                </c:pt>
                <c:pt idx="56">
                  <c:v>7.6808077145689309</c:v>
                </c:pt>
                <c:pt idx="57">
                  <c:v>7.6622850498441881</c:v>
                </c:pt>
                <c:pt idx="58">
                  <c:v>7.7078545786719248</c:v>
                </c:pt>
                <c:pt idx="59">
                  <c:v>7.8092979977498507</c:v>
                </c:pt>
                <c:pt idx="60">
                  <c:v>7.9450489843942522</c:v>
                </c:pt>
                <c:pt idx="61">
                  <c:v>8.0830755062943904</c:v>
                </c:pt>
                <c:pt idx="62">
                  <c:v>8.1870026429171929</c:v>
                </c:pt>
                <c:pt idx="63">
                  <c:v>8.2245291843697057</c:v>
                </c:pt>
                <c:pt idx="64">
                  <c:v>8.1763133980670712</c:v>
                </c:pt>
                <c:pt idx="65">
                  <c:v>8.0429679872077173</c:v>
                </c:pt>
                <c:pt idx="66">
                  <c:v>7.8478784730357374</c:v>
                </c:pt>
                <c:pt idx="67">
                  <c:v>7.6343612837489072</c:v>
                </c:pt>
                <c:pt idx="68">
                  <c:v>7.4570966803924179</c:v>
                </c:pt>
                <c:pt idx="69">
                  <c:v>7.3694581468613842</c:v>
                </c:pt>
                <c:pt idx="70">
                  <c:v>7.4098070472476918</c:v>
                </c:pt>
                <c:pt idx="71">
                  <c:v>7.5905182785398413</c:v>
                </c:pt>
                <c:pt idx="72">
                  <c:v>7.8931150536043226</c:v>
                </c:pt>
                <c:pt idx="73">
                  <c:v>8.271404687998988</c:v>
                </c:pt>
                <c:pt idx="74">
                  <c:v>8.662276202911924</c:v>
                </c:pt>
                <c:pt idx="75">
                  <c:v>9.0014891806882886</c:v>
                </c:pt>
                <c:pt idx="76">
                  <c:v>9.2400973783597973</c:v>
                </c:pt>
                <c:pt idx="77">
                  <c:v>9.3567118891778289</c:v>
                </c:pt>
                <c:pt idx="78">
                  <c:v>9.3618558268686574</c:v>
                </c:pt>
                <c:pt idx="79">
                  <c:v>9.2929585789436437</c:v>
                </c:pt>
                <c:pt idx="80">
                  <c:v>9.2014128320733768</c:v>
                </c:pt>
                <c:pt idx="81">
                  <c:v>9.1356650453738499</c:v>
                </c:pt>
                <c:pt idx="82">
                  <c:v>9.1256775996109809</c:v>
                </c:pt>
                <c:pt idx="83">
                  <c:v>9.1737827676952772</c:v>
                </c:pt>
                <c:pt idx="84">
                  <c:v>9.2549765980220204</c:v>
                </c:pt>
                <c:pt idx="85">
                  <c:v>9.3266612525438948</c:v>
                </c:pt>
                <c:pt idx="86">
                  <c:v>9.3447069931510249</c:v>
                </c:pt>
                <c:pt idx="87">
                  <c:v>9.2805118289204103</c:v>
                </c:pt>
                <c:pt idx="88">
                  <c:v>9.1332524533518047</c:v>
                </c:pt>
                <c:pt idx="89">
                  <c:v>8.9329623193061867</c:v>
                </c:pt>
                <c:pt idx="90">
                  <c:v>8.7330190991400869</c:v>
                </c:pt>
                <c:pt idx="91">
                  <c:v>8.5941331083164343</c:v>
                </c:pt>
                <c:pt idx="92">
                  <c:v>8.5648424349770274</c:v>
                </c:pt>
                <c:pt idx="93">
                  <c:v>8.6648494171360557</c:v>
                </c:pt>
                <c:pt idx="94">
                  <c:v>8.8767930805485804</c:v>
                </c:pt>
                <c:pt idx="95">
                  <c:v>9.1494411066395074</c:v>
                </c:pt>
                <c:pt idx="96">
                  <c:v>9.4116304872400125</c:v>
                </c:pt>
                <c:pt idx="97">
                  <c:v>9.5927796007431887</c:v>
                </c:pt>
                <c:pt idx="98">
                  <c:v>9.6435973836036961</c:v>
                </c:pt>
                <c:pt idx="99">
                  <c:v>9.5504693165944641</c:v>
                </c:pt>
                <c:pt idx="100">
                  <c:v>9.3389740102375747</c:v>
                </c:pt>
                <c:pt idx="101">
                  <c:v>9.0654450403162983</c:v>
                </c:pt>
                <c:pt idx="102">
                  <c:v>8.799311610047738</c:v>
                </c:pt>
                <c:pt idx="103">
                  <c:v>8.6018785503828461</c:v>
                </c:pt>
                <c:pt idx="104">
                  <c:v>8.5082858235048207</c:v>
                </c:pt>
                <c:pt idx="105">
                  <c:v>8.5182770181451613</c:v>
                </c:pt>
                <c:pt idx="106">
                  <c:v>8.5984863060295833</c:v>
                </c:pt>
                <c:pt idx="107">
                  <c:v>8.6951979512042961</c:v>
                </c:pt>
                <c:pt idx="108">
                  <c:v>8.7531802130373038</c:v>
                </c:pt>
                <c:pt idx="109">
                  <c:v>8.7343354600966254</c:v>
                </c:pt>
                <c:pt idx="110">
                  <c:v>8.6301210787922553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8B-4119-B6C1-7AD406C75C5E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Лист1!$DK$157:$DK$267</c:f>
              <c:numCache>
                <c:formatCode>General</c:formatCode>
                <c:ptCount val="111"/>
                <c:pt idx="0">
                  <c:v>8.4577547498280197</c:v>
                </c:pt>
                <c:pt idx="1">
                  <c:v>8.3684634716160957</c:v>
                </c:pt>
                <c:pt idx="2">
                  <c:v>8.2805279531820482</c:v>
                </c:pt>
                <c:pt idx="3">
                  <c:v>8.2141205459760531</c:v>
                </c:pt>
                <c:pt idx="4">
                  <c:v>8.1919084936715372</c:v>
                </c:pt>
                <c:pt idx="5">
                  <c:v>8.2311139154829043</c:v>
                </c:pt>
                <c:pt idx="6">
                  <c:v>8.3340703664465821</c:v>
                </c:pt>
                <c:pt idx="7">
                  <c:v>8.4816358246669008</c:v>
                </c:pt>
                <c:pt idx="8">
                  <c:v>8.6336924222813884</c:v>
                </c:pt>
                <c:pt idx="9">
                  <c:v>8.7385642464531212</c:v>
                </c:pt>
                <c:pt idx="10">
                  <c:v>8.7493671051687532</c:v>
                </c:pt>
                <c:pt idx="11">
                  <c:v>8.6417389648263825</c:v>
                </c:pt>
                <c:pt idx="12">
                  <c:v>8.4258338511131168</c:v>
                </c:pt>
                <c:pt idx="13">
                  <c:v>8.1468837843044515</c:v>
                </c:pt>
                <c:pt idx="14">
                  <c:v>7.8727384085020304</c:v>
                </c:pt>
                <c:pt idx="15">
                  <c:v>7.6720186800606296</c:v>
                </c:pt>
                <c:pt idx="16">
                  <c:v>7.5906709317796173</c:v>
                </c:pt>
                <c:pt idx="17">
                  <c:v>7.635896627217071</c:v>
                </c:pt>
                <c:pt idx="18">
                  <c:v>7.7739542753345061</c:v>
                </c:pt>
                <c:pt idx="19">
                  <c:v>7.9430334831466709</c:v>
                </c:pt>
                <c:pt idx="20">
                  <c:v>8.0763981601670398</c:v>
                </c:pt>
                <c:pt idx="21">
                  <c:v>8.1267913128578542</c:v>
                </c:pt>
                <c:pt idx="22">
                  <c:v>8.0825119568485082</c:v>
                </c:pt>
                <c:pt idx="23">
                  <c:v>7.9689462293444873</c:v>
                </c:pt>
                <c:pt idx="24">
                  <c:v>7.8353118482155217</c:v>
                </c:pt>
                <c:pt idx="25">
                  <c:v>7.7324718128442456</c:v>
                </c:pt>
                <c:pt idx="26">
                  <c:v>7.6913137653850194</c:v>
                </c:pt>
                <c:pt idx="27">
                  <c:v>7.7108173397376367</c:v>
                </c:pt>
                <c:pt idx="28">
                  <c:v>7.7606875031008302</c:v>
                </c:pt>
                <c:pt idx="29">
                  <c:v>7.7971218252347221</c:v>
                </c:pt>
                <c:pt idx="30">
                  <c:v>7.7846059808466022</c:v>
                </c:pt>
                <c:pt idx="31">
                  <c:v>7.7140352964442531</c:v>
                </c:pt>
                <c:pt idx="32">
                  <c:v>7.6090640895832582</c:v>
                </c:pt>
                <c:pt idx="33">
                  <c:v>7.5177023565386314</c:v>
                </c:pt>
                <c:pt idx="34">
                  <c:v>7.4926040410647765</c:v>
                </c:pt>
                <c:pt idx="35">
                  <c:v>7.568445505895502</c:v>
                </c:pt>
                <c:pt idx="36">
                  <c:v>7.7461308418618398</c:v>
                </c:pt>
                <c:pt idx="37">
                  <c:v>7.990697955944297</c:v>
                </c:pt>
                <c:pt idx="38">
                  <c:v>8.243967961525323</c:v>
                </c:pt>
                <c:pt idx="39">
                  <c:v>8.4466949698981857</c:v>
                </c:pt>
                <c:pt idx="40">
                  <c:v>8.5609411312729353</c:v>
                </c:pt>
                <c:pt idx="41">
                  <c:v>8.5833497981632014</c:v>
                </c:pt>
                <c:pt idx="42">
                  <c:v>8.5439205398927704</c:v>
                </c:pt>
                <c:pt idx="43">
                  <c:v>8.4910881625285608</c:v>
                </c:pt>
                <c:pt idx="44">
                  <c:v>8.4696934491415021</c:v>
                </c:pt>
                <c:pt idx="45">
                  <c:v>8.5013280528152606</c:v>
                </c:pt>
                <c:pt idx="46">
                  <c:v>8.5753359206829511</c:v>
                </c:pt>
                <c:pt idx="47">
                  <c:v>8.6540377006917222</c:v>
                </c:pt>
                <c:pt idx="48">
                  <c:v>8.6896023747839646</c:v>
                </c:pt>
                <c:pt idx="49">
                  <c:v>8.6450943185880931</c:v>
                </c:pt>
                <c:pt idx="50">
                  <c:v>8.5106577773998389</c:v>
                </c:pt>
                <c:pt idx="51">
                  <c:v>8.3081598298022108</c:v>
                </c:pt>
                <c:pt idx="52">
                  <c:v>8.0827696094753954</c:v>
                </c:pt>
                <c:pt idx="53">
                  <c:v>7.885581002496556</c:v>
                </c:pt>
                <c:pt idx="54">
                  <c:v>7.7550125290589387</c:v>
                </c:pt>
                <c:pt idx="55">
                  <c:v>7.7048130509100865</c:v>
                </c:pt>
                <c:pt idx="56">
                  <c:v>7.7231451971134915</c:v>
                </c:pt>
                <c:pt idx="57">
                  <c:v>7.7820327881330407</c:v>
                </c:pt>
                <c:pt idx="58">
                  <c:v>7.851853139902353</c:v>
                </c:pt>
                <c:pt idx="59">
                  <c:v>7.9136223178763716</c:v>
                </c:pt>
                <c:pt idx="60">
                  <c:v>7.9633865253706153</c:v>
                </c:pt>
                <c:pt idx="61">
                  <c:v>8.0072857112196498</c:v>
                </c:pt>
                <c:pt idx="62">
                  <c:v>8.0507307611795991</c:v>
                </c:pt>
                <c:pt idx="63">
                  <c:v>8.088270186844241</c:v>
                </c:pt>
                <c:pt idx="64">
                  <c:v>8.1005565359598677</c:v>
                </c:pt>
                <c:pt idx="65">
                  <c:v>8.0613438900244283</c:v>
                </c:pt>
                <c:pt idx="66">
                  <c:v>7.9522295539615078</c:v>
                </c:pt>
                <c:pt idx="67">
                  <c:v>7.7783631248562468</c:v>
                </c:pt>
                <c:pt idx="68">
                  <c:v>7.5768227616050341</c:v>
                </c:pt>
                <c:pt idx="69">
                  <c:v>7.411758649569741</c:v>
                </c:pt>
                <c:pt idx="70">
                  <c:v>7.3559035731005684</c:v>
                </c:pt>
                <c:pt idx="71">
                  <c:v>7.4643401154946005</c:v>
                </c:pt>
                <c:pt idx="72">
                  <c:v>7.7506762832246077</c:v>
                </c:pt>
                <c:pt idx="73">
                  <c:v>8.1759379387310833</c:v>
                </c:pt>
                <c:pt idx="74">
                  <c:v>8.6561618847336739</c:v>
                </c:pt>
                <c:pt idx="75">
                  <c:v>9.0874416136442768</c:v>
                </c:pt>
                <c:pt idx="76">
                  <c:v>9.3799598285588814</c:v>
                </c:pt>
                <c:pt idx="77">
                  <c:v>9.4883954301047808</c:v>
                </c:pt>
                <c:pt idx="78">
                  <c:v>9.426902382862421</c:v>
                </c:pt>
                <c:pt idx="79">
                  <c:v>9.2624921305335413</c:v>
                </c:pt>
                <c:pt idx="80">
                  <c:v>9.0889583037392967</c:v>
                </c:pt>
                <c:pt idx="81">
                  <c:v>8.9911442062260925</c:v>
                </c:pt>
                <c:pt idx="82">
                  <c:v>9.0132473677429417</c:v>
                </c:pt>
                <c:pt idx="83">
                  <c:v>9.1433541263237395</c:v>
                </c:pt>
                <c:pt idx="84">
                  <c:v>9.3200576880052814</c:v>
                </c:pt>
                <c:pt idx="85">
                  <c:v>9.4583607237894185</c:v>
                </c:pt>
                <c:pt idx="86">
                  <c:v>9.4845596980754632</c:v>
                </c:pt>
                <c:pt idx="87">
                  <c:v>9.3664331672136072</c:v>
                </c:pt>
                <c:pt idx="88">
                  <c:v>9.1270994949293591</c:v>
                </c:pt>
                <c:pt idx="89">
                  <c:v>8.8374665377179973</c:v>
                </c:pt>
                <c:pt idx="90">
                  <c:v>8.5905737926381391</c:v>
                </c:pt>
                <c:pt idx="91">
                  <c:v>8.4679738069178949</c:v>
                </c:pt>
                <c:pt idx="92">
                  <c:v>8.5109748470231761</c:v>
                </c:pt>
                <c:pt idx="93">
                  <c:v>8.7071868996806163</c:v>
                </c:pt>
                <c:pt idx="94">
                  <c:v>8.996540818837433</c:v>
                </c:pt>
                <c:pt idx="95">
                  <c:v>9.2934396678699365</c:v>
                </c:pt>
                <c:pt idx="96">
                  <c:v>9.5159548073665334</c:v>
                </c:pt>
                <c:pt idx="97">
                  <c:v>9.61111714171955</c:v>
                </c:pt>
                <c:pt idx="98">
                  <c:v>9.5678075885289555</c:v>
                </c:pt>
                <c:pt idx="99">
                  <c:v>9.4141974348568684</c:v>
                </c:pt>
                <c:pt idx="100">
                  <c:v>9.20271501271211</c:v>
                </c:pt>
                <c:pt idx="101">
                  <c:v>8.9896881782090947</c:v>
                </c:pt>
                <c:pt idx="102">
                  <c:v>8.8176875128644507</c:v>
                </c:pt>
                <c:pt idx="103">
                  <c:v>8.7062296313086165</c:v>
                </c:pt>
                <c:pt idx="104">
                  <c:v>8.6522876646121585</c:v>
                </c:pt>
                <c:pt idx="105">
                  <c:v>8.6380030993577765</c:v>
                </c:pt>
                <c:pt idx="106">
                  <c:v>8.6407868087379409</c:v>
                </c:pt>
                <c:pt idx="107">
                  <c:v>8.6412944770571709</c:v>
                </c:pt>
                <c:pt idx="108">
                  <c:v>8.627002049992063</c:v>
                </c:pt>
                <c:pt idx="109">
                  <c:v>8.5918966897169113</c:v>
                </c:pt>
                <c:pt idx="110">
                  <c:v>8.5346543295243524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8B-4119-B6C1-7AD406C75C5E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Лист1!$DL$157:$DL$267</c:f>
              <c:numCache>
                <c:formatCode>General</c:formatCode>
                <c:ptCount val="111"/>
                <c:pt idx="0">
                  <c:v>8.3607265463865765</c:v>
                </c:pt>
                <c:pt idx="1">
                  <c:v>8.2871335607052252</c:v>
                </c:pt>
                <c:pt idx="2">
                  <c:v>8.2569848832379122</c:v>
                </c:pt>
                <c:pt idx="3">
                  <c:v>8.2605479481938922</c:v>
                </c:pt>
                <c:pt idx="4">
                  <c:v>8.2842800049934571</c:v>
                </c:pt>
                <c:pt idx="5">
                  <c:v>8.3216269158783138</c:v>
                </c:pt>
                <c:pt idx="6">
                  <c:v>8.3758840225913254</c:v>
                </c:pt>
                <c:pt idx="7">
                  <c:v>8.4531114052230105</c:v>
                </c:pt>
                <c:pt idx="8">
                  <c:v>8.5495914263816175</c:v>
                </c:pt>
                <c:pt idx="9">
                  <c:v>8.6424092699027959</c:v>
                </c:pt>
                <c:pt idx="10">
                  <c:v>8.690918726119147</c:v>
                </c:pt>
                <c:pt idx="11">
                  <c:v>8.6512444490754437</c:v>
                </c:pt>
                <c:pt idx="12">
                  <c:v>8.4983740732155439</c:v>
                </c:pt>
                <c:pt idx="13">
                  <c:v>8.2449188943165517</c:v>
                </c:pt>
                <c:pt idx="14">
                  <c:v>7.9455348518191435</c:v>
                </c:pt>
                <c:pt idx="15">
                  <c:v>7.6819040112537866</c:v>
                </c:pt>
                <c:pt idx="16">
                  <c:v>7.5325294531175544</c:v>
                </c:pt>
                <c:pt idx="17">
                  <c:v>7.5398167823413909</c:v>
                </c:pt>
                <c:pt idx="18">
                  <c:v>7.6896577614596664</c:v>
                </c:pt>
                <c:pt idx="19">
                  <c:v>7.9141440773982721</c:v>
                </c:pt>
                <c:pt idx="20">
                  <c:v>8.1178662435244249</c:v>
                </c:pt>
                <c:pt idx="21">
                  <c:v>8.2171569892582443</c:v>
                </c:pt>
                <c:pt idx="22">
                  <c:v>8.1750106337139989</c:v>
                </c:pt>
                <c:pt idx="23">
                  <c:v>8.0157094779760616</c:v>
                </c:pt>
                <c:pt idx="24">
                  <c:v>7.8121395037166614</c:v>
                </c:pt>
                <c:pt idx="25">
                  <c:v>7.6513556545357035</c:v>
                </c:pt>
                <c:pt idx="26">
                  <c:v>7.5942317238914336</c:v>
                </c:pt>
                <c:pt idx="27">
                  <c:v>7.6480097529607942</c:v>
                </c:pt>
                <c:pt idx="28">
                  <c:v>7.7646575439645593</c:v>
                </c:pt>
                <c:pt idx="29">
                  <c:v>7.865814981994018</c:v>
                </c:pt>
                <c:pt idx="30">
                  <c:v>7.8824732749877047</c:v>
                </c:pt>
                <c:pt idx="31">
                  <c:v>7.7904300187350808</c:v>
                </c:pt>
                <c:pt idx="32">
                  <c:v>7.624451671088547</c:v>
                </c:pt>
                <c:pt idx="33">
                  <c:v>7.4641196633726148</c:v>
                </c:pt>
                <c:pt idx="34">
                  <c:v>7.39778032746369</c:v>
                </c:pt>
                <c:pt idx="35">
                  <c:v>7.4814524162039442</c:v>
                </c:pt>
                <c:pt idx="36">
                  <c:v>7.7119876417852309</c:v>
                </c:pt>
                <c:pt idx="37">
                  <c:v>8.0270738856686332</c:v>
                </c:pt>
                <c:pt idx="38">
                  <c:v>8.3320383344996625</c:v>
                </c:pt>
                <c:pt idx="39">
                  <c:v>8.5408830220856977</c:v>
                </c:pt>
                <c:pt idx="40">
                  <c:v>8.6125041756080147</c:v>
                </c:pt>
                <c:pt idx="41">
                  <c:v>8.5656037566146885</c:v>
                </c:pt>
                <c:pt idx="42">
                  <c:v>8.4660490586850337</c:v>
                </c:pt>
                <c:pt idx="43">
                  <c:v>8.3933900391384508</c:v>
                </c:pt>
                <c:pt idx="44">
                  <c:v>8.4027278462728017</c:v>
                </c:pt>
                <c:pt idx="45">
                  <c:v>8.4997499330559023</c:v>
                </c:pt>
                <c:pt idx="46">
                  <c:v>8.6399619672087304</c:v>
                </c:pt>
                <c:pt idx="47">
                  <c:v>8.7514236805141277</c:v>
                </c:pt>
                <c:pt idx="48">
                  <c:v>8.7693506607218925</c:v>
                </c:pt>
                <c:pt idx="49">
                  <c:v>8.6659348593429772</c:v>
                </c:pt>
                <c:pt idx="50">
                  <c:v>8.4618055112499331</c:v>
                </c:pt>
                <c:pt idx="51">
                  <c:v>8.2148959964173827</c:v>
                </c:pt>
                <c:pt idx="52">
                  <c:v>7.9933586090596629</c:v>
                </c:pt>
                <c:pt idx="53">
                  <c:v>7.8462933790549103</c:v>
                </c:pt>
                <c:pt idx="54">
                  <c:v>7.7861797820808789</c:v>
                </c:pt>
                <c:pt idx="55">
                  <c:v>7.7903060045027033</c:v>
                </c:pt>
                <c:pt idx="56">
                  <c:v>7.8187209118965013</c:v>
                </c:pt>
                <c:pt idx="57">
                  <c:v>7.838230456195638</c:v>
                </c:pt>
                <c:pt idx="58">
                  <c:v>7.8395902472252592</c:v>
                </c:pt>
                <c:pt idx="59">
                  <c:v>7.8392449596000704</c:v>
                </c:pt>
                <c:pt idx="60">
                  <c:v>7.8653852766267631</c:v>
                </c:pt>
                <c:pt idx="61">
                  <c:v>7.9363766032735503</c:v>
                </c:pt>
                <c:pt idx="62">
                  <c:v>8.0436095359905089</c:v>
                </c:pt>
                <c:pt idx="63">
                  <c:v>8.1486221064263304</c:v>
                </c:pt>
                <c:pt idx="64">
                  <c:v>8.1971492448107455</c:v>
                </c:pt>
                <c:pt idx="65">
                  <c:v>8.1441902818074663</c:v>
                </c:pt>
                <c:pt idx="66">
                  <c:v>7.9784562954310427</c:v>
                </c:pt>
                <c:pt idx="67">
                  <c:v>7.7343977742586798</c:v>
                </c:pt>
                <c:pt idx="68">
                  <c:v>7.4854175606115323</c:v>
                </c:pt>
                <c:pt idx="69">
                  <c:v>7.3202161488193704</c:v>
                </c:pt>
                <c:pt idx="70">
                  <c:v>7.3115973763960156</c:v>
                </c:pt>
                <c:pt idx="71">
                  <c:v>7.4901988537065591</c:v>
                </c:pt>
                <c:pt idx="72">
                  <c:v>7.8333179577311345</c:v>
                </c:pt>
                <c:pt idx="73">
                  <c:v>8.2725951582814314</c:v>
                </c:pt>
                <c:pt idx="74">
                  <c:v>8.716814158450779</c:v>
                </c:pt>
                <c:pt idx="75">
                  <c:v>9.0807011515808078</c:v>
                </c:pt>
                <c:pt idx="76">
                  <c:v>9.3093148463155053</c:v>
                </c:pt>
                <c:pt idx="77">
                  <c:v>9.3904049835518624</c:v>
                </c:pt>
                <c:pt idx="78">
                  <c:v>9.352276913089014</c:v>
                </c:pt>
                <c:pt idx="79">
                  <c:v>9.2498506113458685</c:v>
                </c:pt>
                <c:pt idx="80">
                  <c:v>9.1448427709846651</c:v>
                </c:pt>
                <c:pt idx="81">
                  <c:v>9.0866342285386832</c:v>
                </c:pt>
                <c:pt idx="82">
                  <c:v>9.0989264834020709</c:v>
                </c:pt>
                <c:pt idx="83">
                  <c:v>9.1748830563482837</c:v>
                </c:pt>
                <c:pt idx="84">
                  <c:v>9.2811200872324822</c:v>
                </c:pt>
                <c:pt idx="85">
                  <c:v>9.3691069536024294</c:v>
                </c:pt>
                <c:pt idx="86">
                  <c:v>9.3911789352181518</c:v>
                </c:pt>
                <c:pt idx="87">
                  <c:v>9.3172503233514128</c:v>
                </c:pt>
                <c:pt idx="88">
                  <c:v>9.1475668849970742</c:v>
                </c:pt>
                <c:pt idx="89">
                  <c:v>8.9169922069405718</c:v>
                </c:pt>
                <c:pt idx="90">
                  <c:v>8.6880028947418495</c:v>
                </c:pt>
                <c:pt idx="91">
                  <c:v>8.5328863987716357</c:v>
                </c:pt>
                <c:pt idx="92">
                  <c:v>8.509778407305399</c:v>
                </c:pt>
                <c:pt idx="93">
                  <c:v>8.6405005906460044</c:v>
                </c:pt>
                <c:pt idx="94">
                  <c:v>8.8988750674174497</c:v>
                </c:pt>
                <c:pt idx="95">
                  <c:v>9.2153368841466374</c:v>
                </c:pt>
                <c:pt idx="96">
                  <c:v>9.4978334887773457</c:v>
                </c:pt>
                <c:pt idx="97">
                  <c:v>9.6623551418318279</c:v>
                </c:pt>
                <c:pt idx="98">
                  <c:v>9.6618890409739144</c:v>
                </c:pt>
                <c:pt idx="99">
                  <c:v>9.5024348183545015</c:v>
                </c:pt>
                <c:pt idx="100">
                  <c:v>9.2394451346236046</c:v>
                </c:pt>
                <c:pt idx="101">
                  <c:v>8.9559030561350585</c:v>
                </c:pt>
                <c:pt idx="102">
                  <c:v>8.7308710802176854</c:v>
                </c:pt>
                <c:pt idx="103">
                  <c:v>8.6113097330797856</c:v>
                </c:pt>
                <c:pt idx="104">
                  <c:v>8.5983857210686221</c:v>
                </c:pt>
                <c:pt idx="105">
                  <c:v>8.6530135780604489</c:v>
                </c:pt>
                <c:pt idx="106">
                  <c:v>8.7169417279830235</c:v>
                </c:pt>
                <c:pt idx="107">
                  <c:v>8.7391833669277403</c:v>
                </c:pt>
                <c:pt idx="108">
                  <c:v>8.69596702538119</c:v>
                </c:pt>
                <c:pt idx="109">
                  <c:v>8.5962481049019424</c:v>
                </c:pt>
                <c:pt idx="110">
                  <c:v>8.4721403100506141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8B-4119-B6C1-7AD406C75C5E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Лист1!$DM$157:$DM$267</c:f>
              <c:numCache>
                <c:formatCode>General</c:formatCode>
                <c:ptCount val="111"/>
                <c:pt idx="0">
                  <c:v>8.3580354239846155</c:v>
                </c:pt>
                <c:pt idx="1">
                  <c:v>8.2141275707319448</c:v>
                </c:pt>
                <c:pt idx="2">
                  <c:v>8.1571630568184972</c:v>
                </c:pt>
                <c:pt idx="3">
                  <c:v>8.193386949311396</c:v>
                </c:pt>
                <c:pt idx="4">
                  <c:v>8.2897962539697918</c:v>
                </c:pt>
                <c:pt idx="5">
                  <c:v>8.3965336757484224</c:v>
                </c:pt>
                <c:pt idx="6">
                  <c:v>8.4755497298318705</c:v>
                </c:pt>
                <c:pt idx="7">
                  <c:v>8.5181524160678208</c:v>
                </c:pt>
                <c:pt idx="8">
                  <c:v>8.5412544692678054</c:v>
                </c:pt>
                <c:pt idx="9">
                  <c:v>8.5656617393840957</c:v>
                </c:pt>
                <c:pt idx="10">
                  <c:v>8.5914889688700669</c:v>
                </c:pt>
                <c:pt idx="11">
                  <c:v>8.5883755231920418</c:v>
                </c:pt>
                <c:pt idx="12">
                  <c:v>8.5095250606828721</c:v>
                </c:pt>
                <c:pt idx="13">
                  <c:v>8.3234457218045268</c:v>
                </c:pt>
                <c:pt idx="14">
                  <c:v>8.0446490172567486</c:v>
                </c:pt>
                <c:pt idx="15">
                  <c:v>7.7425504950611899</c:v>
                </c:pt>
                <c:pt idx="16">
                  <c:v>7.5185733670789157</c:v>
                </c:pt>
                <c:pt idx="17">
                  <c:v>7.459573556755001</c:v>
                </c:pt>
                <c:pt idx="18">
                  <c:v>7.5909385768689992</c:v>
                </c:pt>
                <c:pt idx="19">
                  <c:v>7.8557686126369948</c:v>
                </c:pt>
                <c:pt idx="20">
                  <c:v>8.1346162495081433</c:v>
                </c:pt>
                <c:pt idx="21">
                  <c:v>8.2990523392617472</c:v>
                </c:pt>
                <c:pt idx="22">
                  <c:v>8.2732557647963016</c:v>
                </c:pt>
                <c:pt idx="23">
                  <c:v>8.0717671657750092</c:v>
                </c:pt>
                <c:pt idx="24">
                  <c:v>7.7926089943041914</c:v>
                </c:pt>
                <c:pt idx="25">
                  <c:v>7.5678737771245226</c:v>
                </c:pt>
                <c:pt idx="26">
                  <c:v>7.4965393392688116</c:v>
                </c:pt>
                <c:pt idx="27">
                  <c:v>7.5943147435340279</c:v>
                </c:pt>
                <c:pt idx="28">
                  <c:v>7.7869529131457904</c:v>
                </c:pt>
                <c:pt idx="29">
                  <c:v>7.9508165190175708</c:v>
                </c:pt>
                <c:pt idx="30">
                  <c:v>7.9795346629413739</c:v>
                </c:pt>
                <c:pt idx="31">
                  <c:v>7.8417193408515509</c:v>
                </c:pt>
                <c:pt idx="32">
                  <c:v>7.5994093004118586</c:v>
                </c:pt>
                <c:pt idx="33">
                  <c:v>7.3776665517577094</c:v>
                </c:pt>
                <c:pt idx="34">
                  <c:v>7.3014276809688949</c:v>
                </c:pt>
                <c:pt idx="35">
                  <c:v>7.4326098634145978</c:v>
                </c:pt>
                <c:pt idx="36">
                  <c:v>7.7397569553749852</c:v>
                </c:pt>
                <c:pt idx="37">
                  <c:v>8.1149093241632908</c:v>
                </c:pt>
                <c:pt idx="38">
                  <c:v>8.427605062437479</c:v>
                </c:pt>
                <c:pt idx="39">
                  <c:v>8.5872396833584883</c:v>
                </c:pt>
                <c:pt idx="40">
                  <c:v>8.5820301619300388</c:v>
                </c:pt>
                <c:pt idx="41">
                  <c:v>8.4764563461760325</c:v>
                </c:pt>
                <c:pt idx="42">
                  <c:v>8.3713447968927248</c:v>
                </c:pt>
                <c:pt idx="43">
                  <c:v>8.3495564004079306</c:v>
                </c:pt>
                <c:pt idx="44">
                  <c:v>8.4358821507878918</c:v>
                </c:pt>
                <c:pt idx="45">
                  <c:v>8.5901379096319541</c:v>
                </c:pt>
                <c:pt idx="46">
                  <c:v>8.7337279060901061</c:v>
                </c:pt>
                <c:pt idx="47">
                  <c:v>8.7926991865817978</c:v>
                </c:pt>
                <c:pt idx="48">
                  <c:v>8.7335426214956016</c:v>
                </c:pt>
                <c:pt idx="49">
                  <c:v>8.5743787161119425</c:v>
                </c:pt>
                <c:pt idx="50">
                  <c:v>8.369053000461621</c:v>
                </c:pt>
                <c:pt idx="51">
                  <c:v>8.176211684105299</c:v>
                </c:pt>
                <c:pt idx="52">
                  <c:v>8.0317917012675224</c:v>
                </c:pt>
                <c:pt idx="53">
                  <c:v>7.9389443537736497</c:v>
                </c:pt>
                <c:pt idx="54">
                  <c:v>7.8778445713354701</c:v>
                </c:pt>
                <c:pt idx="55">
                  <c:v>7.8263681374757761</c:v>
                </c:pt>
                <c:pt idx="56">
                  <c:v>7.7776935510667737</c:v>
                </c:pt>
                <c:pt idx="57">
                  <c:v>7.7445588621009041</c:v>
                </c:pt>
                <c:pt idx="58">
                  <c:v>7.7490866016955833</c:v>
                </c:pt>
                <c:pt idx="59">
                  <c:v>7.805833891221118</c:v>
                </c:pt>
                <c:pt idx="60">
                  <c:v>7.9089740437464267</c:v>
                </c:pt>
                <c:pt idx="61">
                  <c:v>8.0309937871309778</c:v>
                </c:pt>
                <c:pt idx="62">
                  <c:v>8.132879545663668</c:v>
                </c:pt>
                <c:pt idx="63">
                  <c:v>8.1793553484210531</c:v>
                </c:pt>
                <c:pt idx="64">
                  <c:v>8.1510339853830516</c:v>
                </c:pt>
                <c:pt idx="65">
                  <c:v>8.0487032952045841</c:v>
                </c:pt>
                <c:pt idx="66">
                  <c:v>7.8904914256212413</c:v>
                </c:pt>
                <c:pt idx="67">
                  <c:v>7.7063669755374873</c:v>
                </c:pt>
                <c:pt idx="68">
                  <c:v>7.5340223746809816</c:v>
                </c:pt>
                <c:pt idx="69">
                  <c:v>7.4164964544508534</c:v>
                </c:pt>
                <c:pt idx="70">
                  <c:v>7.3981866477340645</c:v>
                </c:pt>
                <c:pt idx="71">
                  <c:v>7.5155047568835105</c:v>
                </c:pt>
                <c:pt idx="72">
                  <c:v>7.7822625207840295</c:v>
                </c:pt>
                <c:pt idx="73">
                  <c:v>8.1755986527754523</c:v>
                </c:pt>
                <c:pt idx="74">
                  <c:v>8.6316698423580842</c:v>
                </c:pt>
                <c:pt idx="75">
                  <c:v>9.0581404136162718</c:v>
                </c:pt>
                <c:pt idx="76">
                  <c:v>9.362780011462128</c:v>
                </c:pt>
                <c:pt idx="77">
                  <c:v>9.4880399961123345</c:v>
                </c:pt>
                <c:pt idx="78">
                  <c:v>9.4359080745513353</c:v>
                </c:pt>
                <c:pt idx="79">
                  <c:v>9.2696481132680688</c:v>
                </c:pt>
                <c:pt idx="80">
                  <c:v>9.0890107024746403</c:v>
                </c:pt>
                <c:pt idx="81">
                  <c:v>8.9884389131787845</c:v>
                </c:pt>
                <c:pt idx="82">
                  <c:v>9.0168754639398276</c:v>
                </c:pt>
                <c:pt idx="83">
                  <c:v>9.1578646479856065</c:v>
                </c:pt>
                <c:pt idx="84">
                  <c:v>9.3392743384138921</c:v>
                </c:pt>
                <c:pt idx="85">
                  <c:v>9.4677839187121222</c:v>
                </c:pt>
                <c:pt idx="86">
                  <c:v>9.4715840909818549</c:v>
                </c:pt>
                <c:pt idx="87">
                  <c:v>9.3314760066517497</c:v>
                </c:pt>
                <c:pt idx="88">
                  <c:v>9.0871370318715528</c:v>
                </c:pt>
                <c:pt idx="89">
                  <c:v>8.81791263092531</c:v>
                </c:pt>
                <c:pt idx="90">
                  <c:v>8.6093080060617488</c:v>
                </c:pt>
                <c:pt idx="91">
                  <c:v>8.5214648351034334</c:v>
                </c:pt>
                <c:pt idx="92">
                  <c:v>8.5724354589229925</c:v>
                </c:pt>
                <c:pt idx="93">
                  <c:v>8.7399034162370111</c:v>
                </c:pt>
                <c:pt idx="94">
                  <c:v>8.9757966555284625</c:v>
                </c:pt>
                <c:pt idx="95">
                  <c:v>9.2239451796728087</c:v>
                </c:pt>
                <c:pt idx="96">
                  <c:v>9.4329994260739944</c:v>
                </c:pt>
                <c:pt idx="97">
                  <c:v>9.562708686913215</c:v>
                </c:pt>
                <c:pt idx="98">
                  <c:v>9.5868023665289588</c:v>
                </c:pt>
                <c:pt idx="99">
                  <c:v>9.4966466860925216</c:v>
                </c:pt>
                <c:pt idx="100">
                  <c:v>9.3064042772515041</c:v>
                </c:pt>
                <c:pt idx="101">
                  <c:v>9.0557133249895205</c:v>
                </c:pt>
                <c:pt idx="102">
                  <c:v>8.8040626976393366</c:v>
                </c:pt>
                <c:pt idx="103">
                  <c:v>8.6142730658660316</c:v>
                </c:pt>
                <c:pt idx="104">
                  <c:v>8.5293551318361445</c:v>
                </c:pt>
                <c:pt idx="105">
                  <c:v>8.5531194418745304</c:v>
                </c:pt>
                <c:pt idx="106">
                  <c:v>8.6457037930282308</c:v>
                </c:pt>
                <c:pt idx="107">
                  <c:v>8.7390472072045977</c:v>
                </c:pt>
                <c:pt idx="108">
                  <c:v>8.7670137686990337</c:v>
                </c:pt>
                <c:pt idx="109">
                  <c:v>8.6961460946383937</c:v>
                </c:pt>
                <c:pt idx="110">
                  <c:v>8.5413675019668389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8B-4119-B6C1-7AD406C75C5E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Лист1!$CX$157:$CX$267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Лист1!$DN$157:$DN$267</c:f>
              <c:numCache>
                <c:formatCode>General</c:formatCode>
                <c:ptCount val="111"/>
                <c:pt idx="0">
                  <c:v>8.5382912428725373</c:v>
                </c:pt>
                <c:pt idx="1">
                  <c:v>8.3650496269501389</c:v>
                </c:pt>
                <c:pt idx="2">
                  <c:v>8.1763280134214114</c:v>
                </c:pt>
                <c:pt idx="3">
                  <c:v>8.067788497898027</c:v>
                </c:pt>
                <c:pt idx="4">
                  <c:v>8.1046718530753772</c:v>
                </c:pt>
                <c:pt idx="5">
                  <c:v>8.2775181024544491</c:v>
                </c:pt>
                <c:pt idx="6">
                  <c:v>8.5034129687960682</c:v>
                </c:pt>
                <c:pt idx="7">
                  <c:v>8.6739850647526406</c:v>
                </c:pt>
                <c:pt idx="8">
                  <c:v>8.7193006144335818</c:v>
                </c:pt>
                <c:pt idx="9">
                  <c:v>8.6450902661154156</c:v>
                </c:pt>
                <c:pt idx="10">
                  <c:v>8.5183956635592839</c:v>
                </c:pt>
                <c:pt idx="11">
                  <c:v>8.4123651979249843</c:v>
                </c:pt>
                <c:pt idx="12">
                  <c:v>8.3500472200744333</c:v>
                </c:pt>
                <c:pt idx="13">
                  <c:v>8.2887300906099277</c:v>
                </c:pt>
                <c:pt idx="14">
                  <c:v>8.1582553777915816</c:v>
                </c:pt>
                <c:pt idx="15">
                  <c:v>7.9273798278991965</c:v>
                </c:pt>
                <c:pt idx="16">
                  <c:v>7.6491911432383306</c:v>
                </c:pt>
                <c:pt idx="17">
                  <c:v>7.4473359501848924</c:v>
                </c:pt>
                <c:pt idx="18">
                  <c:v>7.444150646038258</c:v>
                </c:pt>
                <c:pt idx="19">
                  <c:v>7.6740480680098981</c:v>
                </c:pt>
                <c:pt idx="20">
                  <c:v>8.0412878392272802</c:v>
                </c:pt>
                <c:pt idx="21">
                  <c:v>8.3574534405953553</c:v>
                </c:pt>
                <c:pt idx="22">
                  <c:v>8.443752438015677</c:v>
                </c:pt>
                <c:pt idx="23">
                  <c:v>8.2386517492776825</c:v>
                </c:pt>
                <c:pt idx="24">
                  <c:v>7.8426251731722116</c:v>
                </c:pt>
                <c:pt idx="25">
                  <c:v>7.4670780438991642</c:v>
                </c:pt>
                <c:pt idx="26">
                  <c:v>7.3133367740656636</c:v>
                </c:pt>
                <c:pt idx="27">
                  <c:v>7.4530358685795006</c:v>
                </c:pt>
                <c:pt idx="28">
                  <c:v>7.7834767150860484</c:v>
                </c:pt>
                <c:pt idx="29">
                  <c:v>8.0875021215889618</c:v>
                </c:pt>
                <c:pt idx="30">
                  <c:v>8.1636203063416346</c:v>
                </c:pt>
                <c:pt idx="31">
                  <c:v>7.9482752013472657</c:v>
                </c:pt>
                <c:pt idx="32">
                  <c:v>7.556121184328795</c:v>
                </c:pt>
                <c:pt idx="33">
                  <c:v>7.2139119630234836</c:v>
                </c:pt>
                <c:pt idx="34">
                  <c:v>7.1283387618202756</c:v>
                </c:pt>
                <c:pt idx="35">
                  <c:v>7.3676535045880192</c:v>
                </c:pt>
                <c:pt idx="36">
                  <c:v>7.8270158257232527</c:v>
                </c:pt>
                <c:pt idx="37">
                  <c:v>8.2951651430512126</c:v>
                </c:pt>
                <c:pt idx="38">
                  <c:v>8.5785271186556731</c:v>
                </c:pt>
                <c:pt idx="39">
                  <c:v>8.6064046399614025</c:v>
                </c:pt>
                <c:pt idx="40">
                  <c:v>8.4564317105166698</c:v>
                </c:pt>
                <c:pt idx="41">
                  <c:v>8.2913319452816179</c:v>
                </c:pt>
                <c:pt idx="42">
                  <c:v>8.2523292235987515</c:v>
                </c:pt>
                <c:pt idx="43">
                  <c:v>8.3774196393721283</c:v>
                </c:pt>
                <c:pt idx="44">
                  <c:v>8.5917147994727117</c:v>
                </c:pt>
                <c:pt idx="45">
                  <c:v>8.7681840547977306</c:v>
                </c:pt>
                <c:pt idx="46">
                  <c:v>8.813156432821426</c:v>
                </c:pt>
                <c:pt idx="47">
                  <c:v>8.7196058812710149</c:v>
                </c:pt>
                <c:pt idx="48">
                  <c:v>8.5575322962285441</c:v>
                </c:pt>
                <c:pt idx="49">
                  <c:v>8.4149008755035037</c:v>
                </c:pt>
                <c:pt idx="50">
                  <c:v>8.3343373692670237</c:v>
                </c:pt>
                <c:pt idx="51">
                  <c:v>8.2898180446401319</c:v>
                </c:pt>
                <c:pt idx="52">
                  <c:v>8.216621034105529</c:v>
                </c:pt>
                <c:pt idx="53">
                  <c:v>8.0695621299330647</c:v>
                </c:pt>
                <c:pt idx="54">
                  <c:v>7.8656069647653606</c:v>
                </c:pt>
                <c:pt idx="55">
                  <c:v>7.679580206645034</c:v>
                </c:pt>
                <c:pt idx="56">
                  <c:v>7.5959730064396771</c:v>
                </c:pt>
                <c:pt idx="57">
                  <c:v>7.6512304518200427</c:v>
                </c:pt>
                <c:pt idx="58">
                  <c:v>7.8074877030291905</c:v>
                </c:pt>
                <c:pt idx="59">
                  <c:v>7.9763305644404934</c:v>
                </c:pt>
                <c:pt idx="60">
                  <c:v>8.0758586272490991</c:v>
                </c:pt>
                <c:pt idx="61">
                  <c:v>8.0810099659989962</c:v>
                </c:pt>
                <c:pt idx="62">
                  <c:v>8.0320838124383087</c:v>
                </c:pt>
                <c:pt idx="63">
                  <c:v>7.9961527832179051</c:v>
                </c:pt>
                <c:pt idx="64">
                  <c:v>8.0097551104285234</c:v>
                </c:pt>
                <c:pt idx="65">
                  <c:v>8.0452270971448439</c:v>
                </c:pt>
                <c:pt idx="66">
                  <c:v>8.0271770281926305</c:v>
                </c:pt>
                <c:pt idx="67">
                  <c:v>7.890452618937748</c:v>
                </c:pt>
                <c:pt idx="68">
                  <c:v>7.6405782351766964</c:v>
                </c:pt>
                <c:pt idx="69">
                  <c:v>7.3732083383677889</c:v>
                </c:pt>
                <c:pt idx="70">
                  <c:v>7.2344320589998388</c:v>
                </c:pt>
                <c:pt idx="71">
                  <c:v>7.3424158377348903</c:v>
                </c:pt>
                <c:pt idx="72">
                  <c:v>7.7173061619574517</c:v>
                </c:pt>
                <c:pt idx="73">
                  <c:v>8.2628575231237189</c:v>
                </c:pt>
                <c:pt idx="74">
                  <c:v>8.811925661246006</c:v>
                </c:pt>
                <c:pt idx="75">
                  <c:v>9.2090624698344676</c:v>
                </c:pt>
                <c:pt idx="76">
                  <c:v>9.3819449680650422</c:v>
                </c:pt>
                <c:pt idx="77">
                  <c:v>9.3624415446989655</c:v>
                </c:pt>
                <c:pt idx="78">
                  <c:v>9.2507836736569207</c:v>
                </c:pt>
                <c:pt idx="79">
                  <c:v>9.1506325399740955</c:v>
                </c:pt>
                <c:pt idx="80">
                  <c:v>9.1168739414388398</c:v>
                </c:pt>
                <c:pt idx="81">
                  <c:v>9.1442715618636043</c:v>
                </c:pt>
                <c:pt idx="82">
                  <c:v>9.1949216091056041</c:v>
                </c:pt>
                <c:pt idx="83">
                  <c:v>9.2372931747169265</c:v>
                </c:pt>
                <c:pt idx="84">
                  <c:v>9.2661810331031091</c:v>
                </c:pt>
                <c:pt idx="85">
                  <c:v>9.2917735934450647</c:v>
                </c:pt>
                <c:pt idx="86">
                  <c:v>9.3121062503734162</c:v>
                </c:pt>
                <c:pt idx="87">
                  <c:v>9.2967603754571506</c:v>
                </c:pt>
                <c:pt idx="88">
                  <c:v>9.2007433924063857</c:v>
                </c:pt>
                <c:pt idx="89">
                  <c:v>9.0027419637633166</c:v>
                </c:pt>
                <c:pt idx="90">
                  <c:v>8.7399257822211638</c:v>
                </c:pt>
                <c:pt idx="91">
                  <c:v>8.5092272285333266</c:v>
                </c:pt>
                <c:pt idx="92">
                  <c:v>8.4256475280922505</c:v>
                </c:pt>
                <c:pt idx="93">
                  <c:v>8.5581828716099153</c:v>
                </c:pt>
                <c:pt idx="94">
                  <c:v>8.8824682452476011</c:v>
                </c:pt>
                <c:pt idx="95">
                  <c:v>9.2823462810064168</c:v>
                </c:pt>
                <c:pt idx="96">
                  <c:v>9.6034960992933698</c:v>
                </c:pt>
                <c:pt idx="97">
                  <c:v>9.7295932704158883</c:v>
                </c:pt>
                <c:pt idx="98">
                  <c:v>9.6368185453969772</c:v>
                </c:pt>
                <c:pt idx="99">
                  <c:v>9.3958509528671641</c:v>
                </c:pt>
                <c:pt idx="100">
                  <c:v>9.1232017120483562</c:v>
                </c:pt>
                <c:pt idx="101">
                  <c:v>8.9144344500349924</c:v>
                </c:pt>
                <c:pt idx="102">
                  <c:v>8.8005864995795964</c:v>
                </c:pt>
                <c:pt idx="103">
                  <c:v>8.7509586684374217</c:v>
                </c:pt>
                <c:pt idx="104">
                  <c:v>8.7134407752364051</c:v>
                </c:pt>
                <c:pt idx="105">
                  <c:v>8.6596753023702462</c:v>
                </c:pt>
                <c:pt idx="106">
                  <c:v>8.6024156769451672</c:v>
                </c:pt>
                <c:pt idx="107">
                  <c:v>8.5752926184703711</c:v>
                </c:pt>
                <c:pt idx="108">
                  <c:v>8.5939248495504152</c:v>
                </c:pt>
                <c:pt idx="109">
                  <c:v>8.6311897358118159</c:v>
                </c:pt>
                <c:pt idx="110">
                  <c:v>8.6286263723151073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8B-4119-B6C1-7AD406C7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36239"/>
        <c:axId val="355739983"/>
      </c:scatterChart>
      <c:valAx>
        <c:axId val="3557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739983"/>
        <c:crosses val="autoZero"/>
        <c:crossBetween val="midCat"/>
      </c:valAx>
      <c:valAx>
        <c:axId val="3557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73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</xdr:colOff>
      <xdr:row>8</xdr:row>
      <xdr:rowOff>140970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647E2E-3B1B-4CAD-A91B-05D2E259564E}"/>
                </a:ext>
              </a:extLst>
            </xdr:cNvPr>
            <xdr:cNvSpPr txBox="1"/>
          </xdr:nvSpPr>
          <xdr:spPr>
            <a:xfrm>
              <a:off x="5547360" y="160401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647E2E-3B1B-4CAD-A91B-05D2E259564E}"/>
                </a:ext>
              </a:extLst>
            </xdr:cNvPr>
            <xdr:cNvSpPr txBox="1"/>
          </xdr:nvSpPr>
          <xdr:spPr>
            <a:xfrm>
              <a:off x="5547360" y="160401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152400</xdr:colOff>
      <xdr:row>8</xdr:row>
      <xdr:rowOff>140970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0E8D6D-1B5B-4697-917C-CE2561B705D0}"/>
                </a:ext>
              </a:extLst>
            </xdr:cNvPr>
            <xdr:cNvSpPr txBox="1"/>
          </xdr:nvSpPr>
          <xdr:spPr>
            <a:xfrm>
              <a:off x="6248400" y="160401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0E8D6D-1B5B-4697-917C-CE2561B705D0}"/>
                </a:ext>
              </a:extLst>
            </xdr:cNvPr>
            <xdr:cNvSpPr txBox="1"/>
          </xdr:nvSpPr>
          <xdr:spPr>
            <a:xfrm>
              <a:off x="6248400" y="160401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449580</xdr:colOff>
      <xdr:row>11</xdr:row>
      <xdr:rowOff>19050</xdr:rowOff>
    </xdr:from>
    <xdr:ext cx="2529840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28C35B-5F79-41DA-9C3B-0BD7E6F4F16E}"/>
                </a:ext>
              </a:extLst>
            </xdr:cNvPr>
            <xdr:cNvSpPr txBox="1"/>
          </xdr:nvSpPr>
          <xdr:spPr>
            <a:xfrm>
              <a:off x="5935980" y="2030730"/>
              <a:ext cx="252984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−1,96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16∗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−29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28C35B-5F79-41DA-9C3B-0BD7E6F4F16E}"/>
                </a:ext>
              </a:extLst>
            </xdr:cNvPr>
            <xdr:cNvSpPr txBox="1"/>
          </xdr:nvSpPr>
          <xdr:spPr>
            <a:xfrm>
              <a:off x="5935980" y="2030730"/>
              <a:ext cx="252984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2∗𝑁−1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−1,96√((16∗𝑁−29)/90)</a:t>
              </a:r>
              <a:r>
                <a:rPr lang="ru-RU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586740</xdr:colOff>
      <xdr:row>19</xdr:row>
      <xdr:rowOff>11430</xdr:rowOff>
    </xdr:from>
    <xdr:ext cx="120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1ABEA3-0CD6-428C-BC8B-DE95C44C116C}"/>
                </a:ext>
              </a:extLst>
            </xdr:cNvPr>
            <xdr:cNvSpPr txBox="1"/>
          </xdr:nvSpPr>
          <xdr:spPr>
            <a:xfrm>
              <a:off x="7292340" y="34861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1ABEA3-0CD6-428C-BC8B-DE95C44C116C}"/>
                </a:ext>
              </a:extLst>
            </xdr:cNvPr>
            <xdr:cNvSpPr txBox="1"/>
          </xdr:nvSpPr>
          <xdr:spPr>
            <a:xfrm>
              <a:off x="7292340" y="34861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7620</xdr:colOff>
      <xdr:row>21</xdr:row>
      <xdr:rowOff>3810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FAB2FE0-1EEE-4766-BAD8-2355346127C0}"/>
                </a:ext>
              </a:extLst>
            </xdr:cNvPr>
            <xdr:cNvSpPr txBox="1"/>
          </xdr:nvSpPr>
          <xdr:spPr>
            <a:xfrm>
              <a:off x="6713220" y="384429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FAB2FE0-1EEE-4766-BAD8-2355346127C0}"/>
                </a:ext>
              </a:extLst>
            </xdr:cNvPr>
            <xdr:cNvSpPr txBox="1"/>
          </xdr:nvSpPr>
          <xdr:spPr>
            <a:xfrm>
              <a:off x="6713220" y="384429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15240</xdr:colOff>
      <xdr:row>24</xdr:row>
      <xdr:rowOff>3810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4E653C-CB5E-4292-A622-CCA76847421A}"/>
                </a:ext>
              </a:extLst>
            </xdr:cNvPr>
            <xdr:cNvSpPr txBox="1"/>
          </xdr:nvSpPr>
          <xdr:spPr>
            <a:xfrm>
              <a:off x="6720840" y="421005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4E653C-CB5E-4292-A622-CCA76847421A}"/>
                </a:ext>
              </a:extLst>
            </xdr:cNvPr>
            <xdr:cNvSpPr txBox="1"/>
          </xdr:nvSpPr>
          <xdr:spPr>
            <a:xfrm>
              <a:off x="6720840" y="421005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19</xdr:col>
      <xdr:colOff>152400</xdr:colOff>
      <xdr:row>19</xdr:row>
      <xdr:rowOff>26670</xdr:rowOff>
    </xdr:from>
    <xdr:to>
      <xdr:col>26</xdr:col>
      <xdr:colOff>457200</xdr:colOff>
      <xdr:row>34</xdr:row>
      <xdr:rowOff>34290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BA6CBEDC-3440-4E89-BF32-88F952575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91440</xdr:colOff>
      <xdr:row>3</xdr:row>
      <xdr:rowOff>171450</xdr:rowOff>
    </xdr:from>
    <xdr:ext cx="1683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1754A68-B504-4B6F-85CD-67758DB8EA25}"/>
                </a:ext>
              </a:extLst>
            </xdr:cNvPr>
            <xdr:cNvSpPr txBox="1"/>
          </xdr:nvSpPr>
          <xdr:spPr>
            <a:xfrm>
              <a:off x="11673840" y="742950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1754A68-B504-4B6F-85CD-67758DB8EA25}"/>
                </a:ext>
              </a:extLst>
            </xdr:cNvPr>
            <xdr:cNvSpPr txBox="1"/>
          </xdr:nvSpPr>
          <xdr:spPr>
            <a:xfrm>
              <a:off x="11673840" y="742950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106680</xdr:colOff>
      <xdr:row>2</xdr:row>
      <xdr:rowOff>3810</xdr:rowOff>
    </xdr:from>
    <xdr:ext cx="1020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8AD648C-3B28-478F-A417-225C382042E1}"/>
                </a:ext>
              </a:extLst>
            </xdr:cNvPr>
            <xdr:cNvSpPr txBox="1"/>
          </xdr:nvSpPr>
          <xdr:spPr>
            <a:xfrm>
              <a:off x="11689080" y="392430"/>
              <a:ext cx="102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8AD648C-3B28-478F-A417-225C382042E1}"/>
                </a:ext>
              </a:extLst>
            </xdr:cNvPr>
            <xdr:cNvSpPr txBox="1"/>
          </xdr:nvSpPr>
          <xdr:spPr>
            <a:xfrm>
              <a:off x="11689080" y="392430"/>
              <a:ext cx="102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83820</xdr:colOff>
      <xdr:row>3</xdr:row>
      <xdr:rowOff>11430</xdr:rowOff>
    </xdr:from>
    <xdr:ext cx="51437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1D1AE1D-D581-480D-801E-5AF1CF010B1A}"/>
                </a:ext>
              </a:extLst>
            </xdr:cNvPr>
            <xdr:cNvSpPr txBox="1"/>
          </xdr:nvSpPr>
          <xdr:spPr>
            <a:xfrm>
              <a:off x="11666220" y="582930"/>
              <a:ext cx="5143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1D1AE1D-D581-480D-801E-5AF1CF010B1A}"/>
                </a:ext>
              </a:extLst>
            </xdr:cNvPr>
            <xdr:cNvSpPr txBox="1"/>
          </xdr:nvSpPr>
          <xdr:spPr>
            <a:xfrm>
              <a:off x="11666220" y="582930"/>
              <a:ext cx="5143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2=𝑟^2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586740</xdr:colOff>
      <xdr:row>43</xdr:row>
      <xdr:rowOff>179070</xdr:rowOff>
    </xdr:from>
    <xdr:to>
      <xdr:col>14</xdr:col>
      <xdr:colOff>91440</xdr:colOff>
      <xdr:row>58</xdr:row>
      <xdr:rowOff>22860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9713DCD3-C3D7-4976-BFF2-5423B2D9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137160</xdr:colOff>
      <xdr:row>67</xdr:row>
      <xdr:rowOff>179070</xdr:rowOff>
    </xdr:from>
    <xdr:ext cx="3366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9EA3C02-FB83-4DD2-A65D-105500DF4708}"/>
                </a:ext>
              </a:extLst>
            </xdr:cNvPr>
            <xdr:cNvSpPr txBox="1"/>
          </xdr:nvSpPr>
          <xdr:spPr>
            <a:xfrm>
              <a:off x="5623560" y="12561570"/>
              <a:ext cx="3366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9EA3C02-FB83-4DD2-A65D-105500DF4708}"/>
                </a:ext>
              </a:extLst>
            </xdr:cNvPr>
            <xdr:cNvSpPr txBox="1"/>
          </xdr:nvSpPr>
          <xdr:spPr>
            <a:xfrm>
              <a:off x="5623560" y="12561570"/>
              <a:ext cx="3366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144780</xdr:colOff>
      <xdr:row>118</xdr:row>
      <xdr:rowOff>3810</xdr:rowOff>
    </xdr:from>
    <xdr:to>
      <xdr:col>15</xdr:col>
      <xdr:colOff>449580</xdr:colOff>
      <xdr:row>133</xdr:row>
      <xdr:rowOff>11430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70FC9E11-349C-4C2B-B97D-6F20BA2A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132</xdr:row>
      <xdr:rowOff>163830</xdr:rowOff>
    </xdr:from>
    <xdr:to>
      <xdr:col>15</xdr:col>
      <xdr:colOff>457200</xdr:colOff>
      <xdr:row>147</xdr:row>
      <xdr:rowOff>163830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60754F4A-D2F3-4D90-BFEE-A7351CE7D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120</xdr:col>
      <xdr:colOff>87086</xdr:colOff>
      <xdr:row>157</xdr:row>
      <xdr:rowOff>119744</xdr:rowOff>
    </xdr:from>
    <xdr:to>
      <xdr:col>147</xdr:col>
      <xdr:colOff>304800</xdr:colOff>
      <xdr:row>212</xdr:row>
      <xdr:rowOff>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3F16BE2E-4B6F-49E5-A8C5-40B63B25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DF6F-6831-41D1-9234-045CC72868D3}">
  <dimension ref="A1:ES278"/>
  <sheetViews>
    <sheetView tabSelected="1" zoomScaleNormal="100" workbookViewId="0">
      <selection activeCell="DB106" sqref="DB106"/>
    </sheetView>
  </sheetViews>
  <sheetFormatPr defaultRowHeight="14.4" x14ac:dyDescent="0.3"/>
  <cols>
    <col min="17" max="17" width="8.88671875" customWidth="1"/>
  </cols>
  <sheetData>
    <row r="1" spans="1:24" ht="15.6" thickTop="1" thickBot="1" x14ac:dyDescent="0.35">
      <c r="A1" s="8" t="s">
        <v>0</v>
      </c>
      <c r="B1" s="9">
        <v>3</v>
      </c>
      <c r="C1" s="10">
        <v>4</v>
      </c>
      <c r="D1" s="11">
        <v>5</v>
      </c>
      <c r="F1" s="40" t="s">
        <v>22</v>
      </c>
      <c r="G1" s="39"/>
      <c r="H1" s="26"/>
      <c r="I1" s="26"/>
      <c r="J1" s="26" t="s">
        <v>7</v>
      </c>
      <c r="K1" s="26">
        <v>4</v>
      </c>
      <c r="L1" s="26"/>
      <c r="M1" s="26"/>
      <c r="N1" s="27"/>
      <c r="P1" s="46" t="s">
        <v>23</v>
      </c>
      <c r="Q1" s="47"/>
      <c r="R1" s="27"/>
      <c r="T1" s="46" t="s">
        <v>26</v>
      </c>
      <c r="U1" s="47"/>
    </row>
    <row r="2" spans="1:24" ht="15" customHeight="1" thickTop="1" x14ac:dyDescent="0.3">
      <c r="A2" s="5">
        <v>1983</v>
      </c>
      <c r="B2" s="2">
        <v>8.6999999999999993</v>
      </c>
      <c r="C2" s="7">
        <v>8.5</v>
      </c>
      <c r="D2" s="3">
        <v>9.1</v>
      </c>
      <c r="F2" s="28" t="s">
        <v>2</v>
      </c>
      <c r="G2" s="20"/>
      <c r="H2" s="20"/>
      <c r="I2" s="21"/>
      <c r="J2" s="21" t="s">
        <v>5</v>
      </c>
      <c r="K2" s="21">
        <f>COUNTIF(F3:H39,"+")</f>
        <v>49</v>
      </c>
      <c r="L2" s="21"/>
      <c r="M2" s="21"/>
      <c r="N2" s="29"/>
      <c r="P2" s="30"/>
      <c r="Q2" s="21"/>
      <c r="R2" s="49" t="s">
        <v>24</v>
      </c>
      <c r="S2" s="44"/>
      <c r="T2" s="30"/>
      <c r="U2" s="29"/>
    </row>
    <row r="3" spans="1:24" x14ac:dyDescent="0.3">
      <c r="A3" s="5">
        <v>1984</v>
      </c>
      <c r="B3" s="2">
        <v>8.6999999999999993</v>
      </c>
      <c r="C3" s="7">
        <v>9.3000000000000007</v>
      </c>
      <c r="D3" s="3">
        <v>9.8000000000000007</v>
      </c>
      <c r="F3" s="30"/>
      <c r="G3" s="14" t="s">
        <v>4</v>
      </c>
      <c r="H3" s="14" t="s">
        <v>4</v>
      </c>
      <c r="I3" s="21"/>
      <c r="J3" s="21" t="s">
        <v>6</v>
      </c>
      <c r="K3" s="21">
        <f>COUNTIF(F3:H39,"-")</f>
        <v>57</v>
      </c>
      <c r="L3" s="21"/>
      <c r="M3" s="21"/>
      <c r="N3" s="29"/>
      <c r="P3" s="30" t="s">
        <v>25</v>
      </c>
      <c r="Q3" s="45"/>
      <c r="R3" s="49"/>
      <c r="T3" s="30"/>
      <c r="U3" s="29">
        <f>CORREL(Q4:Q114,R4:R114)</f>
        <v>0.38214278231379728</v>
      </c>
    </row>
    <row r="4" spans="1:24" x14ac:dyDescent="0.3">
      <c r="A4" s="5">
        <v>1985</v>
      </c>
      <c r="B4" s="2">
        <v>7.6</v>
      </c>
      <c r="C4" s="7">
        <v>8.6</v>
      </c>
      <c r="D4" s="3">
        <v>9.5</v>
      </c>
      <c r="F4" s="30"/>
      <c r="G4" s="14" t="s">
        <v>4</v>
      </c>
      <c r="H4" s="14" t="s">
        <v>4</v>
      </c>
      <c r="I4" s="21"/>
      <c r="J4" s="21" t="s">
        <v>9</v>
      </c>
      <c r="K4" s="21">
        <v>111</v>
      </c>
      <c r="L4" s="21"/>
      <c r="M4" s="21"/>
      <c r="N4" s="29"/>
      <c r="P4" s="30">
        <v>1</v>
      </c>
      <c r="Q4" s="2">
        <v>8.6999999999999993</v>
      </c>
      <c r="R4" s="50">
        <f>0.0096*P4+7.843</f>
        <v>7.8525999999999998</v>
      </c>
      <c r="S4">
        <f>ABS(Q4-R4)/Q4</f>
        <v>9.7402298850574665E-2</v>
      </c>
      <c r="T4" s="30"/>
      <c r="U4" s="29">
        <f>U3^2</f>
        <v>0.14603310607453027</v>
      </c>
    </row>
    <row r="5" spans="1:24" ht="15" thickBot="1" x14ac:dyDescent="0.35">
      <c r="A5" s="5">
        <v>1986</v>
      </c>
      <c r="B5" s="2">
        <v>8</v>
      </c>
      <c r="C5" s="7">
        <v>8.5</v>
      </c>
      <c r="D5" s="3">
        <v>9.1999999999999993</v>
      </c>
      <c r="F5" s="31" t="s">
        <v>3</v>
      </c>
      <c r="G5" s="13" t="s">
        <v>3</v>
      </c>
      <c r="H5" s="13" t="s">
        <v>3</v>
      </c>
      <c r="I5" s="21"/>
      <c r="J5" s="17" t="s">
        <v>15</v>
      </c>
      <c r="K5" s="21">
        <v>64</v>
      </c>
      <c r="L5" s="21"/>
      <c r="M5" s="21"/>
      <c r="N5" s="29"/>
      <c r="P5" s="30">
        <v>2</v>
      </c>
      <c r="Q5" s="2">
        <v>8.6999999999999993</v>
      </c>
      <c r="R5" s="50">
        <f>0.0096*P5+7.843</f>
        <v>7.8621999999999996</v>
      </c>
      <c r="S5">
        <f t="shared" ref="S5:S68" si="0">ABS(Q5-R5)/Q5</f>
        <v>9.6298850574712616E-2</v>
      </c>
      <c r="T5" s="48"/>
      <c r="U5" s="38">
        <f>(1-U3^2)/SQRT(K4-1)</f>
        <v>8.1422548581219445E-2</v>
      </c>
    </row>
    <row r="6" spans="1:24" ht="15" thickBot="1" x14ac:dyDescent="0.35">
      <c r="A6" s="5">
        <v>1987</v>
      </c>
      <c r="B6" s="2">
        <v>8.4</v>
      </c>
      <c r="C6" s="7">
        <v>8.4</v>
      </c>
      <c r="D6" s="3">
        <v>9.3000000000000007</v>
      </c>
      <c r="F6" s="32" t="s">
        <v>4</v>
      </c>
      <c r="G6" s="13" t="s">
        <v>3</v>
      </c>
      <c r="H6" s="13" t="s">
        <v>3</v>
      </c>
      <c r="I6" s="21"/>
      <c r="J6" s="22" t="s">
        <v>8</v>
      </c>
      <c r="K6" s="22"/>
      <c r="L6" s="21"/>
      <c r="M6" s="21"/>
      <c r="N6" s="29"/>
      <c r="P6" s="30">
        <v>3</v>
      </c>
      <c r="Q6" s="2">
        <v>7.6</v>
      </c>
      <c r="R6" s="50">
        <f t="shared" ref="R6:R69" si="1">0.0096*P6+7.843</f>
        <v>7.8718000000000004</v>
      </c>
      <c r="S6">
        <f t="shared" si="0"/>
        <v>3.5763157894736934E-2</v>
      </c>
    </row>
    <row r="7" spans="1:24" ht="15" thickBot="1" x14ac:dyDescent="0.35">
      <c r="A7" s="5">
        <v>1988</v>
      </c>
      <c r="B7" s="2">
        <v>8.3000000000000007</v>
      </c>
      <c r="C7" s="7">
        <v>7.7</v>
      </c>
      <c r="D7" s="3">
        <v>8.9</v>
      </c>
      <c r="F7" s="32" t="s">
        <v>4</v>
      </c>
      <c r="G7" s="13" t="s">
        <v>3</v>
      </c>
      <c r="H7" s="14" t="s">
        <v>4</v>
      </c>
      <c r="I7" s="21"/>
      <c r="J7" s="22"/>
      <c r="K7" s="22"/>
      <c r="L7" s="21"/>
      <c r="M7" s="21"/>
      <c r="N7" s="29"/>
      <c r="P7" s="30">
        <v>4</v>
      </c>
      <c r="Q7" s="2">
        <v>8</v>
      </c>
      <c r="R7" s="50">
        <f t="shared" si="1"/>
        <v>7.8814000000000002</v>
      </c>
      <c r="S7">
        <f t="shared" si="0"/>
        <v>1.4824999999999977E-2</v>
      </c>
      <c r="T7" s="46" t="s">
        <v>27</v>
      </c>
      <c r="U7" s="47"/>
      <c r="V7" s="26"/>
      <c r="W7" s="26"/>
      <c r="X7" s="27"/>
    </row>
    <row r="8" spans="1:24" ht="14.4" customHeight="1" x14ac:dyDescent="0.3">
      <c r="A8" s="5">
        <v>1989</v>
      </c>
      <c r="B8" s="2">
        <v>8.3000000000000007</v>
      </c>
      <c r="C8" s="7">
        <v>8.5</v>
      </c>
      <c r="D8" s="3">
        <v>8.8000000000000007</v>
      </c>
      <c r="F8" s="31" t="s">
        <v>3</v>
      </c>
      <c r="G8" s="13" t="s">
        <v>3</v>
      </c>
      <c r="H8" s="13" t="s">
        <v>3</v>
      </c>
      <c r="I8" s="21"/>
      <c r="J8" s="22"/>
      <c r="K8" s="22"/>
      <c r="L8" s="21"/>
      <c r="M8" s="21"/>
      <c r="N8" s="29"/>
      <c r="P8" s="30">
        <v>5</v>
      </c>
      <c r="Q8" s="2">
        <v>8.4</v>
      </c>
      <c r="R8" s="50">
        <f t="shared" si="1"/>
        <v>7.891</v>
      </c>
      <c r="S8">
        <f t="shared" si="0"/>
        <v>6.0595238095238133E-2</v>
      </c>
      <c r="T8" s="30"/>
      <c r="U8" s="21"/>
      <c r="V8" s="21"/>
      <c r="W8" s="21"/>
      <c r="X8" s="29"/>
    </row>
    <row r="9" spans="1:24" x14ac:dyDescent="0.3">
      <c r="A9" s="5">
        <v>1990</v>
      </c>
      <c r="B9" s="2">
        <v>8.6999999999999993</v>
      </c>
      <c r="C9" s="7">
        <v>8.1999999999999993</v>
      </c>
      <c r="D9" s="3">
        <v>9.3000000000000007</v>
      </c>
      <c r="F9" s="33"/>
      <c r="G9" s="14" t="s">
        <v>4</v>
      </c>
      <c r="H9" s="13" t="s">
        <v>3</v>
      </c>
      <c r="I9" s="21"/>
      <c r="J9" s="21"/>
      <c r="K9" s="21"/>
      <c r="L9" s="21"/>
      <c r="M9" s="21"/>
      <c r="N9" s="29"/>
      <c r="P9" s="30">
        <v>6</v>
      </c>
      <c r="Q9" s="2">
        <v>8.3000000000000007</v>
      </c>
      <c r="R9" s="50">
        <f t="shared" si="1"/>
        <v>7.9005999999999998</v>
      </c>
      <c r="S9">
        <f t="shared" si="0"/>
        <v>4.8120481927710942E-2</v>
      </c>
      <c r="T9" s="53" t="s">
        <v>29</v>
      </c>
      <c r="U9" s="21" t="s">
        <v>28</v>
      </c>
      <c r="V9" s="21"/>
      <c r="W9" s="21"/>
      <c r="X9" s="29"/>
    </row>
    <row r="10" spans="1:24" x14ac:dyDescent="0.3">
      <c r="A10" s="5">
        <v>1991</v>
      </c>
      <c r="B10" s="2">
        <v>9</v>
      </c>
      <c r="C10" s="7">
        <v>9.5</v>
      </c>
      <c r="D10" s="3">
        <v>9.6999999999999993</v>
      </c>
      <c r="F10" s="32" t="s">
        <v>4</v>
      </c>
      <c r="G10" s="13" t="s">
        <v>3</v>
      </c>
      <c r="H10" s="14" t="s">
        <v>4</v>
      </c>
      <c r="I10" s="21"/>
      <c r="J10" s="2" t="s">
        <v>17</v>
      </c>
      <c r="K10" s="16">
        <v>0</v>
      </c>
      <c r="L10" s="21"/>
      <c r="M10" s="21"/>
      <c r="N10" s="29"/>
      <c r="P10" s="30">
        <v>7</v>
      </c>
      <c r="Q10" s="2">
        <v>8.3000000000000007</v>
      </c>
      <c r="R10" s="50">
        <f t="shared" si="1"/>
        <v>7.9101999999999997</v>
      </c>
      <c r="S10">
        <f t="shared" si="0"/>
        <v>4.6963855421686865E-2</v>
      </c>
      <c r="T10" s="30">
        <f>U3/U5</f>
        <v>4.6933286782666563</v>
      </c>
      <c r="U10" s="21">
        <f>TINV(0.05,K4-1)</f>
        <v>1.9817652821323735</v>
      </c>
      <c r="V10" s="21"/>
      <c r="W10" s="21"/>
      <c r="X10" s="29"/>
    </row>
    <row r="11" spans="1:24" x14ac:dyDescent="0.3">
      <c r="A11" s="5">
        <v>1992</v>
      </c>
      <c r="B11" s="2">
        <v>8.8000000000000007</v>
      </c>
      <c r="C11" s="7">
        <v>9</v>
      </c>
      <c r="D11" s="3">
        <v>9</v>
      </c>
      <c r="F11" s="32" t="s">
        <v>4</v>
      </c>
      <c r="G11" s="14" t="s">
        <v>4</v>
      </c>
      <c r="H11" s="14" t="s">
        <v>4</v>
      </c>
      <c r="I11" s="21"/>
      <c r="J11" s="18" t="s">
        <v>18</v>
      </c>
      <c r="K11" s="15">
        <v>6</v>
      </c>
      <c r="L11" s="21"/>
      <c r="M11" s="21"/>
      <c r="N11" s="29"/>
      <c r="P11" s="30">
        <v>8</v>
      </c>
      <c r="Q11" s="2">
        <v>8.6999999999999993</v>
      </c>
      <c r="R11" s="50">
        <f t="shared" si="1"/>
        <v>7.9198000000000004</v>
      </c>
      <c r="S11">
        <f t="shared" si="0"/>
        <v>8.9678160919540104E-2</v>
      </c>
      <c r="T11" s="30"/>
      <c r="U11" s="21"/>
      <c r="V11" s="21"/>
      <c r="W11" s="21"/>
      <c r="X11" s="29"/>
    </row>
    <row r="12" spans="1:24" x14ac:dyDescent="0.3">
      <c r="A12" s="5">
        <v>1993</v>
      </c>
      <c r="B12" s="2">
        <v>8.1</v>
      </c>
      <c r="C12" s="7">
        <v>8.6999999999999993</v>
      </c>
      <c r="D12" s="3">
        <v>9.5</v>
      </c>
      <c r="F12" s="31" t="s">
        <v>3</v>
      </c>
      <c r="G12" s="13" t="s">
        <v>3</v>
      </c>
      <c r="H12" s="13" t="s">
        <v>3</v>
      </c>
      <c r="I12" s="21"/>
      <c r="J12" s="12"/>
      <c r="K12" s="21"/>
      <c r="L12" s="21"/>
      <c r="M12" s="21"/>
      <c r="N12" s="29"/>
      <c r="P12" s="30">
        <v>9</v>
      </c>
      <c r="Q12" s="2">
        <v>9</v>
      </c>
      <c r="R12" s="50">
        <f t="shared" si="1"/>
        <v>7.9294000000000002</v>
      </c>
      <c r="S12">
        <f t="shared" si="0"/>
        <v>0.11895555555555554</v>
      </c>
      <c r="T12" s="54" t="s">
        <v>30</v>
      </c>
      <c r="U12" s="55"/>
      <c r="V12" s="55"/>
      <c r="W12" s="55"/>
      <c r="X12" s="56"/>
    </row>
    <row r="13" spans="1:24" x14ac:dyDescent="0.3">
      <c r="A13" s="5">
        <v>1994</v>
      </c>
      <c r="B13" s="2">
        <v>7.9</v>
      </c>
      <c r="C13" s="7">
        <v>7.9</v>
      </c>
      <c r="D13" s="3">
        <v>9</v>
      </c>
      <c r="F13" s="31" t="s">
        <v>3</v>
      </c>
      <c r="G13" s="13" t="s">
        <v>3</v>
      </c>
      <c r="H13" s="14" t="s">
        <v>4</v>
      </c>
      <c r="I13" s="21"/>
      <c r="J13" s="2" t="s">
        <v>10</v>
      </c>
      <c r="K13" s="21"/>
      <c r="L13" s="21"/>
      <c r="M13" s="21"/>
      <c r="N13" s="29"/>
      <c r="P13" s="30">
        <v>10</v>
      </c>
      <c r="Q13" s="2">
        <v>8.8000000000000007</v>
      </c>
      <c r="R13" s="50">
        <f t="shared" si="1"/>
        <v>7.9390000000000001</v>
      </c>
      <c r="S13">
        <f t="shared" si="0"/>
        <v>9.7840909090909159E-2</v>
      </c>
      <c r="T13" s="54"/>
      <c r="U13" s="55"/>
      <c r="V13" s="55"/>
      <c r="W13" s="55"/>
      <c r="X13" s="56"/>
    </row>
    <row r="14" spans="1:24" x14ac:dyDescent="0.3">
      <c r="A14" s="5">
        <v>1995</v>
      </c>
      <c r="B14" s="2">
        <v>9</v>
      </c>
      <c r="C14" s="7">
        <v>8</v>
      </c>
      <c r="D14" s="3">
        <v>9.1999999999999993</v>
      </c>
      <c r="F14" s="31" t="s">
        <v>3</v>
      </c>
      <c r="G14" s="13" t="s">
        <v>3</v>
      </c>
      <c r="H14" s="13" t="s">
        <v>3</v>
      </c>
      <c r="I14" s="21"/>
      <c r="J14" s="21"/>
      <c r="K14" s="21"/>
      <c r="L14" s="21"/>
      <c r="M14" s="21"/>
      <c r="N14" s="29"/>
      <c r="P14" s="30">
        <v>11</v>
      </c>
      <c r="Q14" s="2">
        <v>8.1</v>
      </c>
      <c r="R14" s="50">
        <f t="shared" si="1"/>
        <v>7.9485999999999999</v>
      </c>
      <c r="S14">
        <f t="shared" si="0"/>
        <v>1.8691358024691331E-2</v>
      </c>
      <c r="T14" s="54"/>
      <c r="U14" s="55"/>
      <c r="V14" s="55"/>
      <c r="W14" s="55"/>
      <c r="X14" s="56"/>
    </row>
    <row r="15" spans="1:24" x14ac:dyDescent="0.3">
      <c r="A15" s="5">
        <v>1996</v>
      </c>
      <c r="B15" s="2">
        <v>8.4</v>
      </c>
      <c r="C15" s="7">
        <v>9.1</v>
      </c>
      <c r="D15" s="3">
        <v>9.1999999999999993</v>
      </c>
      <c r="F15" s="32" t="s">
        <v>4</v>
      </c>
      <c r="G15" s="14" t="s">
        <v>4</v>
      </c>
      <c r="H15" s="14" t="s">
        <v>4</v>
      </c>
      <c r="I15" s="21"/>
      <c r="J15" s="2" t="s">
        <v>11</v>
      </c>
      <c r="K15" s="21">
        <f>1/3*(2*K4-1)-1.96*SQRT((16*K4-29)/90)</f>
        <v>65.03129033181915</v>
      </c>
      <c r="L15" s="21"/>
      <c r="M15" s="21"/>
      <c r="N15" s="29"/>
      <c r="P15" s="30">
        <v>12</v>
      </c>
      <c r="Q15" s="2">
        <v>7.9</v>
      </c>
      <c r="R15" s="50">
        <f t="shared" si="1"/>
        <v>7.9581999999999997</v>
      </c>
      <c r="S15">
        <f t="shared" si="0"/>
        <v>7.3670886075948554E-3</v>
      </c>
      <c r="T15" s="54"/>
      <c r="U15" s="55"/>
      <c r="V15" s="55"/>
      <c r="W15" s="55"/>
      <c r="X15" s="56"/>
    </row>
    <row r="16" spans="1:24" ht="15" thickBot="1" x14ac:dyDescent="0.35">
      <c r="A16" s="5">
        <v>1997</v>
      </c>
      <c r="B16" s="2">
        <v>8.3000000000000007</v>
      </c>
      <c r="C16" s="7">
        <v>8.5</v>
      </c>
      <c r="D16" s="3">
        <v>9.5</v>
      </c>
      <c r="F16" s="31" t="s">
        <v>3</v>
      </c>
      <c r="G16" s="14" t="s">
        <v>4</v>
      </c>
      <c r="H16" s="23"/>
      <c r="I16" s="21"/>
      <c r="J16" s="21"/>
      <c r="K16" s="21"/>
      <c r="L16" s="21"/>
      <c r="M16" s="21"/>
      <c r="N16" s="29"/>
      <c r="P16" s="30">
        <v>13</v>
      </c>
      <c r="Q16" s="2">
        <v>9</v>
      </c>
      <c r="R16" s="50">
        <f t="shared" si="1"/>
        <v>7.9677999999999995</v>
      </c>
      <c r="S16">
        <f t="shared" si="0"/>
        <v>0.11468888888888894</v>
      </c>
      <c r="T16" s="57"/>
      <c r="U16" s="58"/>
      <c r="V16" s="58"/>
      <c r="W16" s="58"/>
      <c r="X16" s="59"/>
    </row>
    <row r="17" spans="1:27" ht="15" thickBot="1" x14ac:dyDescent="0.35">
      <c r="A17" s="5">
        <v>1998</v>
      </c>
      <c r="B17" s="2">
        <v>7.6</v>
      </c>
      <c r="C17" s="7">
        <v>8.1999999999999993</v>
      </c>
      <c r="D17" s="3">
        <v>8.8000000000000007</v>
      </c>
      <c r="F17" s="31" t="s">
        <v>3</v>
      </c>
      <c r="G17" s="13" t="s">
        <v>3</v>
      </c>
      <c r="H17" s="14" t="s">
        <v>4</v>
      </c>
      <c r="I17" s="21"/>
      <c r="J17" s="21" t="s">
        <v>16</v>
      </c>
      <c r="K17" s="21"/>
      <c r="L17" s="21"/>
      <c r="M17" s="21"/>
      <c r="N17" s="29"/>
      <c r="P17" s="30">
        <v>14</v>
      </c>
      <c r="Q17" s="2">
        <v>8.4</v>
      </c>
      <c r="R17" s="50">
        <f t="shared" si="1"/>
        <v>7.9774000000000003</v>
      </c>
      <c r="S17">
        <f t="shared" si="0"/>
        <v>5.0309523809523818E-2</v>
      </c>
    </row>
    <row r="18" spans="1:27" ht="15" thickBot="1" x14ac:dyDescent="0.35">
      <c r="A18" s="5">
        <v>1999</v>
      </c>
      <c r="B18" s="2">
        <v>7.4</v>
      </c>
      <c r="C18" s="7">
        <v>7.9</v>
      </c>
      <c r="D18" s="3">
        <v>9.1</v>
      </c>
      <c r="F18" s="31" t="s">
        <v>3</v>
      </c>
      <c r="G18" s="13" t="s">
        <v>3</v>
      </c>
      <c r="H18" s="13" t="s">
        <v>3</v>
      </c>
      <c r="I18" s="21"/>
      <c r="J18" s="21"/>
      <c r="K18" s="21"/>
      <c r="L18" s="21"/>
      <c r="M18" s="21"/>
      <c r="N18" s="29"/>
      <c r="P18" s="30">
        <v>15</v>
      </c>
      <c r="Q18" s="2">
        <v>8.3000000000000007</v>
      </c>
      <c r="R18" s="50">
        <f t="shared" si="1"/>
        <v>7.9870000000000001</v>
      </c>
      <c r="S18">
        <f t="shared" si="0"/>
        <v>3.7710843373494049E-2</v>
      </c>
      <c r="T18" s="60"/>
      <c r="U18" s="62" t="s">
        <v>31</v>
      </c>
      <c r="V18" s="63"/>
      <c r="W18" s="26"/>
      <c r="X18" s="26"/>
      <c r="Y18" s="26"/>
      <c r="Z18" s="26"/>
      <c r="AA18" s="27"/>
    </row>
    <row r="19" spans="1:27" x14ac:dyDescent="0.3">
      <c r="A19" s="5">
        <v>2000</v>
      </c>
      <c r="B19" s="2">
        <v>7.7</v>
      </c>
      <c r="C19" s="7">
        <v>7.5</v>
      </c>
      <c r="D19" s="3">
        <v>8.3000000000000007</v>
      </c>
      <c r="F19" s="31" t="s">
        <v>3</v>
      </c>
      <c r="G19" s="13" t="s">
        <v>3</v>
      </c>
      <c r="H19" s="14" t="s">
        <v>4</v>
      </c>
      <c r="I19" s="21"/>
      <c r="J19" s="21"/>
      <c r="K19" s="21"/>
      <c r="L19" s="21"/>
      <c r="M19" s="21"/>
      <c r="N19" s="29"/>
      <c r="P19" s="30">
        <v>16</v>
      </c>
      <c r="Q19" s="2">
        <v>7.6</v>
      </c>
      <c r="R19" s="50">
        <f t="shared" si="1"/>
        <v>7.9965999999999999</v>
      </c>
      <c r="S19">
        <f t="shared" si="0"/>
        <v>5.2184210526315833E-2</v>
      </c>
      <c r="T19" s="30"/>
      <c r="U19" s="21"/>
      <c r="V19" s="21"/>
      <c r="W19" s="21"/>
      <c r="X19" s="21"/>
      <c r="Y19" s="21"/>
      <c r="Z19" s="21"/>
      <c r="AA19" s="29"/>
    </row>
    <row r="20" spans="1:27" x14ac:dyDescent="0.3">
      <c r="A20" s="5">
        <v>2001</v>
      </c>
      <c r="B20" s="2">
        <v>7.6</v>
      </c>
      <c r="C20" s="7">
        <v>7.8</v>
      </c>
      <c r="D20" s="3">
        <v>8.6999999999999993</v>
      </c>
      <c r="F20" s="32" t="s">
        <v>4</v>
      </c>
      <c r="G20" s="13" t="s">
        <v>3</v>
      </c>
      <c r="H20" s="13" t="s">
        <v>3</v>
      </c>
      <c r="I20" s="21"/>
      <c r="J20" s="21" t="s">
        <v>12</v>
      </c>
      <c r="K20" s="21"/>
      <c r="L20" s="21"/>
      <c r="M20" s="21"/>
      <c r="N20" s="29"/>
      <c r="P20" s="30">
        <v>17</v>
      </c>
      <c r="Q20" s="2">
        <v>7.4</v>
      </c>
      <c r="R20" s="50">
        <f t="shared" si="1"/>
        <v>8.0061999999999998</v>
      </c>
      <c r="S20">
        <f t="shared" si="0"/>
        <v>8.1918918918918837E-2</v>
      </c>
      <c r="T20" s="30"/>
      <c r="U20" s="21"/>
      <c r="V20" s="21"/>
      <c r="W20" s="21"/>
      <c r="X20" s="21"/>
      <c r="Y20" s="21"/>
      <c r="Z20" s="21"/>
      <c r="AA20" s="29"/>
    </row>
    <row r="21" spans="1:27" x14ac:dyDescent="0.3">
      <c r="A21" s="5">
        <v>2002</v>
      </c>
      <c r="B21" s="2">
        <v>7.6</v>
      </c>
      <c r="C21" s="7">
        <v>7.6</v>
      </c>
      <c r="D21" s="3">
        <v>8</v>
      </c>
      <c r="F21" s="31" t="s">
        <v>3</v>
      </c>
      <c r="G21" s="14" t="s">
        <v>4</v>
      </c>
      <c r="H21" s="14" t="s">
        <v>4</v>
      </c>
      <c r="I21" s="21"/>
      <c r="J21" s="21" t="s">
        <v>13</v>
      </c>
      <c r="K21" s="24">
        <v>0.01</v>
      </c>
      <c r="L21" s="21" t="s">
        <v>14</v>
      </c>
      <c r="M21" s="21"/>
      <c r="N21" s="29"/>
      <c r="P21" s="30">
        <v>18</v>
      </c>
      <c r="Q21" s="2">
        <v>7.7</v>
      </c>
      <c r="R21" s="50">
        <f t="shared" si="1"/>
        <v>8.0158000000000005</v>
      </c>
      <c r="S21">
        <f t="shared" si="0"/>
        <v>4.101298701298705E-2</v>
      </c>
      <c r="T21" s="30"/>
      <c r="U21" s="21"/>
      <c r="V21" s="21"/>
      <c r="W21" s="21"/>
      <c r="X21" s="21"/>
      <c r="Y21" s="21"/>
      <c r="Z21" s="21"/>
      <c r="AA21" s="29"/>
    </row>
    <row r="22" spans="1:27" x14ac:dyDescent="0.3">
      <c r="A22" s="5">
        <v>2003</v>
      </c>
      <c r="B22" s="2">
        <v>7.3</v>
      </c>
      <c r="C22" s="7">
        <v>7.7</v>
      </c>
      <c r="D22" s="3">
        <v>9.1999999999999993</v>
      </c>
      <c r="F22" s="33"/>
      <c r="G22" s="13" t="s">
        <v>3</v>
      </c>
      <c r="H22" s="13" t="s">
        <v>3</v>
      </c>
      <c r="I22" s="21"/>
      <c r="J22" s="21">
        <f>(K5-(2*K2*K3)/(K2+K3))/((2*K2*K3)/(K2+K3)^(3/2))</f>
        <v>2.2080495719481599</v>
      </c>
      <c r="K22" s="21"/>
      <c r="L22" s="24">
        <v>2.5750000000000002</v>
      </c>
      <c r="M22" s="21"/>
      <c r="N22" s="29"/>
      <c r="P22" s="30">
        <v>19</v>
      </c>
      <c r="Q22" s="2">
        <v>7.6</v>
      </c>
      <c r="R22" s="50">
        <f t="shared" si="1"/>
        <v>8.0253999999999994</v>
      </c>
      <c r="S22">
        <f t="shared" si="0"/>
        <v>5.5973684210526287E-2</v>
      </c>
      <c r="T22" s="30"/>
      <c r="U22" s="21"/>
      <c r="V22" s="21"/>
      <c r="W22" s="21"/>
      <c r="X22" s="21"/>
      <c r="Y22" s="21"/>
      <c r="Z22" s="21"/>
      <c r="AA22" s="29"/>
    </row>
    <row r="23" spans="1:27" x14ac:dyDescent="0.3">
      <c r="A23" s="5">
        <v>2004</v>
      </c>
      <c r="B23" s="2">
        <v>9.3000000000000007</v>
      </c>
      <c r="C23" s="7">
        <v>8</v>
      </c>
      <c r="D23" s="3">
        <v>8.5</v>
      </c>
      <c r="F23" s="31" t="s">
        <v>3</v>
      </c>
      <c r="G23" s="14" t="s">
        <v>4</v>
      </c>
      <c r="H23" s="14" t="s">
        <v>4</v>
      </c>
      <c r="I23" s="21"/>
      <c r="J23" s="21"/>
      <c r="K23" s="24" t="s">
        <v>19</v>
      </c>
      <c r="L23" s="21"/>
      <c r="M23" s="21"/>
      <c r="N23" s="29"/>
      <c r="P23" s="30">
        <v>20</v>
      </c>
      <c r="Q23" s="2">
        <v>7.6</v>
      </c>
      <c r="R23" s="50">
        <f t="shared" si="1"/>
        <v>8.0350000000000001</v>
      </c>
      <c r="S23">
        <f t="shared" si="0"/>
        <v>5.7236842105263225E-2</v>
      </c>
      <c r="T23" s="30"/>
      <c r="U23" s="21"/>
      <c r="V23" s="21"/>
      <c r="W23" s="21"/>
      <c r="X23" s="21"/>
      <c r="Y23" s="21"/>
      <c r="Z23" s="21"/>
      <c r="AA23" s="29"/>
    </row>
    <row r="24" spans="1:27" x14ac:dyDescent="0.3">
      <c r="A24" s="5">
        <v>2005</v>
      </c>
      <c r="B24" s="2">
        <v>9.1999999999999993</v>
      </c>
      <c r="C24" s="7">
        <v>8.8000000000000007</v>
      </c>
      <c r="D24" s="3">
        <v>10.6</v>
      </c>
      <c r="F24" s="32" t="s">
        <v>4</v>
      </c>
      <c r="G24" s="14" t="s">
        <v>4</v>
      </c>
      <c r="H24" s="13" t="s">
        <v>3</v>
      </c>
      <c r="I24" s="21"/>
      <c r="J24" s="21"/>
      <c r="K24" s="21">
        <v>0.05</v>
      </c>
      <c r="L24" s="21"/>
      <c r="M24" s="21"/>
      <c r="N24" s="29"/>
      <c r="P24" s="30">
        <v>21</v>
      </c>
      <c r="Q24" s="2">
        <v>7.3</v>
      </c>
      <c r="R24" s="50">
        <f t="shared" si="1"/>
        <v>8.0445999999999991</v>
      </c>
      <c r="S24">
        <f t="shared" si="0"/>
        <v>0.1019999999999999</v>
      </c>
      <c r="T24" s="30"/>
      <c r="U24" s="21"/>
      <c r="V24" s="21"/>
      <c r="W24" s="21"/>
      <c r="X24" s="21"/>
      <c r="Y24" s="21"/>
      <c r="Z24" s="21"/>
      <c r="AA24" s="29"/>
    </row>
    <row r="25" spans="1:27" x14ac:dyDescent="0.3">
      <c r="A25" s="5">
        <v>2006</v>
      </c>
      <c r="B25" s="2">
        <v>6.7</v>
      </c>
      <c r="C25" s="7">
        <v>6.8</v>
      </c>
      <c r="D25" s="3">
        <v>10.3</v>
      </c>
      <c r="F25" s="31" t="s">
        <v>3</v>
      </c>
      <c r="G25" s="14" t="s">
        <v>4</v>
      </c>
      <c r="H25" s="14" t="s">
        <v>4</v>
      </c>
      <c r="I25" s="21"/>
      <c r="J25" s="21">
        <v>2.2080495719481599</v>
      </c>
      <c r="K25" s="21"/>
      <c r="L25" s="24">
        <v>1.96</v>
      </c>
      <c r="M25" s="21"/>
      <c r="N25" s="29"/>
      <c r="P25" s="30">
        <v>22</v>
      </c>
      <c r="Q25" s="2">
        <v>9.3000000000000007</v>
      </c>
      <c r="R25" s="50">
        <f t="shared" si="1"/>
        <v>8.0541999999999998</v>
      </c>
      <c r="S25">
        <f t="shared" si="0"/>
        <v>0.13395698924731192</v>
      </c>
      <c r="T25" s="30"/>
      <c r="U25" s="21"/>
      <c r="V25" s="21"/>
      <c r="W25" s="21"/>
      <c r="X25" s="21"/>
      <c r="Y25" s="21"/>
      <c r="Z25" s="21"/>
      <c r="AA25" s="29"/>
    </row>
    <row r="26" spans="1:27" x14ac:dyDescent="0.3">
      <c r="A26" s="5">
        <v>2007</v>
      </c>
      <c r="B26" s="2">
        <v>7.7</v>
      </c>
      <c r="C26" s="7">
        <v>8</v>
      </c>
      <c r="D26" s="3">
        <v>8.9</v>
      </c>
      <c r="F26" s="31" t="s">
        <v>3</v>
      </c>
      <c r="G26" s="13" t="s">
        <v>3</v>
      </c>
      <c r="H26" s="13" t="s">
        <v>3</v>
      </c>
      <c r="I26" s="21"/>
      <c r="J26" s="21"/>
      <c r="K26" s="19" t="s">
        <v>20</v>
      </c>
      <c r="L26" s="21"/>
      <c r="M26" s="21"/>
      <c r="N26" s="29"/>
      <c r="P26" s="30">
        <v>23</v>
      </c>
      <c r="Q26" s="2">
        <v>9.1999999999999993</v>
      </c>
      <c r="R26" s="50">
        <f t="shared" si="1"/>
        <v>8.0638000000000005</v>
      </c>
      <c r="S26">
        <f t="shared" si="0"/>
        <v>0.12349999999999987</v>
      </c>
      <c r="T26" s="30"/>
      <c r="U26" s="21"/>
      <c r="V26" s="21"/>
      <c r="W26" s="21"/>
      <c r="X26" s="21"/>
      <c r="Y26" s="21"/>
      <c r="Z26" s="21"/>
      <c r="AA26" s="29"/>
    </row>
    <row r="27" spans="1:27" x14ac:dyDescent="0.3">
      <c r="A27" s="5">
        <v>2008</v>
      </c>
      <c r="B27" s="2">
        <v>8.3000000000000007</v>
      </c>
      <c r="C27" s="7">
        <v>7.6</v>
      </c>
      <c r="D27" s="3">
        <v>8.3000000000000007</v>
      </c>
      <c r="F27" s="32" t="s">
        <v>4</v>
      </c>
      <c r="G27" s="14" t="s">
        <v>4</v>
      </c>
      <c r="H27" s="13" t="s">
        <v>3</v>
      </c>
      <c r="I27" s="21"/>
      <c r="J27" s="21"/>
      <c r="K27" s="21"/>
      <c r="L27" s="21"/>
      <c r="M27" s="21"/>
      <c r="N27" s="29"/>
      <c r="P27" s="30">
        <v>24</v>
      </c>
      <c r="Q27" s="2">
        <v>6.7</v>
      </c>
      <c r="R27" s="50">
        <f t="shared" si="1"/>
        <v>8.0733999999999995</v>
      </c>
      <c r="S27">
        <f t="shared" si="0"/>
        <v>0.20498507462686555</v>
      </c>
      <c r="T27" s="30"/>
      <c r="U27" s="21"/>
      <c r="V27" s="21"/>
      <c r="W27" s="21"/>
      <c r="X27" s="21"/>
      <c r="Y27" s="21"/>
      <c r="Z27" s="21"/>
      <c r="AA27" s="29"/>
    </row>
    <row r="28" spans="1:27" x14ac:dyDescent="0.3">
      <c r="A28" s="5">
        <v>2009</v>
      </c>
      <c r="B28" s="2">
        <v>7.3</v>
      </c>
      <c r="C28" s="7">
        <v>9.6</v>
      </c>
      <c r="D28" s="3">
        <v>10.199999999999999</v>
      </c>
      <c r="F28" s="32" t="s">
        <v>4</v>
      </c>
      <c r="G28" s="13" t="s">
        <v>3</v>
      </c>
      <c r="H28" s="13" t="s">
        <v>3</v>
      </c>
      <c r="I28" s="21"/>
      <c r="J28" s="25" t="s">
        <v>21</v>
      </c>
      <c r="K28" s="25"/>
      <c r="L28" s="25"/>
      <c r="M28" s="25"/>
      <c r="N28" s="34"/>
      <c r="P28" s="30">
        <v>25</v>
      </c>
      <c r="Q28" s="2">
        <v>7.7</v>
      </c>
      <c r="R28" s="50">
        <f t="shared" si="1"/>
        <v>8.0830000000000002</v>
      </c>
      <c r="S28">
        <f t="shared" si="0"/>
        <v>4.9740259740259737E-2</v>
      </c>
      <c r="T28" s="30"/>
      <c r="U28" s="21"/>
      <c r="V28" s="21"/>
      <c r="W28" s="21"/>
      <c r="X28" s="21"/>
      <c r="Y28" s="21"/>
      <c r="Z28" s="21"/>
      <c r="AA28" s="29"/>
    </row>
    <row r="29" spans="1:27" x14ac:dyDescent="0.3">
      <c r="A29" s="5">
        <v>2010</v>
      </c>
      <c r="B29" s="2">
        <v>7.4</v>
      </c>
      <c r="C29" s="7">
        <v>7.8</v>
      </c>
      <c r="D29" s="3">
        <v>9.1999999999999993</v>
      </c>
      <c r="F29" s="31" t="s">
        <v>3</v>
      </c>
      <c r="G29" s="14" t="s">
        <v>4</v>
      </c>
      <c r="H29" s="14" t="s">
        <v>4</v>
      </c>
      <c r="I29" s="21"/>
      <c r="J29" s="25"/>
      <c r="K29" s="25"/>
      <c r="L29" s="25"/>
      <c r="M29" s="25"/>
      <c r="N29" s="34"/>
      <c r="P29" s="30">
        <v>26</v>
      </c>
      <c r="Q29" s="2">
        <v>8.3000000000000007</v>
      </c>
      <c r="R29" s="50">
        <f t="shared" si="1"/>
        <v>8.0925999999999991</v>
      </c>
      <c r="S29">
        <f t="shared" si="0"/>
        <v>2.4987951807229104E-2</v>
      </c>
      <c r="T29" s="30"/>
      <c r="U29" s="21"/>
      <c r="V29" s="21"/>
      <c r="W29" s="21"/>
      <c r="X29" s="21"/>
      <c r="Y29" s="21"/>
      <c r="Z29" s="21"/>
      <c r="AA29" s="29"/>
    </row>
    <row r="30" spans="1:27" x14ac:dyDescent="0.3">
      <c r="A30" s="5">
        <v>2011</v>
      </c>
      <c r="B30" s="2">
        <v>7.5</v>
      </c>
      <c r="C30" s="7">
        <v>7.5</v>
      </c>
      <c r="D30" s="3">
        <v>8.6999999999999993</v>
      </c>
      <c r="F30" s="32" t="s">
        <v>4</v>
      </c>
      <c r="G30" s="13" t="s">
        <v>3</v>
      </c>
      <c r="H30" s="13" t="s">
        <v>3</v>
      </c>
      <c r="I30" s="21"/>
      <c r="J30" s="21"/>
      <c r="K30" s="21"/>
      <c r="L30" s="21"/>
      <c r="M30" s="21"/>
      <c r="N30" s="29"/>
      <c r="P30" s="30">
        <v>27</v>
      </c>
      <c r="Q30" s="2">
        <v>7.3</v>
      </c>
      <c r="R30" s="50">
        <f t="shared" si="1"/>
        <v>8.1021999999999998</v>
      </c>
      <c r="S30">
        <f t="shared" si="0"/>
        <v>0.10989041095890412</v>
      </c>
      <c r="T30" s="30"/>
      <c r="U30" s="21"/>
      <c r="V30" s="21"/>
      <c r="W30" s="21"/>
      <c r="X30" s="21"/>
      <c r="Y30" s="21"/>
      <c r="Z30" s="21"/>
      <c r="AA30" s="29"/>
    </row>
    <row r="31" spans="1:27" x14ac:dyDescent="0.3">
      <c r="A31" s="5">
        <v>2012</v>
      </c>
      <c r="B31" s="2">
        <v>8.6999999999999993</v>
      </c>
      <c r="C31" s="7">
        <v>7.9</v>
      </c>
      <c r="D31" s="3">
        <v>8</v>
      </c>
      <c r="F31" s="32" t="s">
        <v>4</v>
      </c>
      <c r="G31" s="13" t="s">
        <v>3</v>
      </c>
      <c r="H31" s="13" t="s">
        <v>3</v>
      </c>
      <c r="I31" s="21"/>
      <c r="J31" s="21"/>
      <c r="K31" s="21"/>
      <c r="L31" s="21"/>
      <c r="M31" s="21"/>
      <c r="N31" s="29"/>
      <c r="P31" s="30">
        <v>28</v>
      </c>
      <c r="Q31" s="2">
        <v>7.4</v>
      </c>
      <c r="R31" s="50">
        <f t="shared" si="1"/>
        <v>8.1118000000000006</v>
      </c>
      <c r="S31">
        <f t="shared" si="0"/>
        <v>9.6189189189189214E-2</v>
      </c>
      <c r="T31" s="30"/>
      <c r="U31" s="21"/>
      <c r="V31" s="21"/>
      <c r="W31" s="21"/>
      <c r="X31" s="21"/>
      <c r="Y31" s="21"/>
      <c r="Z31" s="21"/>
      <c r="AA31" s="29"/>
    </row>
    <row r="32" spans="1:27" x14ac:dyDescent="0.3">
      <c r="A32" s="5">
        <v>2013</v>
      </c>
      <c r="B32" s="2">
        <v>7.4</v>
      </c>
      <c r="C32" s="7">
        <v>7.8</v>
      </c>
      <c r="D32" s="3">
        <v>9.1</v>
      </c>
      <c r="F32" s="32" t="s">
        <v>4</v>
      </c>
      <c r="G32" s="14" t="s">
        <v>4</v>
      </c>
      <c r="H32" s="13" t="s">
        <v>3</v>
      </c>
      <c r="I32" s="21"/>
      <c r="J32" s="21"/>
      <c r="K32" s="21"/>
      <c r="L32" s="21"/>
      <c r="M32" s="21"/>
      <c r="N32" s="29"/>
      <c r="P32" s="30">
        <v>29</v>
      </c>
      <c r="Q32" s="2">
        <v>7.5</v>
      </c>
      <c r="R32" s="50">
        <f t="shared" si="1"/>
        <v>8.1213999999999995</v>
      </c>
      <c r="S32">
        <f t="shared" si="0"/>
        <v>8.2853333333333265E-2</v>
      </c>
      <c r="T32" s="30"/>
      <c r="U32" s="21"/>
      <c r="V32" s="21"/>
      <c r="W32" s="21"/>
      <c r="X32" s="21"/>
      <c r="Y32" s="21"/>
      <c r="Z32" s="21"/>
      <c r="AA32" s="29"/>
    </row>
    <row r="33" spans="1:27" x14ac:dyDescent="0.3">
      <c r="A33" s="5">
        <v>2014</v>
      </c>
      <c r="B33" s="2">
        <v>8.5</v>
      </c>
      <c r="C33" s="7">
        <v>7.6</v>
      </c>
      <c r="D33" s="3">
        <v>9.1999999999999993</v>
      </c>
      <c r="F33" s="31" t="s">
        <v>3</v>
      </c>
      <c r="G33" s="13" t="s">
        <v>3</v>
      </c>
      <c r="H33" s="14" t="s">
        <v>4</v>
      </c>
      <c r="I33" s="21"/>
      <c r="J33" s="21"/>
      <c r="K33" s="21"/>
      <c r="L33" s="21"/>
      <c r="M33" s="21"/>
      <c r="N33" s="29"/>
      <c r="P33" s="30">
        <v>30</v>
      </c>
      <c r="Q33" s="2">
        <v>8.6999999999999993</v>
      </c>
      <c r="R33" s="50">
        <f t="shared" si="1"/>
        <v>8.1310000000000002</v>
      </c>
      <c r="S33">
        <f t="shared" si="0"/>
        <v>6.5402298850574608E-2</v>
      </c>
      <c r="T33" s="30"/>
      <c r="U33" s="21"/>
      <c r="V33" s="21"/>
      <c r="W33" s="21"/>
      <c r="X33" s="21"/>
      <c r="Y33" s="21"/>
      <c r="Z33" s="21"/>
      <c r="AA33" s="29"/>
    </row>
    <row r="34" spans="1:27" x14ac:dyDescent="0.3">
      <c r="A34" s="5">
        <v>2015</v>
      </c>
      <c r="B34" s="2">
        <v>6.7</v>
      </c>
      <c r="C34" s="7">
        <v>7.5</v>
      </c>
      <c r="D34" s="3">
        <v>8.1</v>
      </c>
      <c r="F34" s="32" t="s">
        <v>4</v>
      </c>
      <c r="G34" s="13" t="s">
        <v>3</v>
      </c>
      <c r="H34" s="14" t="s">
        <v>4</v>
      </c>
      <c r="I34" s="21"/>
      <c r="J34" s="21"/>
      <c r="K34" s="21"/>
      <c r="L34" s="21"/>
      <c r="M34" s="21"/>
      <c r="N34" s="29"/>
      <c r="P34" s="30">
        <v>31</v>
      </c>
      <c r="Q34" s="2">
        <v>7.4</v>
      </c>
      <c r="R34" s="50">
        <f t="shared" si="1"/>
        <v>8.1405999999999992</v>
      </c>
      <c r="S34">
        <f t="shared" si="0"/>
        <v>0.10008108108108092</v>
      </c>
      <c r="T34" s="30"/>
      <c r="U34" s="21"/>
      <c r="V34" s="21"/>
      <c r="W34" s="21"/>
      <c r="X34" s="21"/>
      <c r="Y34" s="21"/>
      <c r="Z34" s="21"/>
      <c r="AA34" s="29"/>
    </row>
    <row r="35" spans="1:27" x14ac:dyDescent="0.3">
      <c r="A35" s="5">
        <v>2017</v>
      </c>
      <c r="B35" s="2">
        <v>7.6</v>
      </c>
      <c r="C35" s="7">
        <v>7.6</v>
      </c>
      <c r="D35" s="3">
        <v>8.5</v>
      </c>
      <c r="F35" s="31" t="s">
        <v>3</v>
      </c>
      <c r="G35" s="13" t="s">
        <v>3</v>
      </c>
      <c r="H35" s="13" t="s">
        <v>3</v>
      </c>
      <c r="I35" s="21"/>
      <c r="J35" s="21"/>
      <c r="K35" s="21"/>
      <c r="L35" s="21"/>
      <c r="M35" s="21"/>
      <c r="N35" s="29"/>
      <c r="P35" s="30">
        <v>32</v>
      </c>
      <c r="Q35" s="2">
        <v>8.5</v>
      </c>
      <c r="R35" s="50">
        <f t="shared" si="1"/>
        <v>8.1501999999999999</v>
      </c>
      <c r="S35">
        <f t="shared" si="0"/>
        <v>4.11529411764706E-2</v>
      </c>
      <c r="T35" s="30"/>
      <c r="U35" s="21"/>
      <c r="V35" s="21"/>
      <c r="W35" s="21"/>
      <c r="X35" s="21"/>
      <c r="Y35" s="21"/>
      <c r="Z35" s="21"/>
      <c r="AA35" s="29"/>
    </row>
    <row r="36" spans="1:27" x14ac:dyDescent="0.3">
      <c r="A36" s="5">
        <v>2018</v>
      </c>
      <c r="B36" s="2">
        <v>8.1</v>
      </c>
      <c r="C36" s="7">
        <v>7.8</v>
      </c>
      <c r="D36" s="3">
        <v>8.8000000000000007</v>
      </c>
      <c r="F36" s="32" t="s">
        <v>4</v>
      </c>
      <c r="G36" s="14" t="s">
        <v>4</v>
      </c>
      <c r="H36" s="14" t="s">
        <v>4</v>
      </c>
      <c r="I36" s="21"/>
      <c r="J36" s="21"/>
      <c r="K36" s="21"/>
      <c r="L36" s="21"/>
      <c r="M36" s="21"/>
      <c r="N36" s="29"/>
      <c r="P36" s="30">
        <v>33</v>
      </c>
      <c r="Q36" s="2">
        <v>6.7</v>
      </c>
      <c r="R36" s="50">
        <f t="shared" si="1"/>
        <v>8.1598000000000006</v>
      </c>
      <c r="S36">
        <f t="shared" si="0"/>
        <v>0.21788059701492543</v>
      </c>
      <c r="T36" s="30"/>
      <c r="U36" s="61" t="s">
        <v>32</v>
      </c>
      <c r="V36" s="55"/>
      <c r="W36" s="55"/>
      <c r="X36" s="55"/>
      <c r="Y36" s="55"/>
      <c r="Z36" s="55"/>
      <c r="AA36" s="29"/>
    </row>
    <row r="37" spans="1:27" x14ac:dyDescent="0.3">
      <c r="A37" s="5">
        <v>2019</v>
      </c>
      <c r="B37" s="2">
        <v>7.4</v>
      </c>
      <c r="C37" s="7">
        <v>7.2</v>
      </c>
      <c r="D37" s="3">
        <v>8.4</v>
      </c>
      <c r="F37" s="32" t="s">
        <v>4</v>
      </c>
      <c r="G37" s="14" t="s">
        <v>4</v>
      </c>
      <c r="H37" s="14" t="s">
        <v>4</v>
      </c>
      <c r="I37" s="21"/>
      <c r="J37" s="21"/>
      <c r="K37" s="21"/>
      <c r="L37" s="21"/>
      <c r="M37" s="21"/>
      <c r="N37" s="29"/>
      <c r="P37" s="30">
        <v>34</v>
      </c>
      <c r="Q37" s="2">
        <v>7.6</v>
      </c>
      <c r="R37" s="50">
        <f t="shared" si="1"/>
        <v>8.1693999999999996</v>
      </c>
      <c r="S37">
        <f t="shared" si="0"/>
        <v>7.4921052631578944E-2</v>
      </c>
      <c r="T37" s="30"/>
      <c r="U37" s="55"/>
      <c r="V37" s="55"/>
      <c r="W37" s="55"/>
      <c r="X37" s="55"/>
      <c r="Y37" s="55"/>
      <c r="Z37" s="55"/>
      <c r="AA37" s="29"/>
    </row>
    <row r="38" spans="1:27" ht="15" thickBot="1" x14ac:dyDescent="0.35">
      <c r="A38" s="6">
        <v>2020</v>
      </c>
      <c r="B38" s="41">
        <v>6.3</v>
      </c>
      <c r="C38" s="42">
        <v>7.4</v>
      </c>
      <c r="D38" s="4">
        <v>8.6999999999999993</v>
      </c>
      <c r="F38" s="31" t="s">
        <v>3</v>
      </c>
      <c r="G38" s="13" t="s">
        <v>3</v>
      </c>
      <c r="H38" s="13" t="s">
        <v>3</v>
      </c>
      <c r="I38" s="21"/>
      <c r="J38" s="21"/>
      <c r="K38" s="21"/>
      <c r="L38" s="21"/>
      <c r="M38" s="21"/>
      <c r="N38" s="29"/>
      <c r="P38" s="30">
        <v>35</v>
      </c>
      <c r="Q38" s="2">
        <v>8.1</v>
      </c>
      <c r="R38" s="50">
        <f t="shared" si="1"/>
        <v>8.1790000000000003</v>
      </c>
      <c r="S38">
        <f t="shared" si="0"/>
        <v>9.7530864197531639E-3</v>
      </c>
      <c r="T38" s="48"/>
      <c r="U38" s="37"/>
      <c r="V38" s="37"/>
      <c r="W38" s="37"/>
      <c r="X38" s="37"/>
      <c r="Y38" s="37"/>
      <c r="Z38" s="37"/>
      <c r="AA38" s="38"/>
    </row>
    <row r="39" spans="1:27" ht="15" thickBot="1" x14ac:dyDescent="0.35">
      <c r="A39" s="1"/>
      <c r="B39" s="2"/>
      <c r="C39" s="21"/>
      <c r="F39" s="35" t="s">
        <v>3</v>
      </c>
      <c r="G39" s="36" t="s">
        <v>4</v>
      </c>
      <c r="H39" s="36" t="s">
        <v>4</v>
      </c>
      <c r="I39" s="37"/>
      <c r="J39" s="37"/>
      <c r="K39" s="37"/>
      <c r="L39" s="37"/>
      <c r="M39" s="37"/>
      <c r="N39" s="38"/>
      <c r="P39" s="30">
        <v>36</v>
      </c>
      <c r="Q39" s="2">
        <v>7.4</v>
      </c>
      <c r="R39" s="50">
        <f t="shared" si="1"/>
        <v>8.1885999999999992</v>
      </c>
      <c r="S39">
        <f t="shared" si="0"/>
        <v>0.10656756756756741</v>
      </c>
    </row>
    <row r="40" spans="1:27" x14ac:dyDescent="0.3">
      <c r="P40" s="30">
        <v>37</v>
      </c>
      <c r="Q40" s="43">
        <v>6.3</v>
      </c>
      <c r="R40" s="50">
        <f t="shared" si="1"/>
        <v>8.1981999999999999</v>
      </c>
      <c r="S40">
        <f t="shared" si="0"/>
        <v>0.30130158730158735</v>
      </c>
    </row>
    <row r="41" spans="1:27" ht="15" thickBot="1" x14ac:dyDescent="0.35">
      <c r="P41" s="30">
        <v>38</v>
      </c>
      <c r="Q41" s="2">
        <v>8.5</v>
      </c>
      <c r="R41" s="50">
        <f t="shared" si="1"/>
        <v>8.2078000000000007</v>
      </c>
      <c r="S41">
        <f t="shared" si="0"/>
        <v>3.4376470588235217E-2</v>
      </c>
    </row>
    <row r="42" spans="1:27" ht="15" thickBot="1" x14ac:dyDescent="0.35">
      <c r="A42" s="46" t="s">
        <v>33</v>
      </c>
      <c r="B42" s="47"/>
      <c r="C42" s="26"/>
      <c r="D42" s="26"/>
      <c r="E42" s="26"/>
      <c r="F42" s="27"/>
      <c r="P42" s="30">
        <v>39</v>
      </c>
      <c r="Q42" s="43">
        <v>9.3000000000000007</v>
      </c>
      <c r="R42" s="50">
        <f t="shared" si="1"/>
        <v>8.2173999999999996</v>
      </c>
      <c r="S42">
        <f t="shared" si="0"/>
        <v>0.11640860215053775</v>
      </c>
    </row>
    <row r="43" spans="1:27" ht="15" thickBot="1" x14ac:dyDescent="0.35">
      <c r="A43" s="64" t="s">
        <v>34</v>
      </c>
      <c r="B43" s="70" t="s">
        <v>48</v>
      </c>
      <c r="C43" s="70" t="s">
        <v>49</v>
      </c>
      <c r="D43" s="70" t="s">
        <v>50</v>
      </c>
      <c r="E43" s="65" t="s">
        <v>35</v>
      </c>
      <c r="F43" s="66"/>
      <c r="H43" s="62" t="s">
        <v>43</v>
      </c>
      <c r="I43" s="63"/>
      <c r="J43" s="26"/>
      <c r="K43" s="26"/>
      <c r="L43" s="26"/>
      <c r="M43" s="26"/>
      <c r="N43" s="27"/>
      <c r="P43" s="30">
        <v>40</v>
      </c>
      <c r="Q43" s="43">
        <v>8.6</v>
      </c>
      <c r="R43" s="50">
        <f t="shared" si="1"/>
        <v>8.2270000000000003</v>
      </c>
      <c r="S43">
        <f t="shared" si="0"/>
        <v>4.3372093023255738E-2</v>
      </c>
    </row>
    <row r="44" spans="1:27" x14ac:dyDescent="0.3">
      <c r="A44" s="30">
        <v>1</v>
      </c>
      <c r="B44" s="21">
        <f>CORREL($Q$4:Q113,Q5:$Q$114)</f>
        <v>0.45366926024497317</v>
      </c>
      <c r="C44">
        <f>TINV(0.05,111-A44-1)</f>
        <v>1.9819674897364858</v>
      </c>
      <c r="D44" s="21">
        <f>1/(111-A44-1)^(1/2)</f>
        <v>9.5782628522115137E-2</v>
      </c>
      <c r="E44" s="20" t="s">
        <v>36</v>
      </c>
      <c r="F44" s="67"/>
      <c r="H44" s="30"/>
      <c r="I44" s="21"/>
      <c r="J44" s="21"/>
      <c r="K44" s="21"/>
      <c r="L44" s="21"/>
      <c r="M44" s="21"/>
      <c r="N44" s="29"/>
      <c r="P44" s="30">
        <v>41</v>
      </c>
      <c r="Q44" s="43">
        <v>8.5</v>
      </c>
      <c r="R44" s="50">
        <f t="shared" si="1"/>
        <v>8.2365999999999993</v>
      </c>
      <c r="S44">
        <f t="shared" si="0"/>
        <v>3.0988235294117733E-2</v>
      </c>
    </row>
    <row r="45" spans="1:27" x14ac:dyDescent="0.3">
      <c r="A45" s="30">
        <v>2</v>
      </c>
      <c r="B45" s="21">
        <f>CORREL($Q$4:Q112,Q6:$Q$114)</f>
        <v>0.29298663118502422</v>
      </c>
      <c r="C45">
        <f>TINV(0.05,111-A45-1)</f>
        <v>1.982173483307728</v>
      </c>
      <c r="D45" s="21">
        <f>1/(111-A45-1)^(1/2)</f>
        <v>9.6225044864937631E-2</v>
      </c>
      <c r="E45" s="20" t="s">
        <v>37</v>
      </c>
      <c r="F45" s="67"/>
      <c r="H45" s="30"/>
      <c r="I45" s="21"/>
      <c r="J45" s="21"/>
      <c r="K45" s="21"/>
      <c r="L45" s="21"/>
      <c r="M45" s="21"/>
      <c r="N45" s="29"/>
      <c r="P45" s="30">
        <v>42</v>
      </c>
      <c r="Q45" s="43">
        <v>8.4</v>
      </c>
      <c r="R45" s="50">
        <f t="shared" si="1"/>
        <v>8.2462</v>
      </c>
      <c r="S45">
        <f t="shared" si="0"/>
        <v>1.8309523809523855E-2</v>
      </c>
    </row>
    <row r="46" spans="1:27" x14ac:dyDescent="0.3">
      <c r="A46" s="30">
        <v>3</v>
      </c>
      <c r="B46" s="21">
        <f>CORREL($Q$4:Q111,Q7:$Q$114)</f>
        <v>0.28518482694289821</v>
      </c>
      <c r="C46">
        <f t="shared" ref="C46:C109" si="2">TINV(0.05,111-A46-1)</f>
        <v>1.9823833701756892</v>
      </c>
      <c r="D46" s="21">
        <f t="shared" ref="D46:D109" si="3">1/(111-A46-1)^(1/2)</f>
        <v>9.6673648904566353E-2</v>
      </c>
      <c r="E46" s="20" t="s">
        <v>37</v>
      </c>
      <c r="F46" s="67"/>
      <c r="H46" s="30"/>
      <c r="I46" s="21"/>
      <c r="J46" s="21"/>
      <c r="K46" s="21"/>
      <c r="L46" s="21"/>
      <c r="M46" s="21"/>
      <c r="N46" s="29"/>
      <c r="P46" s="30">
        <v>43</v>
      </c>
      <c r="Q46" s="43">
        <v>7.7</v>
      </c>
      <c r="R46" s="50">
        <f t="shared" si="1"/>
        <v>8.2558000000000007</v>
      </c>
      <c r="S46">
        <f t="shared" si="0"/>
        <v>7.218181818181825E-2</v>
      </c>
    </row>
    <row r="47" spans="1:27" x14ac:dyDescent="0.3">
      <c r="A47" s="30">
        <v>4</v>
      </c>
      <c r="B47" s="21">
        <f>CORREL($Q$4:Q110,Q8:$Q$114)</f>
        <v>0.41351198958344454</v>
      </c>
      <c r="C47">
        <f t="shared" si="2"/>
        <v>1.9825972617654992</v>
      </c>
      <c r="D47" s="21">
        <f t="shared" si="3"/>
        <v>9.7128586235726413E-2</v>
      </c>
      <c r="E47" s="20" t="s">
        <v>36</v>
      </c>
      <c r="F47" s="67"/>
      <c r="H47" s="30"/>
      <c r="I47" s="21"/>
      <c r="J47" s="21"/>
      <c r="K47" s="21"/>
      <c r="L47" s="21"/>
      <c r="M47" s="21"/>
      <c r="N47" s="29"/>
      <c r="P47" s="30">
        <v>44</v>
      </c>
      <c r="Q47" s="43">
        <v>8.5</v>
      </c>
      <c r="R47" s="50">
        <f t="shared" si="1"/>
        <v>8.2653999999999996</v>
      </c>
      <c r="S47">
        <f t="shared" si="0"/>
        <v>2.7600000000000041E-2</v>
      </c>
    </row>
    <row r="48" spans="1:27" x14ac:dyDescent="0.3">
      <c r="A48" s="30">
        <v>5</v>
      </c>
      <c r="B48" s="21">
        <f>CORREL($Q$4:Q109,Q9:$Q$114)</f>
        <v>0.22872377189721002</v>
      </c>
      <c r="C48">
        <f t="shared" si="2"/>
        <v>1.9828152737950464</v>
      </c>
      <c r="D48" s="21">
        <f t="shared" si="3"/>
        <v>9.7590007294853329E-2</v>
      </c>
      <c r="E48" s="20" t="s">
        <v>37</v>
      </c>
      <c r="F48" s="67"/>
      <c r="H48" s="30"/>
      <c r="I48" s="21"/>
      <c r="J48" s="21"/>
      <c r="K48" s="21"/>
      <c r="L48" s="21"/>
      <c r="M48" s="21"/>
      <c r="N48" s="29"/>
      <c r="P48" s="30">
        <v>45</v>
      </c>
      <c r="Q48" s="43">
        <v>8.1999999999999993</v>
      </c>
      <c r="R48" s="50">
        <f t="shared" si="1"/>
        <v>8.2750000000000004</v>
      </c>
      <c r="S48">
        <f t="shared" si="0"/>
        <v>9.1463414634147654E-3</v>
      </c>
    </row>
    <row r="49" spans="1:19" x14ac:dyDescent="0.3">
      <c r="A49" s="30">
        <v>6</v>
      </c>
      <c r="B49" s="21">
        <f>CORREL($Q$4:Q108,Q10:$Q$114)</f>
        <v>0.21851169229861434</v>
      </c>
      <c r="C49">
        <f t="shared" si="2"/>
        <v>1.9830375264837292</v>
      </c>
      <c r="D49" s="21">
        <f t="shared" si="3"/>
        <v>9.8058067569092022E-2</v>
      </c>
      <c r="E49" s="20" t="s">
        <v>37</v>
      </c>
      <c r="F49" s="67"/>
      <c r="H49" s="30"/>
      <c r="I49" s="21"/>
      <c r="J49" s="21"/>
      <c r="K49" s="21"/>
      <c r="L49" s="21"/>
      <c r="M49" s="21"/>
      <c r="N49" s="29"/>
      <c r="P49" s="30">
        <v>46</v>
      </c>
      <c r="Q49" s="43">
        <v>9.5</v>
      </c>
      <c r="R49" s="50">
        <f t="shared" si="1"/>
        <v>8.2845999999999993</v>
      </c>
      <c r="S49">
        <f t="shared" si="0"/>
        <v>0.12793684210526324</v>
      </c>
    </row>
    <row r="50" spans="1:19" x14ac:dyDescent="0.3">
      <c r="A50" s="30">
        <v>7</v>
      </c>
      <c r="B50" s="21">
        <f>CORREL($Q$4:Q107,Q11:$Q$114)</f>
        <v>0.23691593825230034</v>
      </c>
      <c r="C50">
        <f t="shared" si="2"/>
        <v>1.9832641447734605</v>
      </c>
      <c r="D50" s="21">
        <f t="shared" si="3"/>
        <v>9.8532927816429319E-2</v>
      </c>
      <c r="E50" s="20" t="s">
        <v>37</v>
      </c>
      <c r="F50" s="67"/>
      <c r="H50" s="30"/>
      <c r="I50" s="21"/>
      <c r="J50" s="21"/>
      <c r="K50" s="21"/>
      <c r="L50" s="21"/>
      <c r="M50" s="21"/>
      <c r="N50" s="29"/>
      <c r="P50" s="30">
        <v>47</v>
      </c>
      <c r="Q50" s="43">
        <v>9</v>
      </c>
      <c r="R50" s="50">
        <f t="shared" si="1"/>
        <v>8.2942</v>
      </c>
      <c r="S50">
        <f t="shared" si="0"/>
        <v>7.8422222222222226E-2</v>
      </c>
    </row>
    <row r="51" spans="1:19" x14ac:dyDescent="0.3">
      <c r="A51" s="30">
        <v>8</v>
      </c>
      <c r="B51" s="21">
        <f>CORREL($Q$4:Q106,Q12:$Q$114)</f>
        <v>0.30250091545332453</v>
      </c>
      <c r="C51">
        <f t="shared" si="2"/>
        <v>1.9834952585628811</v>
      </c>
      <c r="D51" s="21">
        <f t="shared" si="3"/>
        <v>9.9014754297667443E-2</v>
      </c>
      <c r="E51" s="20" t="s">
        <v>38</v>
      </c>
      <c r="F51" s="67"/>
      <c r="H51" s="30"/>
      <c r="I51" s="21"/>
      <c r="J51" s="21"/>
      <c r="K51" s="21"/>
      <c r="L51" s="21"/>
      <c r="M51" s="21"/>
      <c r="N51" s="29"/>
      <c r="P51" s="30">
        <v>48</v>
      </c>
      <c r="Q51" s="43">
        <v>8.6999999999999993</v>
      </c>
      <c r="R51" s="50">
        <f t="shared" si="1"/>
        <v>8.3038000000000007</v>
      </c>
      <c r="S51">
        <f t="shared" si="0"/>
        <v>4.5540229885057307E-2</v>
      </c>
    </row>
    <row r="52" spans="1:19" x14ac:dyDescent="0.3">
      <c r="A52" s="30">
        <v>9</v>
      </c>
      <c r="B52" s="21">
        <f>CORREL($Q$4:Q105,Q13:$Q$114)</f>
        <v>0.18684177145759881</v>
      </c>
      <c r="C52">
        <f t="shared" si="2"/>
        <v>1.9837310029556046</v>
      </c>
      <c r="D52" s="21">
        <f t="shared" si="3"/>
        <v>9.9503719020998915E-2</v>
      </c>
      <c r="E52" s="20" t="s">
        <v>39</v>
      </c>
      <c r="F52" s="67"/>
      <c r="H52" s="30"/>
      <c r="I52" s="21"/>
      <c r="J52" s="21"/>
      <c r="K52" s="21"/>
      <c r="L52" s="21"/>
      <c r="M52" s="21"/>
      <c r="N52" s="29"/>
      <c r="P52" s="30">
        <v>49</v>
      </c>
      <c r="Q52" s="43">
        <v>7.9</v>
      </c>
      <c r="R52" s="50">
        <f t="shared" si="1"/>
        <v>8.3133999999999997</v>
      </c>
      <c r="S52">
        <f t="shared" si="0"/>
        <v>5.2329113924050548E-2</v>
      </c>
    </row>
    <row r="53" spans="1:19" x14ac:dyDescent="0.3">
      <c r="A53" s="30">
        <v>10</v>
      </c>
      <c r="B53" s="21">
        <f>CORREL($Q$4:Q104,Q14:$Q$114)</f>
        <v>0.11044978906463017</v>
      </c>
      <c r="C53">
        <f t="shared" si="2"/>
        <v>1.9839715185235556</v>
      </c>
      <c r="D53" s="21">
        <f t="shared" si="3"/>
        <v>0.1</v>
      </c>
      <c r="E53" s="20" t="s">
        <v>39</v>
      </c>
      <c r="F53" s="67"/>
      <c r="H53" s="30"/>
      <c r="I53" s="21"/>
      <c r="J53" s="21"/>
      <c r="K53" s="21"/>
      <c r="L53" s="21"/>
      <c r="M53" s="21"/>
      <c r="N53" s="29"/>
      <c r="P53" s="30">
        <v>50</v>
      </c>
      <c r="Q53" s="43">
        <v>8</v>
      </c>
      <c r="R53" s="50">
        <f t="shared" si="1"/>
        <v>8.3230000000000004</v>
      </c>
      <c r="S53">
        <f t="shared" si="0"/>
        <v>4.037500000000005E-2</v>
      </c>
    </row>
    <row r="54" spans="1:19" x14ac:dyDescent="0.3">
      <c r="A54" s="30">
        <v>11</v>
      </c>
      <c r="B54" s="21">
        <f>CORREL($Q$4:Q103,Q15:$Q$114)</f>
        <v>5.542562101568789E-2</v>
      </c>
      <c r="C54">
        <f t="shared" si="2"/>
        <v>1.9842169515864165</v>
      </c>
      <c r="D54" s="21">
        <f t="shared" si="3"/>
        <v>0.10050378152592121</v>
      </c>
      <c r="E54" s="20"/>
      <c r="F54" s="67"/>
      <c r="H54" s="30"/>
      <c r="I54" s="21"/>
      <c r="J54" s="21"/>
      <c r="K54" s="21"/>
      <c r="L54" s="21"/>
      <c r="M54" s="21"/>
      <c r="N54" s="29"/>
      <c r="P54" s="30">
        <v>51</v>
      </c>
      <c r="Q54" s="43">
        <v>9.1</v>
      </c>
      <c r="R54" s="50">
        <f t="shared" si="1"/>
        <v>8.3325999999999993</v>
      </c>
      <c r="S54">
        <f t="shared" si="0"/>
        <v>8.432967032967037E-2</v>
      </c>
    </row>
    <row r="55" spans="1:19" x14ac:dyDescent="0.3">
      <c r="A55" s="30">
        <v>12</v>
      </c>
      <c r="B55" s="21">
        <f>CORREL($Q$4:Q102,Q16:$Q$114)</f>
        <v>0.27247075219695022</v>
      </c>
      <c r="C55">
        <f t="shared" si="2"/>
        <v>1.9844674545084788</v>
      </c>
      <c r="D55" s="21">
        <f t="shared" si="3"/>
        <v>0.10101525445522107</v>
      </c>
      <c r="E55" s="20" t="s">
        <v>37</v>
      </c>
      <c r="F55" s="67"/>
      <c r="H55" s="30"/>
      <c r="I55" s="21"/>
      <c r="J55" s="21"/>
      <c r="K55" s="21"/>
      <c r="L55" s="21"/>
      <c r="M55" s="21"/>
      <c r="N55" s="29"/>
      <c r="P55" s="30">
        <v>52</v>
      </c>
      <c r="Q55" s="43">
        <v>8.5</v>
      </c>
      <c r="R55" s="50">
        <f t="shared" si="1"/>
        <v>8.3422000000000001</v>
      </c>
      <c r="S55">
        <f t="shared" si="0"/>
        <v>1.8564705882352935E-2</v>
      </c>
    </row>
    <row r="56" spans="1:19" x14ac:dyDescent="0.3">
      <c r="A56" s="30">
        <v>13</v>
      </c>
      <c r="B56" s="21">
        <f>CORREL($Q$4:Q101,Q17:$Q$114)</f>
        <v>0.23439133673324872</v>
      </c>
      <c r="C56">
        <f t="shared" si="2"/>
        <v>1.9847231860139838</v>
      </c>
      <c r="D56" s="21">
        <f t="shared" si="3"/>
        <v>0.10153461651336192</v>
      </c>
      <c r="E56" s="20" t="s">
        <v>37</v>
      </c>
      <c r="F56" s="67"/>
      <c r="H56" s="30"/>
      <c r="I56" s="21"/>
      <c r="J56" s="21"/>
      <c r="K56" s="21"/>
      <c r="L56" s="21"/>
      <c r="M56" s="21"/>
      <c r="N56" s="29"/>
      <c r="P56" s="30">
        <v>53</v>
      </c>
      <c r="Q56" s="43">
        <v>8.1999999999999993</v>
      </c>
      <c r="R56" s="50">
        <f t="shared" si="1"/>
        <v>8.3518000000000008</v>
      </c>
      <c r="S56">
        <f t="shared" si="0"/>
        <v>1.8512195121951402E-2</v>
      </c>
    </row>
    <row r="57" spans="1:19" x14ac:dyDescent="0.3">
      <c r="A57" s="30">
        <v>14</v>
      </c>
      <c r="B57" s="21">
        <f>CORREL($Q$4:Q100,Q18:$Q$114)</f>
        <v>4.8917319489662554E-2</v>
      </c>
      <c r="C57">
        <f t="shared" si="2"/>
        <v>1.9849843115224561</v>
      </c>
      <c r="D57" s="21">
        <f t="shared" si="3"/>
        <v>0.10206207261596577</v>
      </c>
      <c r="E57" s="20"/>
      <c r="F57" s="67"/>
      <c r="H57" s="30"/>
      <c r="I57" s="21"/>
      <c r="J57" s="21"/>
      <c r="K57" s="21"/>
      <c r="L57" s="21"/>
      <c r="M57" s="21"/>
      <c r="N57" s="29"/>
      <c r="P57" s="30">
        <v>54</v>
      </c>
      <c r="Q57" s="43">
        <v>7.9</v>
      </c>
      <c r="R57" s="50">
        <f t="shared" si="1"/>
        <v>8.3613999999999997</v>
      </c>
      <c r="S57">
        <f t="shared" si="0"/>
        <v>5.8405063291139155E-2</v>
      </c>
    </row>
    <row r="58" spans="1:19" x14ac:dyDescent="0.3">
      <c r="A58" s="30">
        <v>15</v>
      </c>
      <c r="B58" s="21">
        <f>CORREL($Q$4:Q99,Q19:$Q$114)</f>
        <v>-3.348764036810984E-2</v>
      </c>
      <c r="C58">
        <f t="shared" si="2"/>
        <v>1.9852510035054973</v>
      </c>
      <c r="D58" s="21">
        <f t="shared" si="3"/>
        <v>0.10259783520851541</v>
      </c>
      <c r="E58" s="20"/>
      <c r="F58" s="67"/>
      <c r="H58" s="30"/>
      <c r="I58" s="21"/>
      <c r="J58" s="21"/>
      <c r="K58" s="21"/>
      <c r="L58" s="21"/>
      <c r="M58" s="21"/>
      <c r="N58" s="29"/>
      <c r="P58" s="30">
        <v>55</v>
      </c>
      <c r="Q58" s="43">
        <v>7.5</v>
      </c>
      <c r="R58" s="50">
        <f t="shared" si="1"/>
        <v>8.3710000000000004</v>
      </c>
      <c r="S58">
        <f t="shared" si="0"/>
        <v>0.11613333333333339</v>
      </c>
    </row>
    <row r="59" spans="1:19" x14ac:dyDescent="0.3">
      <c r="A59" s="30">
        <v>16</v>
      </c>
      <c r="B59" s="21">
        <f>CORREL($Q$4:Q98,Q20:$Q$114)</f>
        <v>0.15524510538163169</v>
      </c>
      <c r="C59">
        <f t="shared" si="2"/>
        <v>1.9855234418666059</v>
      </c>
      <c r="D59" s="21">
        <f t="shared" si="3"/>
        <v>0.10314212462587934</v>
      </c>
      <c r="E59" s="20" t="s">
        <v>39</v>
      </c>
      <c r="F59" s="67"/>
      <c r="H59" s="30"/>
      <c r="I59" s="21"/>
      <c r="J59" s="21"/>
      <c r="K59" s="21"/>
      <c r="L59" s="21"/>
      <c r="M59" s="21"/>
      <c r="N59" s="29"/>
      <c r="P59" s="30">
        <v>56</v>
      </c>
      <c r="Q59" s="43">
        <v>7.8</v>
      </c>
      <c r="R59" s="50">
        <f t="shared" si="1"/>
        <v>8.3805999999999994</v>
      </c>
      <c r="S59">
        <f t="shared" si="0"/>
        <v>7.4435897435897375E-2</v>
      </c>
    </row>
    <row r="60" spans="1:19" x14ac:dyDescent="0.3">
      <c r="A60" s="30">
        <v>17</v>
      </c>
      <c r="B60" s="21">
        <f>CORREL($Q$4:Q97,Q21:$Q$114)</f>
        <v>8.683289507185199E-2</v>
      </c>
      <c r="C60">
        <f t="shared" si="2"/>
        <v>1.9858018143458216</v>
      </c>
      <c r="D60" s="21">
        <f t="shared" si="3"/>
        <v>0.10369516947304253</v>
      </c>
      <c r="E60" s="20"/>
      <c r="F60" s="67"/>
      <c r="H60" s="30"/>
      <c r="I60" s="55" t="s">
        <v>44</v>
      </c>
      <c r="J60" s="55"/>
      <c r="K60" s="55"/>
      <c r="L60" s="55"/>
      <c r="M60" s="55"/>
      <c r="N60" s="29"/>
      <c r="P60" s="30">
        <v>57</v>
      </c>
      <c r="Q60" s="43">
        <v>7.6</v>
      </c>
      <c r="R60" s="50">
        <f t="shared" si="1"/>
        <v>8.3902000000000001</v>
      </c>
      <c r="S60">
        <f t="shared" si="0"/>
        <v>0.10397368421052638</v>
      </c>
    </row>
    <row r="61" spans="1:19" x14ac:dyDescent="0.3">
      <c r="A61" s="30">
        <v>18</v>
      </c>
      <c r="B61" s="21">
        <f>CORREL($Q$4:Q96,Q22:$Q$114)</f>
        <v>8.1952194921805291E-2</v>
      </c>
      <c r="C61">
        <f t="shared" si="2"/>
        <v>1.9860863169511298</v>
      </c>
      <c r="D61" s="21">
        <f t="shared" si="3"/>
        <v>0.10425720702853739</v>
      </c>
      <c r="E61" s="20"/>
      <c r="F61" s="67"/>
      <c r="H61" s="30"/>
      <c r="I61" s="55"/>
      <c r="J61" s="55"/>
      <c r="K61" s="55"/>
      <c r="L61" s="55"/>
      <c r="M61" s="55"/>
      <c r="N61" s="29"/>
      <c r="P61" s="30">
        <v>58</v>
      </c>
      <c r="Q61" s="43">
        <v>7.7</v>
      </c>
      <c r="R61" s="50">
        <f t="shared" si="1"/>
        <v>8.399799999999999</v>
      </c>
      <c r="S61">
        <f t="shared" si="0"/>
        <v>9.0883116883116732E-2</v>
      </c>
    </row>
    <row r="62" spans="1:19" x14ac:dyDescent="0.3">
      <c r="A62" s="30">
        <v>19</v>
      </c>
      <c r="B62" s="21">
        <f>CORREL($Q$4:Q95,Q23:$Q$114)</f>
        <v>2.824500546502267E-2</v>
      </c>
      <c r="C62">
        <f t="shared" si="2"/>
        <v>1.9863771544186202</v>
      </c>
      <c r="D62" s="21">
        <f t="shared" si="3"/>
        <v>0.10482848367219183</v>
      </c>
      <c r="E62" s="20"/>
      <c r="F62" s="67"/>
      <c r="H62" s="30"/>
      <c r="I62" s="21"/>
      <c r="J62" s="21"/>
      <c r="K62" s="21"/>
      <c r="L62" s="21"/>
      <c r="M62" s="21"/>
      <c r="N62" s="29"/>
      <c r="P62" s="30">
        <v>59</v>
      </c>
      <c r="Q62" s="43">
        <v>8</v>
      </c>
      <c r="R62" s="50">
        <f t="shared" si="1"/>
        <v>8.4093999999999998</v>
      </c>
      <c r="S62">
        <f t="shared" si="0"/>
        <v>5.1174999999999971E-2</v>
      </c>
    </row>
    <row r="63" spans="1:19" x14ac:dyDescent="0.3">
      <c r="A63" s="30">
        <v>20</v>
      </c>
      <c r="B63" s="21">
        <f>CORREL($Q$4:Q94,Q24:$Q$114)</f>
        <v>3.0979832083836659E-2</v>
      </c>
      <c r="C63">
        <f t="shared" si="2"/>
        <v>1.986674540703772</v>
      </c>
      <c r="D63" s="21">
        <f t="shared" si="3"/>
        <v>0.10540925533894598</v>
      </c>
      <c r="E63" s="20"/>
      <c r="F63" s="67"/>
      <c r="H63" s="30"/>
      <c r="I63" s="21" t="s">
        <v>100</v>
      </c>
      <c r="J63" s="21"/>
      <c r="K63" s="21"/>
      <c r="L63" s="21"/>
      <c r="M63" s="21"/>
      <c r="N63" s="29"/>
      <c r="P63" s="30">
        <v>60</v>
      </c>
      <c r="Q63" s="43">
        <v>8.8000000000000007</v>
      </c>
      <c r="R63" s="50">
        <f t="shared" si="1"/>
        <v>8.4190000000000005</v>
      </c>
      <c r="S63">
        <f t="shared" si="0"/>
        <v>4.3295454545454568E-2</v>
      </c>
    </row>
    <row r="64" spans="1:19" ht="15" thickBot="1" x14ac:dyDescent="0.35">
      <c r="A64" s="30">
        <v>21</v>
      </c>
      <c r="B64" s="21">
        <f>CORREL($Q$4:Q93,Q25:$Q$114)</f>
        <v>9.2554443882551837E-2</v>
      </c>
      <c r="C64">
        <f t="shared" si="2"/>
        <v>1.986978699506285</v>
      </c>
      <c r="D64" s="21">
        <f t="shared" si="3"/>
        <v>0.105999788000636</v>
      </c>
      <c r="E64" s="20"/>
      <c r="F64" s="67"/>
      <c r="H64" s="48"/>
      <c r="I64" s="37"/>
      <c r="J64" s="37"/>
      <c r="K64" s="37"/>
      <c r="L64" s="37"/>
      <c r="M64" s="37"/>
      <c r="N64" s="38"/>
      <c r="P64" s="30">
        <v>61</v>
      </c>
      <c r="Q64" s="43">
        <v>6.8</v>
      </c>
      <c r="R64" s="50">
        <f t="shared" si="1"/>
        <v>8.4285999999999994</v>
      </c>
      <c r="S64">
        <f t="shared" si="0"/>
        <v>0.23949999999999994</v>
      </c>
    </row>
    <row r="65" spans="1:19" x14ac:dyDescent="0.3">
      <c r="A65" s="30">
        <v>22</v>
      </c>
      <c r="B65" s="21">
        <f>CORREL($Q$4:Q92,Q26:$Q$114)</f>
        <v>-1.8346031418935517E-2</v>
      </c>
      <c r="C65">
        <f t="shared" si="2"/>
        <v>1.9872898648311721</v>
      </c>
      <c r="D65" s="21">
        <f t="shared" si="3"/>
        <v>0.10660035817780521</v>
      </c>
      <c r="E65" s="20"/>
      <c r="F65" s="67"/>
      <c r="P65" s="30">
        <v>62</v>
      </c>
      <c r="Q65" s="43">
        <v>8</v>
      </c>
      <c r="R65" s="50">
        <f t="shared" si="1"/>
        <v>8.4382000000000001</v>
      </c>
      <c r="S65">
        <f t="shared" si="0"/>
        <v>5.4775000000000018E-2</v>
      </c>
    </row>
    <row r="66" spans="1:19" ht="15" thickBot="1" x14ac:dyDescent="0.35">
      <c r="A66" s="30">
        <v>23</v>
      </c>
      <c r="B66" s="21">
        <f>CORREL($Q$4:Q91,Q27:$Q$114)</f>
        <v>-7.3422562526595112E-2</v>
      </c>
      <c r="C66">
        <f t="shared" si="2"/>
        <v>1.9876082815890745</v>
      </c>
      <c r="D66" s="21">
        <f t="shared" si="3"/>
        <v>0.10721125348377948</v>
      </c>
      <c r="E66" s="20"/>
      <c r="F66" s="67"/>
      <c r="P66" s="30">
        <v>63</v>
      </c>
      <c r="Q66" s="43">
        <v>7.6</v>
      </c>
      <c r="R66" s="50">
        <f t="shared" si="1"/>
        <v>8.4477999999999991</v>
      </c>
      <c r="S66">
        <f t="shared" si="0"/>
        <v>0.11155263157894731</v>
      </c>
    </row>
    <row r="67" spans="1:19" ht="15" thickBot="1" x14ac:dyDescent="0.35">
      <c r="A67" s="30">
        <v>24</v>
      </c>
      <c r="B67" s="21">
        <f>CORREL($Q$4:Q90,Q28:$Q$114)</f>
        <v>-1.2133150656572401E-2</v>
      </c>
      <c r="C67">
        <f t="shared" si="2"/>
        <v>1.987934206239018</v>
      </c>
      <c r="D67" s="21">
        <f t="shared" si="3"/>
        <v>0.10783277320343841</v>
      </c>
      <c r="E67" s="20"/>
      <c r="F67" s="67"/>
      <c r="H67" s="62" t="s">
        <v>45</v>
      </c>
      <c r="I67" s="63"/>
      <c r="J67" s="26"/>
      <c r="K67" s="26"/>
      <c r="L67" s="26"/>
      <c r="M67" s="26"/>
      <c r="N67" s="27"/>
      <c r="P67" s="30">
        <v>64</v>
      </c>
      <c r="Q67" s="43">
        <v>9.6</v>
      </c>
      <c r="R67" s="50">
        <f t="shared" si="1"/>
        <v>8.4573999999999998</v>
      </c>
      <c r="S67">
        <f t="shared" si="0"/>
        <v>0.11902083333333333</v>
      </c>
    </row>
    <row r="68" spans="1:19" x14ac:dyDescent="0.3">
      <c r="A68" s="30">
        <v>25</v>
      </c>
      <c r="B68" s="21">
        <f>CORREL($Q$4:Q89,Q29:$Q$114)</f>
        <v>6.9400533756152002E-2</v>
      </c>
      <c r="C68">
        <f t="shared" si="2"/>
        <v>1.9882679074772251</v>
      </c>
      <c r="D68" s="21">
        <f t="shared" si="3"/>
        <v>0.10846522890932808</v>
      </c>
      <c r="E68" s="20"/>
      <c r="F68" s="67"/>
      <c r="H68" s="30"/>
      <c r="I68" s="21"/>
      <c r="J68" s="21"/>
      <c r="K68" s="21"/>
      <c r="L68" s="21"/>
      <c r="M68" s="21"/>
      <c r="N68" s="29"/>
      <c r="P68" s="30">
        <v>65</v>
      </c>
      <c r="Q68" s="43">
        <v>7.8</v>
      </c>
      <c r="R68" s="50">
        <f t="shared" si="1"/>
        <v>8.4670000000000005</v>
      </c>
      <c r="S68">
        <f t="shared" si="0"/>
        <v>8.5512820512820609E-2</v>
      </c>
    </row>
    <row r="69" spans="1:19" x14ac:dyDescent="0.3">
      <c r="A69" s="30">
        <v>26</v>
      </c>
      <c r="B69" s="21">
        <f>CORREL($Q$4:Q88,Q30:$Q$114)</f>
        <v>-2.725571365595756E-2</v>
      </c>
      <c r="C69">
        <f t="shared" si="2"/>
        <v>1.9886096669757098</v>
      </c>
      <c r="D69" s="21">
        <f t="shared" si="3"/>
        <v>0.10910894511799619</v>
      </c>
      <c r="E69" s="20"/>
      <c r="F69" s="67"/>
      <c r="H69" s="30" t="s">
        <v>47</v>
      </c>
      <c r="I69" s="2" t="s">
        <v>46</v>
      </c>
      <c r="J69" s="21"/>
      <c r="K69" s="21"/>
      <c r="L69" s="21"/>
      <c r="M69" s="21"/>
      <c r="N69" s="29"/>
      <c r="P69" s="30">
        <v>66</v>
      </c>
      <c r="Q69" s="43">
        <v>7.5</v>
      </c>
      <c r="R69" s="50">
        <f t="shared" si="1"/>
        <v>8.4765999999999995</v>
      </c>
      <c r="S69">
        <f t="shared" ref="S69:S114" si="4">ABS(Q69-R69)/Q69</f>
        <v>0.13021333333333326</v>
      </c>
    </row>
    <row r="70" spans="1:19" x14ac:dyDescent="0.3">
      <c r="A70" s="30">
        <v>27</v>
      </c>
      <c r="B70" s="21">
        <f>CORREL($Q$4:Q87,Q31:$Q$114)</f>
        <v>-0.25312855065259549</v>
      </c>
      <c r="C70">
        <f t="shared" si="2"/>
        <v>1.9889597801751635</v>
      </c>
      <c r="D70" s="21">
        <f t="shared" si="3"/>
        <v>0.10976425998969035</v>
      </c>
      <c r="E70" s="20" t="s">
        <v>37</v>
      </c>
      <c r="F70" s="67"/>
      <c r="H70" s="30">
        <v>1</v>
      </c>
      <c r="I70" s="21">
        <f>ABS(0.453669260244973)</f>
        <v>0.453669260244973</v>
      </c>
      <c r="J70" s="21">
        <f>C44*D44</f>
        <v>0.18983805581233887</v>
      </c>
      <c r="K70" s="21"/>
      <c r="L70" s="21"/>
      <c r="M70" s="21"/>
      <c r="N70" s="29"/>
      <c r="P70" s="30">
        <v>67</v>
      </c>
      <c r="Q70" s="43">
        <v>7.9</v>
      </c>
      <c r="R70" s="50">
        <f t="shared" ref="R70:R114" si="5">0.0096*P70+7.843</f>
        <v>8.4862000000000002</v>
      </c>
      <c r="S70">
        <f t="shared" si="4"/>
        <v>7.42025316455696E-2</v>
      </c>
    </row>
    <row r="71" spans="1:19" x14ac:dyDescent="0.3">
      <c r="A71" s="30">
        <v>28</v>
      </c>
      <c r="B71" s="21">
        <f>CORREL($Q$4:Q86,Q32:$Q$114)</f>
        <v>-0.12750056994741787</v>
      </c>
      <c r="C71">
        <f t="shared" si="2"/>
        <v>1.9893185571365706</v>
      </c>
      <c r="D71" s="21">
        <f t="shared" si="3"/>
        <v>0.11043152607484653</v>
      </c>
      <c r="E71" s="20" t="s">
        <v>39</v>
      </c>
      <c r="F71" s="67"/>
      <c r="H71" s="30">
        <v>108</v>
      </c>
      <c r="I71" s="21">
        <f>ABS(-0.277350098112611)</f>
        <v>0.27735009811261102</v>
      </c>
      <c r="J71" s="21">
        <f>C151*D151</f>
        <v>3.0424349222966551</v>
      </c>
      <c r="K71" s="21"/>
      <c r="L71" s="21"/>
      <c r="M71" s="21"/>
      <c r="N71" s="29"/>
      <c r="P71" s="30">
        <v>68</v>
      </c>
      <c r="Q71" s="43">
        <v>7.8</v>
      </c>
      <c r="R71" s="50">
        <f t="shared" si="5"/>
        <v>8.4957999999999991</v>
      </c>
      <c r="S71">
        <f t="shared" si="4"/>
        <v>8.9205128205128117E-2</v>
      </c>
    </row>
    <row r="72" spans="1:19" x14ac:dyDescent="0.3">
      <c r="A72" s="30">
        <v>29</v>
      </c>
      <c r="B72" s="21">
        <f>CORREL($Q$4:Q85,Q33:$Q$114)</f>
        <v>1.8626290277757977E-2</v>
      </c>
      <c r="C72">
        <f t="shared" si="2"/>
        <v>1.9896863234569038</v>
      </c>
      <c r="D72" s="21">
        <f t="shared" si="3"/>
        <v>0.1111111111111111</v>
      </c>
      <c r="E72" s="20"/>
      <c r="F72" s="67"/>
      <c r="H72" s="30"/>
      <c r="I72" s="21"/>
      <c r="J72" s="21"/>
      <c r="K72" s="21"/>
      <c r="L72" s="21"/>
      <c r="M72" s="21"/>
      <c r="N72" s="29"/>
      <c r="P72" s="30">
        <v>69</v>
      </c>
      <c r="Q72" s="43">
        <v>7.6</v>
      </c>
      <c r="R72" s="50">
        <f t="shared" si="5"/>
        <v>8.5053999999999998</v>
      </c>
      <c r="S72">
        <f t="shared" si="4"/>
        <v>0.11913157894736845</v>
      </c>
    </row>
    <row r="73" spans="1:19" x14ac:dyDescent="0.3">
      <c r="A73" s="30">
        <v>30</v>
      </c>
      <c r="B73" s="21">
        <f>CORREL($Q$4:Q84,Q34:$Q$114)</f>
        <v>5.533001425034071E-2</v>
      </c>
      <c r="C73">
        <f t="shared" si="2"/>
        <v>1.9900634212544475</v>
      </c>
      <c r="D73" s="21">
        <f t="shared" si="3"/>
        <v>0.11180339887498948</v>
      </c>
      <c r="E73" s="20"/>
      <c r="F73" s="67"/>
      <c r="H73" s="30"/>
      <c r="I73" s="21"/>
      <c r="J73" s="21"/>
      <c r="K73" s="21"/>
      <c r="L73" s="21"/>
      <c r="M73" s="21"/>
      <c r="N73" s="29"/>
      <c r="P73" s="30">
        <v>70</v>
      </c>
      <c r="Q73" s="43">
        <v>7.5</v>
      </c>
      <c r="R73" s="50">
        <f t="shared" si="5"/>
        <v>8.5150000000000006</v>
      </c>
      <c r="S73">
        <f t="shared" si="4"/>
        <v>0.13533333333333342</v>
      </c>
    </row>
    <row r="74" spans="1:19" x14ac:dyDescent="0.3">
      <c r="A74" s="30">
        <v>31</v>
      </c>
      <c r="B74" s="21">
        <f>CORREL($Q$4:Q83,Q35:$Q$114)</f>
        <v>-5.2632557011210142E-3</v>
      </c>
      <c r="C74">
        <f t="shared" si="2"/>
        <v>1.9904502102301287</v>
      </c>
      <c r="D74" s="21">
        <f t="shared" si="3"/>
        <v>0.1125087900926024</v>
      </c>
      <c r="E74" s="20"/>
      <c r="F74" s="67"/>
      <c r="H74" s="30"/>
      <c r="I74" s="21"/>
      <c r="J74" s="21"/>
      <c r="K74" s="21"/>
      <c r="L74" s="21"/>
      <c r="M74" s="21"/>
      <c r="N74" s="29"/>
      <c r="P74" s="30">
        <v>71</v>
      </c>
      <c r="Q74" s="43">
        <v>7.6</v>
      </c>
      <c r="R74" s="50">
        <f t="shared" si="5"/>
        <v>8.5245999999999995</v>
      </c>
      <c r="S74">
        <f t="shared" si="4"/>
        <v>0.12165789473684209</v>
      </c>
    </row>
    <row r="75" spans="1:19" x14ac:dyDescent="0.3">
      <c r="A75" s="30">
        <v>32</v>
      </c>
      <c r="B75" s="21">
        <f>CORREL($Q$4:Q82,Q36:$Q$114)</f>
        <v>-2.5045449601150134E-2</v>
      </c>
      <c r="C75">
        <f t="shared" si="2"/>
        <v>1.9908470688116919</v>
      </c>
      <c r="D75" s="21">
        <f t="shared" si="3"/>
        <v>0.11322770341445956</v>
      </c>
      <c r="E75" s="20"/>
      <c r="F75" s="67"/>
      <c r="H75" s="30"/>
      <c r="I75" s="21"/>
      <c r="J75" s="21"/>
      <c r="K75" s="21"/>
      <c r="L75" s="21"/>
      <c r="M75" s="21"/>
      <c r="N75" s="29"/>
      <c r="P75" s="30">
        <v>72</v>
      </c>
      <c r="Q75" s="43">
        <v>7.8</v>
      </c>
      <c r="R75" s="50">
        <f t="shared" si="5"/>
        <v>8.5342000000000002</v>
      </c>
      <c r="S75">
        <f t="shared" si="4"/>
        <v>9.4128205128205189E-2</v>
      </c>
    </row>
    <row r="76" spans="1:19" ht="15" thickBot="1" x14ac:dyDescent="0.35">
      <c r="A76" s="30">
        <v>33</v>
      </c>
      <c r="B76" s="21">
        <f>CORREL($Q$4:Q81,Q37:$Q$114)</f>
        <v>0.13814164236701398</v>
      </c>
      <c r="C76">
        <f t="shared" si="2"/>
        <v>1.9912543953883848</v>
      </c>
      <c r="D76" s="21">
        <f t="shared" si="3"/>
        <v>0.11396057645963795</v>
      </c>
      <c r="E76" s="20" t="s">
        <v>39</v>
      </c>
      <c r="F76" s="67"/>
      <c r="H76" s="48"/>
      <c r="I76" s="37"/>
      <c r="J76" s="37"/>
      <c r="K76" s="37"/>
      <c r="L76" s="37"/>
      <c r="M76" s="37"/>
      <c r="N76" s="38"/>
      <c r="P76" s="30">
        <v>73</v>
      </c>
      <c r="Q76" s="43">
        <v>7.2</v>
      </c>
      <c r="R76" s="50">
        <f t="shared" si="5"/>
        <v>8.5437999999999992</v>
      </c>
      <c r="S76">
        <f t="shared" si="4"/>
        <v>0.18663888888888874</v>
      </c>
    </row>
    <row r="77" spans="1:19" x14ac:dyDescent="0.3">
      <c r="A77" s="30">
        <v>34</v>
      </c>
      <c r="B77" s="21">
        <f>CORREL($Q$4:Q80,Q38:$Q$114)</f>
        <v>0.14866112564425965</v>
      </c>
      <c r="C77">
        <f t="shared" si="2"/>
        <v>1.991672609644662</v>
      </c>
      <c r="D77" s="21">
        <f t="shared" si="3"/>
        <v>0.11470786693528087</v>
      </c>
      <c r="E77" s="20" t="s">
        <v>39</v>
      </c>
      <c r="F77" s="67"/>
      <c r="P77" s="30">
        <v>74</v>
      </c>
      <c r="Q77" s="43">
        <v>7.4</v>
      </c>
      <c r="R77" s="50">
        <f t="shared" si="5"/>
        <v>8.5533999999999999</v>
      </c>
      <c r="S77">
        <f t="shared" si="4"/>
        <v>0.15586486486486478</v>
      </c>
    </row>
    <row r="78" spans="1:19" x14ac:dyDescent="0.3">
      <c r="A78" s="30">
        <v>35</v>
      </c>
      <c r="B78" s="21">
        <f>CORREL($Q$4:Q79,Q39:$Q$114)</f>
        <v>4.0044925474182298E-3</v>
      </c>
      <c r="C78">
        <f t="shared" si="2"/>
        <v>1.9921021540022406</v>
      </c>
      <c r="D78" s="21">
        <f t="shared" si="3"/>
        <v>0.11547005383792514</v>
      </c>
      <c r="E78" s="20"/>
      <c r="F78" s="67"/>
      <c r="P78" s="30">
        <v>75</v>
      </c>
      <c r="Q78" s="2">
        <v>9.1</v>
      </c>
      <c r="R78" s="50">
        <f t="shared" si="5"/>
        <v>8.5630000000000006</v>
      </c>
      <c r="S78">
        <f t="shared" si="4"/>
        <v>5.9010989010988904E-2</v>
      </c>
    </row>
    <row r="79" spans="1:19" x14ac:dyDescent="0.3">
      <c r="A79" s="30">
        <v>36</v>
      </c>
      <c r="B79" s="21">
        <f>CORREL($Q$4:Q78,Q40:$Q$114)</f>
        <v>6.8808279061055702E-2</v>
      </c>
      <c r="C79">
        <f t="shared" si="2"/>
        <v>1.992543495180934</v>
      </c>
      <c r="D79" s="21">
        <f t="shared" si="3"/>
        <v>0.11624763874381928</v>
      </c>
      <c r="E79" s="20"/>
      <c r="F79" s="67"/>
      <c r="P79" s="30">
        <v>76</v>
      </c>
      <c r="Q79" s="2">
        <v>9.8000000000000007</v>
      </c>
      <c r="R79" s="50">
        <f t="shared" si="5"/>
        <v>8.5725999999999996</v>
      </c>
      <c r="S79">
        <f t="shared" si="4"/>
        <v>0.12524489795918378</v>
      </c>
    </row>
    <row r="80" spans="1:19" x14ac:dyDescent="0.3">
      <c r="A80" s="30">
        <v>37</v>
      </c>
      <c r="B80" s="21">
        <f>CORREL($Q$4:Q77,Q41:$Q$114)</f>
        <v>0.46928196896327923</v>
      </c>
      <c r="C80">
        <f t="shared" si="2"/>
        <v>1.9929971258898567</v>
      </c>
      <c r="D80" s="21">
        <f t="shared" si="3"/>
        <v>0.11704114719613057</v>
      </c>
      <c r="E80" s="20" t="s">
        <v>36</v>
      </c>
      <c r="F80" s="67"/>
      <c r="P80" s="30">
        <v>77</v>
      </c>
      <c r="Q80" s="2">
        <v>9.5</v>
      </c>
      <c r="R80" s="50">
        <f t="shared" si="5"/>
        <v>8.5822000000000003</v>
      </c>
      <c r="S80">
        <f t="shared" si="4"/>
        <v>9.6610526315789438E-2</v>
      </c>
    </row>
    <row r="81" spans="1:19" x14ac:dyDescent="0.3">
      <c r="A81" s="30">
        <v>38</v>
      </c>
      <c r="B81" s="21">
        <f>CORREL($Q$4:Q76,Q42:$Q$114)</f>
        <v>0.34343957943693021</v>
      </c>
      <c r="C81">
        <f t="shared" si="2"/>
        <v>1.9934635666618719</v>
      </c>
      <c r="D81" s="21">
        <f t="shared" si="3"/>
        <v>0.11785113019775793</v>
      </c>
      <c r="E81" s="20" t="s">
        <v>38</v>
      </c>
      <c r="F81" s="67"/>
      <c r="P81" s="30">
        <v>78</v>
      </c>
      <c r="Q81" s="2">
        <v>9.1999999999999993</v>
      </c>
      <c r="R81" s="50">
        <f t="shared" si="5"/>
        <v>8.5917999999999992</v>
      </c>
      <c r="S81">
        <f t="shared" si="4"/>
        <v>6.6108695652173921E-2</v>
      </c>
    </row>
    <row r="82" spans="1:19" x14ac:dyDescent="0.3">
      <c r="A82" s="30">
        <v>39</v>
      </c>
      <c r="B82" s="21">
        <f>CORREL($Q$4:Q75,Q43:$Q$114)</f>
        <v>0.10404521502758106</v>
      </c>
      <c r="C82">
        <f t="shared" si="2"/>
        <v>1.9939433678456266</v>
      </c>
      <c r="D82" s="21">
        <f t="shared" si="3"/>
        <v>0.11867816581938533</v>
      </c>
      <c r="E82" s="20" t="s">
        <v>39</v>
      </c>
      <c r="F82" s="67"/>
      <c r="P82" s="30">
        <v>79</v>
      </c>
      <c r="Q82" s="2">
        <v>9.3000000000000007</v>
      </c>
      <c r="R82" s="50">
        <f t="shared" si="5"/>
        <v>8.6013999999999999</v>
      </c>
      <c r="S82">
        <f t="shared" si="4"/>
        <v>7.5118279569892546E-2</v>
      </c>
    </row>
    <row r="83" spans="1:19" x14ac:dyDescent="0.3">
      <c r="A83" s="30">
        <v>40</v>
      </c>
      <c r="B83" s="21">
        <f>CORREL($Q$4:Q74,Q44:$Q$114)</f>
        <v>-6.6860498127762319E-2</v>
      </c>
      <c r="C83">
        <f t="shared" si="2"/>
        <v>1.9944371117711854</v>
      </c>
      <c r="D83" s="21">
        <f t="shared" si="3"/>
        <v>0.11952286093343936</v>
      </c>
      <c r="E83" s="20"/>
      <c r="F83" s="67"/>
      <c r="P83" s="30">
        <v>80</v>
      </c>
      <c r="Q83" s="2">
        <v>8.9</v>
      </c>
      <c r="R83" s="50">
        <f t="shared" si="5"/>
        <v>8.6110000000000007</v>
      </c>
      <c r="S83">
        <f t="shared" si="4"/>
        <v>3.2471910112359517E-2</v>
      </c>
    </row>
    <row r="84" spans="1:19" x14ac:dyDescent="0.3">
      <c r="A84" s="30">
        <v>41</v>
      </c>
      <c r="B84" s="21">
        <f>CORREL($Q$4:Q73,Q45:$Q$114)</f>
        <v>0.16368403392132139</v>
      </c>
      <c r="C84">
        <f t="shared" si="2"/>
        <v>1.9949454151072357</v>
      </c>
      <c r="D84" s="21">
        <f t="shared" si="3"/>
        <v>0.1203858530857692</v>
      </c>
      <c r="E84" s="20" t="s">
        <v>39</v>
      </c>
      <c r="F84" s="67"/>
      <c r="P84" s="30">
        <v>81</v>
      </c>
      <c r="Q84" s="2">
        <v>8.8000000000000007</v>
      </c>
      <c r="R84" s="50">
        <f t="shared" si="5"/>
        <v>8.6205999999999996</v>
      </c>
      <c r="S84">
        <f t="shared" si="4"/>
        <v>2.0386363636363761E-2</v>
      </c>
    </row>
    <row r="85" spans="1:19" x14ac:dyDescent="0.3">
      <c r="A85" s="30">
        <v>42</v>
      </c>
      <c r="B85" s="21">
        <f>CORREL($Q$4:Q72,Q46:$Q$114)</f>
        <v>0.1128006406216948</v>
      </c>
      <c r="C85">
        <f t="shared" si="2"/>
        <v>1.9954689314298424</v>
      </c>
      <c r="D85" s="21">
        <f t="shared" si="3"/>
        <v>0.12126781251816648</v>
      </c>
      <c r="E85" s="20" t="s">
        <v>39</v>
      </c>
      <c r="F85" s="67"/>
      <c r="P85" s="30">
        <v>82</v>
      </c>
      <c r="Q85" s="2">
        <v>9.3000000000000007</v>
      </c>
      <c r="R85" s="50">
        <f t="shared" si="5"/>
        <v>8.6302000000000003</v>
      </c>
      <c r="S85">
        <f t="shared" si="4"/>
        <v>7.2021505376344122E-2</v>
      </c>
    </row>
    <row r="86" spans="1:19" x14ac:dyDescent="0.3">
      <c r="A86" s="30">
        <v>43</v>
      </c>
      <c r="B86" s="21">
        <f>CORREL($Q$4:Q71,Q47:$Q$114)</f>
        <v>-5.6461085909234321E-2</v>
      </c>
      <c r="C86">
        <f t="shared" si="2"/>
        <v>1.9960083540252964</v>
      </c>
      <c r="D86" s="21">
        <f t="shared" si="3"/>
        <v>0.12216944435630522</v>
      </c>
      <c r="E86" s="20"/>
      <c r="F86" s="67"/>
      <c r="P86" s="30">
        <v>83</v>
      </c>
      <c r="Q86" s="2">
        <v>9.6999999999999993</v>
      </c>
      <c r="R86" s="50">
        <f t="shared" si="5"/>
        <v>8.6397999999999993</v>
      </c>
      <c r="S86">
        <f t="shared" si="4"/>
        <v>0.10929896907216496</v>
      </c>
    </row>
    <row r="87" spans="1:19" x14ac:dyDescent="0.3">
      <c r="A87" s="30">
        <v>44</v>
      </c>
      <c r="B87" s="21">
        <f>CORREL($Q$4:Q70,Q48:$Q$114)</f>
        <v>-5.4368802154924501E-3</v>
      </c>
      <c r="C87">
        <f t="shared" si="2"/>
        <v>1.996564418952312</v>
      </c>
      <c r="D87" s="21">
        <f t="shared" si="3"/>
        <v>0.12309149097933272</v>
      </c>
      <c r="E87" s="20"/>
      <c r="F87" s="67"/>
      <c r="P87" s="30">
        <v>84</v>
      </c>
      <c r="Q87" s="2">
        <v>9</v>
      </c>
      <c r="R87" s="50">
        <f t="shared" si="5"/>
        <v>8.6494</v>
      </c>
      <c r="S87">
        <f t="shared" si="4"/>
        <v>3.8955555555555556E-2</v>
      </c>
    </row>
    <row r="88" spans="1:19" x14ac:dyDescent="0.3">
      <c r="A88" s="30">
        <v>45</v>
      </c>
      <c r="B88" s="21">
        <f>CORREL($Q$4:Q69,Q49:$Q$114)</f>
        <v>7.8406622680354629E-2</v>
      </c>
      <c r="C88">
        <f t="shared" si="2"/>
        <v>1.9971379083920051</v>
      </c>
      <c r="D88" s="21">
        <f t="shared" si="3"/>
        <v>0.12403473458920847</v>
      </c>
      <c r="E88" s="20"/>
      <c r="F88" s="67"/>
      <c r="P88" s="30">
        <v>85</v>
      </c>
      <c r="Q88" s="2">
        <v>9.5</v>
      </c>
      <c r="R88" s="50">
        <f t="shared" si="5"/>
        <v>8.6590000000000007</v>
      </c>
      <c r="S88">
        <f t="shared" si="4"/>
        <v>8.8526315789473606E-2</v>
      </c>
    </row>
    <row r="89" spans="1:19" x14ac:dyDescent="0.3">
      <c r="A89" s="30">
        <v>46</v>
      </c>
      <c r="B89" s="21">
        <f>CORREL($Q$4:Q68,Q50:$Q$114)</f>
        <v>4.4400349962749767E-2</v>
      </c>
      <c r="C89">
        <f t="shared" si="2"/>
        <v>1.9977296543176954</v>
      </c>
      <c r="D89" s="21">
        <f t="shared" si="3"/>
        <v>0.125</v>
      </c>
      <c r="E89" s="20"/>
      <c r="F89" s="67"/>
      <c r="P89" s="30">
        <v>86</v>
      </c>
      <c r="Q89" s="2">
        <v>9</v>
      </c>
      <c r="R89" s="50">
        <f t="shared" si="5"/>
        <v>8.6685999999999996</v>
      </c>
      <c r="S89">
        <f t="shared" si="4"/>
        <v>3.6822222222222263E-2</v>
      </c>
    </row>
    <row r="90" spans="1:19" x14ac:dyDescent="0.3">
      <c r="A90" s="30">
        <v>47</v>
      </c>
      <c r="B90" s="21">
        <f>CORREL($Q$4:Q67,Q51:$Q$114)</f>
        <v>-3.1656556161137897E-2</v>
      </c>
      <c r="C90">
        <f t="shared" si="2"/>
        <v>1.9983405425207412</v>
      </c>
      <c r="D90" s="21">
        <f t="shared" si="3"/>
        <v>0.12598815766974239</v>
      </c>
      <c r="E90" s="20"/>
      <c r="F90" s="67"/>
      <c r="P90" s="30">
        <v>87</v>
      </c>
      <c r="Q90" s="2">
        <v>9.1999999999999993</v>
      </c>
      <c r="R90" s="50">
        <f t="shared" si="5"/>
        <v>8.6782000000000004</v>
      </c>
      <c r="S90">
        <f t="shared" si="4"/>
        <v>5.6717391304347713E-2</v>
      </c>
    </row>
    <row r="91" spans="1:19" x14ac:dyDescent="0.3">
      <c r="A91" s="30">
        <v>48</v>
      </c>
      <c r="B91" s="21">
        <f>CORREL($Q$4:Q66,Q52:$Q$114)</f>
        <v>-0.25501553831063811</v>
      </c>
      <c r="C91">
        <f t="shared" si="2"/>
        <v>1.9989715170333793</v>
      </c>
      <c r="D91" s="21">
        <f t="shared" si="3"/>
        <v>0.1270001270001905</v>
      </c>
      <c r="E91" s="20" t="s">
        <v>37</v>
      </c>
      <c r="F91" s="67"/>
      <c r="P91" s="30">
        <v>88</v>
      </c>
      <c r="Q91" s="2">
        <v>9.1999999999999993</v>
      </c>
      <c r="R91" s="50">
        <f t="shared" si="5"/>
        <v>8.6877999999999993</v>
      </c>
      <c r="S91">
        <f t="shared" si="4"/>
        <v>5.5673913043478261E-2</v>
      </c>
    </row>
    <row r="92" spans="1:19" x14ac:dyDescent="0.3">
      <c r="A92" s="30">
        <v>49</v>
      </c>
      <c r="B92" s="21">
        <f>CORREL($Q$4:Q65,Q53:$Q$114)</f>
        <v>1.9925336049122794E-2</v>
      </c>
      <c r="C92">
        <f t="shared" si="2"/>
        <v>1.9996235849949404</v>
      </c>
      <c r="D92" s="21">
        <f t="shared" si="3"/>
        <v>0.12803687993289598</v>
      </c>
      <c r="E92" s="20"/>
      <c r="F92" s="67"/>
      <c r="P92" s="30">
        <v>89</v>
      </c>
      <c r="Q92" s="2">
        <v>9.5</v>
      </c>
      <c r="R92" s="50">
        <f t="shared" si="5"/>
        <v>8.6974</v>
      </c>
      <c r="S92">
        <f t="shared" si="4"/>
        <v>8.4484210526315787E-2</v>
      </c>
    </row>
    <row r="93" spans="1:19" x14ac:dyDescent="0.3">
      <c r="A93" s="30">
        <v>50</v>
      </c>
      <c r="B93" s="21">
        <f>CORREL($Q$4:Q64,Q54:$Q$114)</f>
        <v>5.166031621340271E-2</v>
      </c>
      <c r="C93">
        <f t="shared" si="2"/>
        <v>2.0002978220142609</v>
      </c>
      <c r="D93" s="21">
        <f t="shared" si="3"/>
        <v>0.12909944487358055</v>
      </c>
      <c r="E93" s="20"/>
      <c r="F93" s="67"/>
      <c r="P93" s="30">
        <v>90</v>
      </c>
      <c r="Q93" s="2">
        <v>8.8000000000000007</v>
      </c>
      <c r="R93" s="50">
        <f t="shared" si="5"/>
        <v>8.7070000000000007</v>
      </c>
      <c r="S93">
        <f t="shared" si="4"/>
        <v>1.0568181818181813E-2</v>
      </c>
    </row>
    <row r="94" spans="1:19" x14ac:dyDescent="0.3">
      <c r="A94" s="30">
        <v>51</v>
      </c>
      <c r="B94" s="21">
        <f>CORREL($Q$4:Q63,Q55:$Q$114)</f>
        <v>4.510377522896721E-3</v>
      </c>
      <c r="C94">
        <f t="shared" si="2"/>
        <v>2.0009953780882688</v>
      </c>
      <c r="D94" s="21">
        <f t="shared" si="3"/>
        <v>0.13018891098082389</v>
      </c>
      <c r="E94" s="20"/>
      <c r="F94" s="67"/>
      <c r="P94" s="30">
        <v>91</v>
      </c>
      <c r="Q94" s="2">
        <v>9.1</v>
      </c>
      <c r="R94" s="50">
        <f t="shared" si="5"/>
        <v>8.7165999999999997</v>
      </c>
      <c r="S94">
        <f t="shared" si="4"/>
        <v>4.213186813186813E-2</v>
      </c>
    </row>
    <row r="95" spans="1:19" x14ac:dyDescent="0.3">
      <c r="A95" s="30">
        <v>52</v>
      </c>
      <c r="B95" s="21">
        <f>CORREL($Q$4:Q62,Q56:$Q$114)</f>
        <v>-0.1593667994320625</v>
      </c>
      <c r="C95">
        <f t="shared" si="2"/>
        <v>2.0017174841452352</v>
      </c>
      <c r="D95" s="21">
        <f t="shared" si="3"/>
        <v>0.13130643285972254</v>
      </c>
      <c r="E95" s="20" t="s">
        <v>39</v>
      </c>
      <c r="F95" s="67"/>
      <c r="P95" s="30">
        <v>92</v>
      </c>
      <c r="Q95" s="2">
        <v>8.3000000000000007</v>
      </c>
      <c r="R95" s="50">
        <f t="shared" si="5"/>
        <v>8.7262000000000004</v>
      </c>
      <c r="S95">
        <f t="shared" si="4"/>
        <v>5.1349397590361404E-2</v>
      </c>
    </row>
    <row r="96" spans="1:19" x14ac:dyDescent="0.3">
      <c r="A96" s="30">
        <v>53</v>
      </c>
      <c r="B96" s="21">
        <f>CORREL($Q$4:Q61,Q57:$Q$114)</f>
        <v>-1.2705742098736057E-2</v>
      </c>
      <c r="C96">
        <f t="shared" si="2"/>
        <v>2.0024654592910065</v>
      </c>
      <c r="D96" s="21">
        <f t="shared" si="3"/>
        <v>0.13245323570650439</v>
      </c>
      <c r="E96" s="20"/>
      <c r="F96" s="67"/>
      <c r="P96" s="30">
        <v>93</v>
      </c>
      <c r="Q96" s="2">
        <v>8.6999999999999993</v>
      </c>
      <c r="R96" s="50">
        <f t="shared" si="5"/>
        <v>8.7357999999999993</v>
      </c>
      <c r="S96">
        <f t="shared" si="4"/>
        <v>4.1149425287356385E-3</v>
      </c>
    </row>
    <row r="97" spans="1:19" x14ac:dyDescent="0.3">
      <c r="A97" s="30">
        <v>54</v>
      </c>
      <c r="B97" s="21">
        <f>CORREL($Q$4:Q60,Q58:$Q$114)</f>
        <v>-1.5238881139822436E-2</v>
      </c>
      <c r="C97">
        <f t="shared" si="2"/>
        <v>2.0032407188478727</v>
      </c>
      <c r="D97" s="21">
        <f t="shared" si="3"/>
        <v>0.1336306209562122</v>
      </c>
      <c r="E97" s="20"/>
      <c r="F97" s="67"/>
      <c r="P97" s="30">
        <v>94</v>
      </c>
      <c r="Q97" s="2">
        <v>8</v>
      </c>
      <c r="R97" s="50">
        <f t="shared" si="5"/>
        <v>8.7454000000000001</v>
      </c>
      <c r="S97">
        <f t="shared" si="4"/>
        <v>9.3175000000000008E-2</v>
      </c>
    </row>
    <row r="98" spans="1:19" x14ac:dyDescent="0.3">
      <c r="A98" s="30">
        <v>55</v>
      </c>
      <c r="B98" s="21">
        <f>CORREL($Q$4:Q59,Q59:$Q$114)</f>
        <v>2.4886986058472293E-3</v>
      </c>
      <c r="C98">
        <f t="shared" si="2"/>
        <v>2.0040447832891455</v>
      </c>
      <c r="D98" s="21">
        <f t="shared" si="3"/>
        <v>0.13483997249264842</v>
      </c>
      <c r="E98" s="20"/>
      <c r="F98" s="67"/>
      <c r="P98" s="30">
        <v>95</v>
      </c>
      <c r="Q98" s="2">
        <v>9.1999999999999993</v>
      </c>
      <c r="R98" s="50">
        <f t="shared" si="5"/>
        <v>8.754999999999999</v>
      </c>
      <c r="S98">
        <f t="shared" si="4"/>
        <v>4.8369565217391337E-2</v>
      </c>
    </row>
    <row r="99" spans="1:19" x14ac:dyDescent="0.3">
      <c r="A99" s="30">
        <v>56</v>
      </c>
      <c r="B99" s="21">
        <f>CORREL($Q$4:Q58,Q60:$Q$114)</f>
        <v>-0.12527637155579419</v>
      </c>
      <c r="C99">
        <f t="shared" si="2"/>
        <v>2.0048792881880577</v>
      </c>
      <c r="D99" s="21">
        <f t="shared" si="3"/>
        <v>0.13608276348795434</v>
      </c>
      <c r="E99" s="20"/>
      <c r="F99" s="67"/>
      <c r="P99" s="30">
        <v>96</v>
      </c>
      <c r="Q99" s="2">
        <v>8.5</v>
      </c>
      <c r="R99" s="50">
        <f t="shared" si="5"/>
        <v>8.7645999999999997</v>
      </c>
      <c r="S99">
        <f t="shared" si="4"/>
        <v>3.112941176470585E-2</v>
      </c>
    </row>
    <row r="100" spans="1:19" x14ac:dyDescent="0.3">
      <c r="A100" s="30">
        <v>57</v>
      </c>
      <c r="B100" s="21">
        <f>CORREL($Q$4:Q57,Q61:$Q$114)</f>
        <v>-5.2813674069078081E-2</v>
      </c>
      <c r="C100">
        <f t="shared" si="2"/>
        <v>2.0057459953178696</v>
      </c>
      <c r="D100" s="21">
        <f t="shared" si="3"/>
        <v>0.13736056394868904</v>
      </c>
      <c r="E100" s="20"/>
      <c r="F100" s="67"/>
      <c r="P100" s="30">
        <v>97</v>
      </c>
      <c r="Q100" s="2">
        <v>10.6</v>
      </c>
      <c r="R100" s="50">
        <f t="shared" si="5"/>
        <v>8.7742000000000004</v>
      </c>
      <c r="S100">
        <f t="shared" si="4"/>
        <v>0.17224528301886785</v>
      </c>
    </row>
    <row r="101" spans="1:19" x14ac:dyDescent="0.3">
      <c r="A101" s="30">
        <v>58</v>
      </c>
      <c r="B101" s="21">
        <f>CORREL($Q$4:Q56,Q62:$Q$114)</f>
        <v>-0.15674439057112424</v>
      </c>
      <c r="C101">
        <f t="shared" si="2"/>
        <v>2.0066468050616861</v>
      </c>
      <c r="D101" s="21">
        <f t="shared" si="3"/>
        <v>0.13867504905630729</v>
      </c>
      <c r="E101" s="20" t="s">
        <v>39</v>
      </c>
      <c r="F101" s="67"/>
      <c r="P101" s="30">
        <v>98</v>
      </c>
      <c r="Q101" s="2">
        <v>10.3</v>
      </c>
      <c r="R101" s="50">
        <f t="shared" si="5"/>
        <v>8.7837999999999994</v>
      </c>
      <c r="S101">
        <f t="shared" si="4"/>
        <v>0.14720388349514574</v>
      </c>
    </row>
    <row r="102" spans="1:19" x14ac:dyDescent="0.3">
      <c r="A102" s="30">
        <v>59</v>
      </c>
      <c r="B102" s="21">
        <f>CORREL($Q$4:Q55,Q63:$Q$114)</f>
        <v>-0.10658222241748121</v>
      </c>
      <c r="C102">
        <f t="shared" si="2"/>
        <v>2.007583770315835</v>
      </c>
      <c r="D102" s="21">
        <f t="shared" si="3"/>
        <v>0.14002800840280097</v>
      </c>
      <c r="E102" s="20" t="s">
        <v>39</v>
      </c>
      <c r="F102" s="67"/>
      <c r="P102" s="30">
        <v>99</v>
      </c>
      <c r="Q102" s="2">
        <v>8.9</v>
      </c>
      <c r="R102" s="50">
        <f t="shared" si="5"/>
        <v>8.7934000000000001</v>
      </c>
      <c r="S102">
        <f t="shared" si="4"/>
        <v>1.1977528089887668E-2</v>
      </c>
    </row>
    <row r="103" spans="1:19" x14ac:dyDescent="0.3">
      <c r="A103" s="30">
        <v>60</v>
      </c>
      <c r="B103" s="21">
        <f>CORREL($Q$4:Q54,Q64:$Q$114)</f>
        <v>-0.31479979335677738</v>
      </c>
      <c r="C103">
        <f t="shared" si="2"/>
        <v>2.0085591121007611</v>
      </c>
      <c r="D103" s="21">
        <f t="shared" si="3"/>
        <v>0.1414213562373095</v>
      </c>
      <c r="E103" s="20" t="s">
        <v>38</v>
      </c>
      <c r="F103" s="67"/>
      <c r="P103" s="30">
        <v>100</v>
      </c>
      <c r="Q103" s="2">
        <v>8.3000000000000007</v>
      </c>
      <c r="R103" s="50">
        <f t="shared" si="5"/>
        <v>8.8030000000000008</v>
      </c>
      <c r="S103">
        <f t="shared" si="4"/>
        <v>6.0602409638554226E-2</v>
      </c>
    </row>
    <row r="104" spans="1:19" x14ac:dyDescent="0.3">
      <c r="A104" s="30">
        <v>61</v>
      </c>
      <c r="B104" s="21">
        <f>CORREL($Q$4:Q53,Q65:$Q$114)</f>
        <v>-0.36475390234240201</v>
      </c>
      <c r="C104">
        <f t="shared" si="2"/>
        <v>2.0095752371292388</v>
      </c>
      <c r="D104" s="21">
        <f t="shared" si="3"/>
        <v>0.14285714285714285</v>
      </c>
      <c r="E104" s="20" t="s">
        <v>38</v>
      </c>
      <c r="F104" s="67"/>
      <c r="P104" s="30">
        <v>101</v>
      </c>
      <c r="Q104" s="2">
        <v>10.199999999999999</v>
      </c>
      <c r="R104" s="50">
        <f t="shared" si="5"/>
        <v>8.8125999999999998</v>
      </c>
      <c r="S104">
        <f t="shared" si="4"/>
        <v>0.13601960784313721</v>
      </c>
    </row>
    <row r="105" spans="1:19" x14ac:dyDescent="0.3">
      <c r="A105" s="30">
        <v>62</v>
      </c>
      <c r="B105" s="21">
        <f>CORREL($Q$4:Q52,Q66:$Q$114)</f>
        <v>-0.17567519506447396</v>
      </c>
      <c r="C105">
        <f t="shared" si="2"/>
        <v>2.0106347576242314</v>
      </c>
      <c r="D105" s="21">
        <f t="shared" si="3"/>
        <v>0.14433756729740646</v>
      </c>
      <c r="E105" s="20" t="s">
        <v>39</v>
      </c>
      <c r="F105" s="67"/>
      <c r="P105" s="30">
        <v>102</v>
      </c>
      <c r="Q105" s="2">
        <v>9.1999999999999993</v>
      </c>
      <c r="R105" s="50">
        <f t="shared" si="5"/>
        <v>8.8222000000000005</v>
      </c>
      <c r="S105">
        <f t="shared" si="4"/>
        <v>4.1065217391304219E-2</v>
      </c>
    </row>
    <row r="106" spans="1:19" x14ac:dyDescent="0.3">
      <c r="A106" s="30">
        <v>63</v>
      </c>
      <c r="B106" s="21">
        <f>CORREL($Q$4:Q51,Q67:$Q$114)</f>
        <v>-5.3091354732111976E-2</v>
      </c>
      <c r="C106">
        <f t="shared" si="2"/>
        <v>2.0117405137297668</v>
      </c>
      <c r="D106" s="21">
        <f t="shared" si="3"/>
        <v>0.14586499149789456</v>
      </c>
      <c r="E106" s="20"/>
      <c r="F106" s="67"/>
      <c r="P106" s="30">
        <v>103</v>
      </c>
      <c r="Q106" s="2">
        <v>8.6999999999999993</v>
      </c>
      <c r="R106" s="50">
        <f t="shared" si="5"/>
        <v>8.8317999999999994</v>
      </c>
      <c r="S106">
        <f t="shared" si="4"/>
        <v>1.5149425287356339E-2</v>
      </c>
    </row>
    <row r="107" spans="1:19" x14ac:dyDescent="0.3">
      <c r="A107" s="30">
        <v>64</v>
      </c>
      <c r="B107" s="21">
        <f>CORREL($Q$4:Q50,Q68:$Q$114)</f>
        <v>-0.45811782334124035</v>
      </c>
      <c r="C107">
        <f t="shared" si="2"/>
        <v>2.0128955989194299</v>
      </c>
      <c r="D107" s="21">
        <f t="shared" si="3"/>
        <v>0.14744195615489714</v>
      </c>
      <c r="E107" s="20" t="s">
        <v>36</v>
      </c>
      <c r="F107" s="67"/>
      <c r="P107" s="30">
        <v>104</v>
      </c>
      <c r="Q107" s="2">
        <v>8</v>
      </c>
      <c r="R107" s="50">
        <f t="shared" si="5"/>
        <v>8.8414000000000001</v>
      </c>
      <c r="S107">
        <f t="shared" si="4"/>
        <v>0.10517500000000002</v>
      </c>
    </row>
    <row r="108" spans="1:19" x14ac:dyDescent="0.3">
      <c r="A108" s="30">
        <v>65</v>
      </c>
      <c r="B108" s="21">
        <f>CORREL($Q$4:Q49,Q69:$Q$114)</f>
        <v>-0.27566382424373803</v>
      </c>
      <c r="C108">
        <f t="shared" si="2"/>
        <v>2.0141033888808457</v>
      </c>
      <c r="D108" s="21">
        <f t="shared" si="3"/>
        <v>0.14907119849998599</v>
      </c>
      <c r="E108" s="20" t="s">
        <v>37</v>
      </c>
      <c r="F108" s="67"/>
      <c r="P108" s="30">
        <v>105</v>
      </c>
      <c r="Q108" s="2">
        <v>9.1</v>
      </c>
      <c r="R108" s="50">
        <f t="shared" si="5"/>
        <v>8.8509999999999991</v>
      </c>
      <c r="S108">
        <f t="shared" si="4"/>
        <v>2.7362637362637426E-2</v>
      </c>
    </row>
    <row r="109" spans="1:19" x14ac:dyDescent="0.3">
      <c r="A109" s="30">
        <v>66</v>
      </c>
      <c r="B109" s="21">
        <f>CORREL($Q$4:Q48,Q70:$Q$114)</f>
        <v>-9.1518026067421474E-2</v>
      </c>
      <c r="C109">
        <f t="shared" si="2"/>
        <v>2.0153675744437649</v>
      </c>
      <c r="D109" s="21">
        <f t="shared" si="3"/>
        <v>0.15075567228888181</v>
      </c>
      <c r="E109" s="20"/>
      <c r="F109" s="67"/>
      <c r="P109" s="30">
        <v>106</v>
      </c>
      <c r="Q109" s="2">
        <v>9.1999999999999993</v>
      </c>
      <c r="R109" s="50">
        <f t="shared" si="5"/>
        <v>8.8605999999999998</v>
      </c>
      <c r="S109">
        <f t="shared" si="4"/>
        <v>3.6891304347826032E-2</v>
      </c>
    </row>
    <row r="110" spans="1:19" x14ac:dyDescent="0.3">
      <c r="A110" s="30">
        <v>67</v>
      </c>
      <c r="B110" s="21">
        <f>CORREL($Q$4:Q47,Q71:$Q$114)</f>
        <v>7.1562503768585764E-2</v>
      </c>
      <c r="C110">
        <f t="shared" ref="C110:C151" si="6">TINV(0.05,111-A110-1)</f>
        <v>2.0166921992278248</v>
      </c>
      <c r="D110" s="21">
        <f t="shared" ref="D110:D151" si="7">1/(111-A110-1)^(1/2)</f>
        <v>0.15249857033260467</v>
      </c>
      <c r="E110" s="20"/>
      <c r="F110" s="67"/>
      <c r="P110" s="30">
        <v>107</v>
      </c>
      <c r="Q110" s="2">
        <v>8.1</v>
      </c>
      <c r="R110" s="50">
        <f t="shared" si="5"/>
        <v>8.8702000000000005</v>
      </c>
      <c r="S110">
        <f t="shared" si="4"/>
        <v>9.5086419753086529E-2</v>
      </c>
    </row>
    <row r="111" spans="1:19" x14ac:dyDescent="0.3">
      <c r="A111" s="30">
        <v>68</v>
      </c>
      <c r="B111" s="21">
        <f>CORREL($Q$4:Q46,Q72:$Q$114)</f>
        <v>-0.17070431655715188</v>
      </c>
      <c r="C111">
        <f t="shared" si="6"/>
        <v>2.0180817028184461</v>
      </c>
      <c r="D111" s="21">
        <f t="shared" si="7"/>
        <v>0.15430334996209191</v>
      </c>
      <c r="E111" s="20" t="s">
        <v>39</v>
      </c>
      <c r="F111" s="67"/>
      <c r="P111" s="30">
        <v>108</v>
      </c>
      <c r="Q111" s="2">
        <v>8.5</v>
      </c>
      <c r="R111" s="50">
        <f t="shared" si="5"/>
        <v>8.8797999999999995</v>
      </c>
      <c r="S111">
        <f t="shared" si="4"/>
        <v>4.4682352941176409E-2</v>
      </c>
    </row>
    <row r="112" spans="1:19" x14ac:dyDescent="0.3">
      <c r="A112" s="30">
        <v>69</v>
      </c>
      <c r="B112" s="21">
        <f>CORREL($Q$4:Q45,Q73:$Q$114)</f>
        <v>-0.13836472282100257</v>
      </c>
      <c r="C112">
        <f t="shared" si="6"/>
        <v>2.0195409704413767</v>
      </c>
      <c r="D112" s="21">
        <f t="shared" si="7"/>
        <v>0.15617376188860607</v>
      </c>
      <c r="E112" s="20" t="s">
        <v>39</v>
      </c>
      <c r="F112" s="67"/>
      <c r="P112" s="30">
        <v>109</v>
      </c>
      <c r="Q112" s="2">
        <v>8.8000000000000007</v>
      </c>
      <c r="R112" s="50">
        <f t="shared" si="5"/>
        <v>8.8894000000000002</v>
      </c>
      <c r="S112">
        <f t="shared" si="4"/>
        <v>1.0159090909090849E-2</v>
      </c>
    </row>
    <row r="113" spans="1:19" x14ac:dyDescent="0.3">
      <c r="A113" s="30">
        <v>70</v>
      </c>
      <c r="B113" s="21">
        <f>CORREL($Q$4:Q44,Q74:$Q$114)</f>
        <v>-7.3444033598950922E-2</v>
      </c>
      <c r="C113">
        <f t="shared" si="6"/>
        <v>2.0210753903062737</v>
      </c>
      <c r="D113" s="21">
        <f t="shared" si="7"/>
        <v>0.15811388300841897</v>
      </c>
      <c r="E113" s="20"/>
      <c r="F113" s="67"/>
      <c r="P113" s="30">
        <v>110</v>
      </c>
      <c r="Q113" s="2">
        <v>8.4</v>
      </c>
      <c r="R113" s="50">
        <f t="shared" si="5"/>
        <v>8.8989999999999991</v>
      </c>
      <c r="S113">
        <f t="shared" si="4"/>
        <v>5.9404761904761759E-2</v>
      </c>
    </row>
    <row r="114" spans="1:19" ht="15" thickBot="1" x14ac:dyDescent="0.35">
      <c r="A114" s="30">
        <v>71</v>
      </c>
      <c r="B114" s="21">
        <f>CORREL($Q$4:Q43,Q75:$Q$114)</f>
        <v>-1.8333674111742117E-3</v>
      </c>
      <c r="C114">
        <f t="shared" si="6"/>
        <v>2.0226909200367595</v>
      </c>
      <c r="D114" s="21">
        <f t="shared" si="7"/>
        <v>0.16012815380508713</v>
      </c>
      <c r="E114" s="20"/>
      <c r="F114" s="67"/>
      <c r="P114" s="48">
        <v>111</v>
      </c>
      <c r="Q114" s="51">
        <v>8.6999999999999993</v>
      </c>
      <c r="R114" s="52">
        <f t="shared" si="5"/>
        <v>8.9085999999999999</v>
      </c>
      <c r="S114">
        <f t="shared" si="4"/>
        <v>2.397701149425294E-2</v>
      </c>
    </row>
    <row r="115" spans="1:19" x14ac:dyDescent="0.3">
      <c r="A115" s="30">
        <v>72</v>
      </c>
      <c r="B115" s="21">
        <f>CORREL($Q$4:Q42,Q76:$Q$114)</f>
        <v>-0.12326064837296871</v>
      </c>
      <c r="C115">
        <f t="shared" si="6"/>
        <v>2.0243941639119702</v>
      </c>
      <c r="D115" s="21">
        <f t="shared" si="7"/>
        <v>0.16222142113076254</v>
      </c>
      <c r="E115" s="20" t="s">
        <v>39</v>
      </c>
      <c r="F115" s="67"/>
      <c r="S115">
        <f>AVERAGE(S4:S114)*100</f>
        <v>7.5922747555135643</v>
      </c>
    </row>
    <row r="116" spans="1:19" x14ac:dyDescent="0.3">
      <c r="A116" s="30">
        <v>73</v>
      </c>
      <c r="B116" s="21">
        <f>CORREL($Q$4:Q41,Q77:$Q$114)</f>
        <v>-6.5212192835461799E-2</v>
      </c>
      <c r="C116">
        <f t="shared" si="6"/>
        <v>2.026192463029111</v>
      </c>
      <c r="D116" s="21">
        <f t="shared" si="7"/>
        <v>0.16439898730535729</v>
      </c>
      <c r="E116" s="20"/>
      <c r="F116" s="67"/>
    </row>
    <row r="117" spans="1:19" ht="15" thickBot="1" x14ac:dyDescent="0.35">
      <c r="A117" s="30">
        <v>74</v>
      </c>
      <c r="B117" s="21">
        <f>CORREL($Q$4:Q40,Q78:$Q$114)</f>
        <v>0.1691519203762496</v>
      </c>
      <c r="C117">
        <f t="shared" si="6"/>
        <v>2.028094000980452</v>
      </c>
      <c r="D117" s="21">
        <f t="shared" si="7"/>
        <v>0.16666666666666666</v>
      </c>
      <c r="E117" s="20" t="s">
        <v>39</v>
      </c>
      <c r="F117" s="67"/>
    </row>
    <row r="118" spans="1:19" ht="15" thickBot="1" x14ac:dyDescent="0.35">
      <c r="A118" s="30">
        <v>75</v>
      </c>
      <c r="B118" s="21">
        <f>CORREL($Q$4:Q39,Q79:$Q$114)</f>
        <v>0.58467769886279941</v>
      </c>
      <c r="C118">
        <f t="shared" si="6"/>
        <v>2.0301079282503438</v>
      </c>
      <c r="D118" s="21">
        <f t="shared" si="7"/>
        <v>0.1690308509457033</v>
      </c>
      <c r="E118" s="20" t="s">
        <v>40</v>
      </c>
      <c r="F118" s="67"/>
      <c r="I118" s="60"/>
      <c r="J118" s="26"/>
      <c r="K118" s="71" t="s">
        <v>99</v>
      </c>
      <c r="L118" s="72"/>
      <c r="M118" s="73"/>
      <c r="N118" s="26"/>
      <c r="O118" s="26"/>
      <c r="P118" s="27"/>
    </row>
    <row r="119" spans="1:19" x14ac:dyDescent="0.3">
      <c r="A119" s="30">
        <v>76</v>
      </c>
      <c r="B119" s="21">
        <f>CORREL($Q$4:Q38,Q80:$Q$114)</f>
        <v>0.37071218856852844</v>
      </c>
      <c r="C119">
        <f t="shared" si="6"/>
        <v>2.0322445093177191</v>
      </c>
      <c r="D119" s="21">
        <f t="shared" si="7"/>
        <v>0.17149858514250882</v>
      </c>
      <c r="E119" s="20" t="s">
        <v>38</v>
      </c>
      <c r="F119" s="67"/>
      <c r="I119" s="30"/>
      <c r="J119" s="21"/>
      <c r="K119" s="21"/>
      <c r="L119" s="21"/>
      <c r="M119" s="21"/>
      <c r="N119" s="21"/>
      <c r="O119" s="21"/>
      <c r="P119" s="29"/>
    </row>
    <row r="120" spans="1:19" x14ac:dyDescent="0.3">
      <c r="A120" s="30">
        <v>77</v>
      </c>
      <c r="B120" s="21">
        <f>CORREL($Q$4:Q37,Q81:$Q$114)</f>
        <v>-0.11294568604434108</v>
      </c>
      <c r="C120">
        <f t="shared" si="6"/>
        <v>2.0345152974493397</v>
      </c>
      <c r="D120" s="21">
        <f t="shared" si="7"/>
        <v>0.17407765595569785</v>
      </c>
      <c r="E120" s="20" t="s">
        <v>39</v>
      </c>
      <c r="F120" s="67"/>
      <c r="I120" s="30"/>
      <c r="J120" s="21"/>
      <c r="K120" s="21"/>
      <c r="L120" s="21"/>
      <c r="M120" s="21"/>
      <c r="N120" s="21"/>
      <c r="O120" s="21"/>
      <c r="P120" s="29"/>
    </row>
    <row r="121" spans="1:19" x14ac:dyDescent="0.3">
      <c r="A121" s="30">
        <v>78</v>
      </c>
      <c r="B121" s="21">
        <f>CORREL($Q$4:Q36,Q82:$Q$114)</f>
        <v>2.4408694340026495E-2</v>
      </c>
      <c r="C121">
        <f t="shared" si="6"/>
        <v>2.0369333434601011</v>
      </c>
      <c r="D121" s="21">
        <f t="shared" si="7"/>
        <v>0.17677669529663687</v>
      </c>
      <c r="E121" s="20"/>
      <c r="F121" s="67"/>
      <c r="I121" s="30"/>
      <c r="J121" s="21"/>
      <c r="K121" s="21"/>
      <c r="L121" s="21"/>
      <c r="M121" s="21"/>
      <c r="N121" s="21"/>
      <c r="O121" s="21"/>
      <c r="P121" s="29"/>
    </row>
    <row r="122" spans="1:19" x14ac:dyDescent="0.3">
      <c r="A122" s="30">
        <v>79</v>
      </c>
      <c r="B122" s="21">
        <f>CORREL($Q$4:Q35,Q83:$Q$114)</f>
        <v>0.19329534207598281</v>
      </c>
      <c r="C122">
        <f t="shared" si="6"/>
        <v>2.0395134463964082</v>
      </c>
      <c r="D122" s="21">
        <f t="shared" si="7"/>
        <v>0.17960530202677491</v>
      </c>
      <c r="E122" s="20" t="s">
        <v>39</v>
      </c>
      <c r="F122" s="67"/>
      <c r="I122" s="30"/>
      <c r="J122" s="21"/>
      <c r="K122" s="21"/>
      <c r="L122" s="21"/>
      <c r="M122" s="21"/>
      <c r="N122" s="21"/>
      <c r="O122" s="21"/>
      <c r="P122" s="29"/>
    </row>
    <row r="123" spans="1:19" x14ac:dyDescent="0.3">
      <c r="A123" s="30">
        <v>80</v>
      </c>
      <c r="B123" s="21">
        <f>CORREL($Q$4:Q34,Q84:$Q$114)</f>
        <v>2.7097041454593521E-2</v>
      </c>
      <c r="C123">
        <f t="shared" si="6"/>
        <v>2.0422724563012378</v>
      </c>
      <c r="D123" s="21">
        <f t="shared" si="7"/>
        <v>0.18257418583505536</v>
      </c>
      <c r="E123" s="20"/>
      <c r="F123" s="67"/>
      <c r="I123" s="30"/>
      <c r="J123" s="21"/>
      <c r="K123" s="21"/>
      <c r="L123" s="21"/>
      <c r="M123" s="21"/>
      <c r="N123" s="21"/>
      <c r="O123" s="21"/>
      <c r="P123" s="29"/>
    </row>
    <row r="124" spans="1:19" x14ac:dyDescent="0.3">
      <c r="A124" s="30">
        <v>81</v>
      </c>
      <c r="B124" s="21">
        <f>CORREL($Q$4:Q33,Q85:$Q$114)</f>
        <v>-0.26800748948704972</v>
      </c>
      <c r="C124">
        <f t="shared" si="6"/>
        <v>2.0452296421327048</v>
      </c>
      <c r="D124" s="21">
        <f t="shared" si="7"/>
        <v>0.18569533817705186</v>
      </c>
      <c r="E124" s="20" t="s">
        <v>37</v>
      </c>
      <c r="F124" s="67"/>
      <c r="I124" s="30"/>
      <c r="J124" s="21"/>
      <c r="K124" s="21"/>
      <c r="L124" s="21"/>
      <c r="M124" s="21"/>
      <c r="N124" s="21"/>
      <c r="O124" s="21"/>
      <c r="P124" s="29"/>
    </row>
    <row r="125" spans="1:19" x14ac:dyDescent="0.3">
      <c r="A125" s="30">
        <v>82</v>
      </c>
      <c r="B125" s="21">
        <f>CORREL($Q$4:Q32,Q86:$Q$114)</f>
        <v>-5.9165310149670185E-2</v>
      </c>
      <c r="C125">
        <f t="shared" si="6"/>
        <v>2.0484071417952445</v>
      </c>
      <c r="D125" s="21">
        <f t="shared" si="7"/>
        <v>0.1889822365046136</v>
      </c>
      <c r="E125" s="20"/>
      <c r="F125" s="67"/>
      <c r="I125" s="30"/>
      <c r="J125" s="21"/>
      <c r="K125" s="21"/>
      <c r="L125" s="21"/>
      <c r="M125" s="21"/>
      <c r="N125" s="21"/>
      <c r="O125" s="21"/>
      <c r="P125" s="29"/>
    </row>
    <row r="126" spans="1:19" x14ac:dyDescent="0.3">
      <c r="A126" s="30">
        <v>83</v>
      </c>
      <c r="B126" s="21">
        <f>CORREL($Q$4:Q31,Q87:$Q$114)</f>
        <v>0.28068589000430333</v>
      </c>
      <c r="C126">
        <f t="shared" si="6"/>
        <v>2.0518305164802859</v>
      </c>
      <c r="D126" s="21">
        <f t="shared" si="7"/>
        <v>0.19245008972987526</v>
      </c>
      <c r="E126" s="20" t="s">
        <v>37</v>
      </c>
      <c r="F126" s="67"/>
      <c r="I126" s="30"/>
      <c r="J126" s="21"/>
      <c r="K126" s="21"/>
      <c r="L126" s="21"/>
      <c r="M126" s="21"/>
      <c r="N126" s="21"/>
      <c r="O126" s="21"/>
      <c r="P126" s="29"/>
    </row>
    <row r="127" spans="1:19" x14ac:dyDescent="0.3">
      <c r="A127" s="30">
        <v>84</v>
      </c>
      <c r="B127" s="21">
        <f>CORREL($Q$4:Q30,Q88:$Q$114)</f>
        <v>9.0622353369519723E-2</v>
      </c>
      <c r="C127">
        <f t="shared" si="6"/>
        <v>2.0555294386428731</v>
      </c>
      <c r="D127" s="21">
        <f t="shared" si="7"/>
        <v>0.19611613513818404</v>
      </c>
      <c r="E127" s="20"/>
      <c r="F127" s="67"/>
      <c r="I127" s="30"/>
      <c r="J127" s="21"/>
      <c r="K127" s="21"/>
      <c r="L127" s="21"/>
      <c r="M127" s="21"/>
      <c r="N127" s="21"/>
      <c r="O127" s="21"/>
      <c r="P127" s="29"/>
    </row>
    <row r="128" spans="1:19" x14ac:dyDescent="0.3">
      <c r="A128" s="30">
        <v>85</v>
      </c>
      <c r="B128" s="21">
        <f>CORREL($Q$4:Q29,Q89:$Q$114)</f>
        <v>-0.17203152381779493</v>
      </c>
      <c r="C128">
        <f t="shared" si="6"/>
        <v>2.0595385527532977</v>
      </c>
      <c r="D128" s="21">
        <f t="shared" si="7"/>
        <v>0.2</v>
      </c>
      <c r="E128" s="20" t="s">
        <v>39</v>
      </c>
      <c r="F128" s="67"/>
      <c r="I128" s="30"/>
      <c r="J128" s="21"/>
      <c r="K128" s="21"/>
      <c r="L128" s="21"/>
      <c r="M128" s="21"/>
      <c r="N128" s="21"/>
      <c r="O128" s="21"/>
      <c r="P128" s="29"/>
    </row>
    <row r="129" spans="1:16" x14ac:dyDescent="0.3">
      <c r="A129" s="30">
        <v>86</v>
      </c>
      <c r="B129" s="21">
        <f>CORREL($Q$4:Q28,Q90:$Q$114)</f>
        <v>7.2417426268879467E-3</v>
      </c>
      <c r="C129">
        <f t="shared" si="6"/>
        <v>2.0638985616280254</v>
      </c>
      <c r="D129" s="21">
        <f t="shared" si="7"/>
        <v>0.20412414523193154</v>
      </c>
      <c r="E129" s="20"/>
      <c r="F129" s="67"/>
      <c r="I129" s="30"/>
      <c r="J129" s="21"/>
      <c r="K129" s="21"/>
      <c r="L129" s="21"/>
      <c r="M129" s="21"/>
      <c r="N129" s="21"/>
      <c r="O129" s="21"/>
      <c r="P129" s="29"/>
    </row>
    <row r="130" spans="1:16" x14ac:dyDescent="0.3">
      <c r="A130" s="30">
        <v>87</v>
      </c>
      <c r="B130" s="21">
        <f>CORREL($Q$4:Q27,Q91:$Q$114)</f>
        <v>0.17479898117256892</v>
      </c>
      <c r="C130">
        <f t="shared" si="6"/>
        <v>2.0686576104190491</v>
      </c>
      <c r="D130" s="21">
        <f t="shared" si="7"/>
        <v>0.20851441405707477</v>
      </c>
      <c r="E130" s="20" t="s">
        <v>39</v>
      </c>
      <c r="F130" s="67"/>
      <c r="I130" s="30"/>
      <c r="J130" s="21"/>
      <c r="K130" s="21"/>
      <c r="L130" s="21"/>
      <c r="M130" s="21"/>
      <c r="N130" s="21"/>
      <c r="O130" s="21"/>
      <c r="P130" s="29"/>
    </row>
    <row r="131" spans="1:16" x14ac:dyDescent="0.3">
      <c r="A131" s="30">
        <v>88</v>
      </c>
      <c r="B131" s="21">
        <f>CORREL($Q$4:Q26,Q92:$Q$114)</f>
        <v>0.39527750794038452</v>
      </c>
      <c r="C131">
        <f t="shared" si="6"/>
        <v>2.0738730679040258</v>
      </c>
      <c r="D131" s="21">
        <f t="shared" si="7"/>
        <v>0.21320071635561041</v>
      </c>
      <c r="E131" s="20" t="s">
        <v>38</v>
      </c>
      <c r="F131" s="67"/>
      <c r="I131" s="30"/>
      <c r="J131" s="21"/>
      <c r="K131" s="21"/>
      <c r="L131" s="21"/>
      <c r="M131" s="21"/>
      <c r="N131" s="21"/>
      <c r="O131" s="21"/>
      <c r="P131" s="29"/>
    </row>
    <row r="132" spans="1:16" x14ac:dyDescent="0.3">
      <c r="A132" s="30">
        <v>89</v>
      </c>
      <c r="B132" s="21">
        <f>CORREL($Q$4:Q25,Q93:$Q$114)</f>
        <v>0.30044264033458934</v>
      </c>
      <c r="C132">
        <f t="shared" si="6"/>
        <v>2.07961384472768</v>
      </c>
      <c r="D132" s="21">
        <f t="shared" si="7"/>
        <v>0.21821789023599239</v>
      </c>
      <c r="E132" s="20" t="s">
        <v>38</v>
      </c>
      <c r="F132" s="67"/>
      <c r="I132" s="30"/>
      <c r="J132" s="21"/>
      <c r="K132" s="21"/>
      <c r="L132" s="21"/>
      <c r="M132" s="21"/>
      <c r="N132" s="21"/>
      <c r="O132" s="21"/>
      <c r="P132" s="29"/>
    </row>
    <row r="133" spans="1:16" x14ac:dyDescent="0.3">
      <c r="A133" s="30">
        <v>90</v>
      </c>
      <c r="B133" s="21">
        <f>CORREL($Q$4:Q24,Q94:$Q$114)</f>
        <v>0.16499152639064943</v>
      </c>
      <c r="C133">
        <f t="shared" si="6"/>
        <v>2.0859634472658648</v>
      </c>
      <c r="D133" s="21">
        <f t="shared" si="7"/>
        <v>0.22360679774997896</v>
      </c>
      <c r="E133" s="20" t="s">
        <v>39</v>
      </c>
      <c r="F133" s="67"/>
      <c r="I133" s="30"/>
      <c r="J133" s="21"/>
      <c r="K133" s="21"/>
      <c r="L133" s="21"/>
      <c r="M133" s="21"/>
      <c r="N133" s="21"/>
      <c r="O133" s="21"/>
      <c r="P133" s="29"/>
    </row>
    <row r="134" spans="1:16" x14ac:dyDescent="0.3">
      <c r="A134" s="30">
        <v>91</v>
      </c>
      <c r="B134" s="21">
        <f>CORREL($Q$4:Q23,Q95:$Q$114)</f>
        <v>0.17442532449249532</v>
      </c>
      <c r="C134">
        <f t="shared" si="6"/>
        <v>2.0930240544083096</v>
      </c>
      <c r="D134" s="21">
        <f t="shared" si="7"/>
        <v>0.22941573387056174</v>
      </c>
      <c r="E134" s="20" t="s">
        <v>39</v>
      </c>
      <c r="F134" s="67"/>
      <c r="I134" s="30"/>
      <c r="J134" s="21"/>
      <c r="K134" s="21"/>
      <c r="L134" s="21"/>
      <c r="M134" s="21"/>
      <c r="N134" s="21"/>
      <c r="O134" s="21"/>
      <c r="P134" s="29"/>
    </row>
    <row r="135" spans="1:16" x14ac:dyDescent="0.3">
      <c r="A135" s="30">
        <v>92</v>
      </c>
      <c r="B135" s="21">
        <f>CORREL($Q$4:Q22,Q96:$Q$114)</f>
        <v>0.27231747019551616</v>
      </c>
      <c r="C135">
        <f t="shared" si="6"/>
        <v>2.1009220402410378</v>
      </c>
      <c r="D135" s="21">
        <f t="shared" si="7"/>
        <v>0.23570226039551587</v>
      </c>
      <c r="E135" s="20" t="s">
        <v>37</v>
      </c>
      <c r="F135" s="67"/>
      <c r="I135" s="30"/>
      <c r="J135" s="21"/>
      <c r="K135" s="21"/>
      <c r="L135" s="21"/>
      <c r="M135" s="21"/>
      <c r="N135" s="21"/>
      <c r="O135" s="21"/>
      <c r="P135" s="29"/>
    </row>
    <row r="136" spans="1:16" x14ac:dyDescent="0.3">
      <c r="A136" s="30">
        <v>93</v>
      </c>
      <c r="B136" s="21">
        <f>CORREL($Q$4:Q21,Q97:$Q$114)</f>
        <v>0.18258309911031817</v>
      </c>
      <c r="C136">
        <f t="shared" si="6"/>
        <v>2.109815577833317</v>
      </c>
      <c r="D136" s="21">
        <f t="shared" si="7"/>
        <v>0.24253562503633297</v>
      </c>
      <c r="E136" s="20" t="s">
        <v>39</v>
      </c>
      <c r="F136" s="67"/>
      <c r="I136" s="30"/>
      <c r="J136" s="21"/>
      <c r="K136" s="21"/>
      <c r="L136" s="21"/>
      <c r="M136" s="21"/>
      <c r="N136" s="21"/>
      <c r="O136" s="21"/>
      <c r="P136" s="29"/>
    </row>
    <row r="137" spans="1:16" x14ac:dyDescent="0.3">
      <c r="A137" s="30">
        <v>94</v>
      </c>
      <c r="B137" s="21">
        <f>CORREL($Q$4:Q20,Q98:$Q$114)</f>
        <v>-0.39824764607005436</v>
      </c>
      <c r="C137">
        <f t="shared" si="6"/>
        <v>2.119905299221255</v>
      </c>
      <c r="D137" s="21">
        <f t="shared" si="7"/>
        <v>0.25</v>
      </c>
      <c r="E137" s="20" t="s">
        <v>38</v>
      </c>
      <c r="F137" s="67"/>
      <c r="I137" s="30"/>
      <c r="J137" s="21"/>
      <c r="K137" s="21"/>
      <c r="L137" s="21"/>
      <c r="M137" s="21"/>
      <c r="N137" s="21"/>
      <c r="O137" s="21"/>
      <c r="P137" s="29"/>
    </row>
    <row r="138" spans="1:16" x14ac:dyDescent="0.3">
      <c r="A138" s="30">
        <v>95</v>
      </c>
      <c r="B138" s="21">
        <f>CORREL($Q$4:Q19,Q99:$Q$114)</f>
        <v>-0.20995435183750674</v>
      </c>
      <c r="C138">
        <f t="shared" si="6"/>
        <v>2.1314495455597742</v>
      </c>
      <c r="D138" s="21">
        <f t="shared" si="7"/>
        <v>0.2581988897471611</v>
      </c>
      <c r="E138" s="20" t="s">
        <v>37</v>
      </c>
      <c r="F138" s="67"/>
      <c r="I138" s="30"/>
      <c r="J138" s="21"/>
      <c r="K138" s="21"/>
      <c r="L138" s="21"/>
      <c r="M138" s="21"/>
      <c r="N138" s="21"/>
      <c r="O138" s="21"/>
      <c r="P138" s="29"/>
    </row>
    <row r="139" spans="1:16" x14ac:dyDescent="0.3">
      <c r="A139" s="30">
        <v>96</v>
      </c>
      <c r="B139" s="21">
        <f>CORREL($Q$4:Q18,Q100:$Q$114)</f>
        <v>0.33212400455163993</v>
      </c>
      <c r="C139">
        <f t="shared" si="6"/>
        <v>2.1447866879178044</v>
      </c>
      <c r="D139" s="21">
        <f t="shared" si="7"/>
        <v>0.2672612419124244</v>
      </c>
      <c r="E139" s="20" t="s">
        <v>38</v>
      </c>
      <c r="F139" s="67"/>
      <c r="I139" s="30"/>
      <c r="J139" s="21"/>
      <c r="K139" s="21"/>
      <c r="L139" s="21"/>
      <c r="M139" s="21"/>
      <c r="N139" s="21"/>
      <c r="O139" s="21"/>
      <c r="P139" s="29"/>
    </row>
    <row r="140" spans="1:16" x14ac:dyDescent="0.3">
      <c r="A140" s="30">
        <v>97</v>
      </c>
      <c r="B140" s="21">
        <f>CORREL($Q$4:Q17,Q101:$Q$114)</f>
        <v>7.5363380704628738E-2</v>
      </c>
      <c r="C140">
        <f t="shared" si="6"/>
        <v>2.1603686564627926</v>
      </c>
      <c r="D140" s="21">
        <f t="shared" si="7"/>
        <v>0.27735009811261457</v>
      </c>
      <c r="E140" s="20"/>
      <c r="F140" s="67"/>
      <c r="I140" s="30"/>
      <c r="J140" s="21"/>
      <c r="K140" s="21"/>
      <c r="L140" s="21"/>
      <c r="M140" s="21"/>
      <c r="N140" s="21"/>
      <c r="O140" s="21"/>
      <c r="P140" s="29"/>
    </row>
    <row r="141" spans="1:16" x14ac:dyDescent="0.3">
      <c r="A141" s="30">
        <v>98</v>
      </c>
      <c r="B141" s="21">
        <f>CORREL($Q$4:Q16,Q102:$Q$114)</f>
        <v>-0.53321911883043838</v>
      </c>
      <c r="C141">
        <f t="shared" si="6"/>
        <v>2.1788128296672284</v>
      </c>
      <c r="D141" s="21">
        <f t="shared" si="7"/>
        <v>0.28867513459481292</v>
      </c>
      <c r="E141" s="20" t="s">
        <v>40</v>
      </c>
      <c r="F141" s="67"/>
      <c r="I141" s="30"/>
      <c r="J141" s="21"/>
      <c r="K141" s="21"/>
      <c r="L141" s="21"/>
      <c r="M141" s="21"/>
      <c r="N141" s="21"/>
      <c r="O141" s="21"/>
      <c r="P141" s="29"/>
    </row>
    <row r="142" spans="1:16" x14ac:dyDescent="0.3">
      <c r="A142" s="30">
        <v>99</v>
      </c>
      <c r="B142" s="21">
        <f>CORREL($Q$4:Q15,Q103:$Q$114)</f>
        <v>-0.11111931963474569</v>
      </c>
      <c r="C142">
        <f t="shared" si="6"/>
        <v>2.2009851600916384</v>
      </c>
      <c r="D142" s="21">
        <f t="shared" si="7"/>
        <v>0.30151134457776363</v>
      </c>
      <c r="E142" s="20" t="s">
        <v>39</v>
      </c>
      <c r="F142" s="67"/>
      <c r="I142" s="30"/>
      <c r="J142" s="21"/>
      <c r="K142" s="21"/>
      <c r="L142" s="21"/>
      <c r="M142" s="21"/>
      <c r="N142" s="21"/>
      <c r="O142" s="21"/>
      <c r="P142" s="29"/>
    </row>
    <row r="143" spans="1:16" x14ac:dyDescent="0.3">
      <c r="A143" s="30">
        <v>100</v>
      </c>
      <c r="B143" s="21">
        <f>CORREL($Q$4:Q14,Q104:$Q$114)</f>
        <v>0.29588937236580676</v>
      </c>
      <c r="C143">
        <f t="shared" si="6"/>
        <v>2.2281388519862744</v>
      </c>
      <c r="D143" s="21">
        <f t="shared" si="7"/>
        <v>0.31622776601683794</v>
      </c>
      <c r="E143" s="20" t="s">
        <v>38</v>
      </c>
      <c r="F143" s="67"/>
      <c r="I143" s="30"/>
      <c r="J143" s="21"/>
      <c r="K143" s="21"/>
      <c r="L143" s="21"/>
      <c r="M143" s="21"/>
      <c r="N143" s="21"/>
      <c r="O143" s="21"/>
      <c r="P143" s="29"/>
    </row>
    <row r="144" spans="1:16" x14ac:dyDescent="0.3">
      <c r="A144" s="30">
        <v>101</v>
      </c>
      <c r="B144" s="21">
        <f>CORREL($Q$4:Q13,Q105:$Q$114)</f>
        <v>0.30692783439891724</v>
      </c>
      <c r="C144">
        <f t="shared" si="6"/>
        <v>2.2621571627982053</v>
      </c>
      <c r="D144" s="21">
        <f t="shared" si="7"/>
        <v>0.33333333333333331</v>
      </c>
      <c r="E144" s="20" t="s">
        <v>38</v>
      </c>
      <c r="F144" s="67"/>
      <c r="I144" s="30"/>
      <c r="J144" s="21"/>
      <c r="K144" s="21"/>
      <c r="L144" s="21"/>
      <c r="M144" s="21"/>
      <c r="N144" s="21"/>
      <c r="O144" s="21"/>
      <c r="P144" s="29"/>
    </row>
    <row r="145" spans="1:149" x14ac:dyDescent="0.3">
      <c r="A145" s="30">
        <v>102</v>
      </c>
      <c r="B145" s="21">
        <f>CORREL($Q$4:Q12,Q106:$Q$114)</f>
        <v>-0.57733897813034329</v>
      </c>
      <c r="C145">
        <f t="shared" si="6"/>
        <v>2.3060041352041671</v>
      </c>
      <c r="D145" s="21">
        <f t="shared" si="7"/>
        <v>0.35355339059327373</v>
      </c>
      <c r="E145" s="20" t="s">
        <v>40</v>
      </c>
      <c r="F145" s="67"/>
      <c r="I145" s="30"/>
      <c r="J145" s="21"/>
      <c r="K145" s="21"/>
      <c r="L145" s="21"/>
      <c r="M145" s="21"/>
      <c r="N145" s="21"/>
      <c r="O145" s="21"/>
      <c r="P145" s="29"/>
    </row>
    <row r="146" spans="1:149" x14ac:dyDescent="0.3">
      <c r="A146" s="30">
        <v>103</v>
      </c>
      <c r="B146" s="21">
        <f>CORREL($Q$4:Q11,Q107:$Q$114)</f>
        <v>-0.23685052628324729</v>
      </c>
      <c r="C146">
        <f t="shared" si="6"/>
        <v>2.3646242515927849</v>
      </c>
      <c r="D146" s="21">
        <f t="shared" si="7"/>
        <v>0.3779644730092272</v>
      </c>
      <c r="E146" s="20" t="s">
        <v>37</v>
      </c>
      <c r="F146" s="67"/>
      <c r="I146" s="30"/>
      <c r="J146" s="21"/>
      <c r="K146" s="21"/>
      <c r="L146" s="21"/>
      <c r="M146" s="21"/>
      <c r="N146" s="21"/>
      <c r="O146" s="21"/>
      <c r="P146" s="29"/>
    </row>
    <row r="147" spans="1:149" x14ac:dyDescent="0.3">
      <c r="A147" s="30">
        <v>104</v>
      </c>
      <c r="B147" s="21">
        <f>CORREL($Q$4:Q10,Q108:$Q$114)</f>
        <v>0.93396226415094341</v>
      </c>
      <c r="C147">
        <f t="shared" si="6"/>
        <v>2.4469118511449697</v>
      </c>
      <c r="D147" s="21">
        <f t="shared" si="7"/>
        <v>0.40824829046386307</v>
      </c>
      <c r="E147" s="20" t="s">
        <v>41</v>
      </c>
      <c r="F147" s="67"/>
      <c r="I147" s="30"/>
      <c r="J147" s="21"/>
      <c r="K147" s="21"/>
      <c r="L147" s="21"/>
      <c r="M147" s="21"/>
      <c r="N147" s="21"/>
      <c r="O147" s="21"/>
      <c r="P147" s="29"/>
    </row>
    <row r="148" spans="1:149" ht="15" thickBot="1" x14ac:dyDescent="0.35">
      <c r="A148" s="30">
        <v>105</v>
      </c>
      <c r="B148" s="21">
        <f>CORREL($Q$4:Q9,Q109:$Q$114)</f>
        <v>3.9478521967115023E-2</v>
      </c>
      <c r="C148">
        <f t="shared" si="6"/>
        <v>2.570581835636315</v>
      </c>
      <c r="D148" s="21">
        <f t="shared" si="7"/>
        <v>0.44721359549995793</v>
      </c>
      <c r="E148" s="20"/>
      <c r="F148" s="67"/>
      <c r="I148" s="48"/>
      <c r="J148" s="37"/>
      <c r="K148" s="37"/>
      <c r="L148" s="37"/>
      <c r="M148" s="37"/>
      <c r="N148" s="37"/>
      <c r="O148" s="37"/>
      <c r="P148" s="38"/>
    </row>
    <row r="149" spans="1:149" x14ac:dyDescent="0.3">
      <c r="A149" s="30">
        <v>106</v>
      </c>
      <c r="B149" s="21">
        <f>CORREL($Q$4:Q8,Q110:$Q$114)</f>
        <v>-0.6131213321914788</v>
      </c>
      <c r="C149">
        <f t="shared" si="6"/>
        <v>2.7764451051977934</v>
      </c>
      <c r="D149" s="21">
        <f t="shared" si="7"/>
        <v>0.5</v>
      </c>
      <c r="E149" s="20" t="s">
        <v>42</v>
      </c>
      <c r="F149" s="67"/>
    </row>
    <row r="150" spans="1:149" x14ac:dyDescent="0.3">
      <c r="A150" s="30">
        <v>107</v>
      </c>
      <c r="B150" s="21">
        <f>CORREL($Q$4:Q7,Q111:$Q$114)</f>
        <v>0.50280114236549422</v>
      </c>
      <c r="C150">
        <f t="shared" si="6"/>
        <v>3.1824463052837091</v>
      </c>
      <c r="D150" s="21">
        <f t="shared" si="7"/>
        <v>0.57735026918962584</v>
      </c>
      <c r="E150" s="20" t="s">
        <v>40</v>
      </c>
      <c r="F150" s="67"/>
      <c r="K150" s="21"/>
    </row>
    <row r="151" spans="1:149" ht="15" thickBot="1" x14ac:dyDescent="0.35">
      <c r="A151" s="48">
        <v>108</v>
      </c>
      <c r="B151" s="37">
        <f>CORREL($Q$4:Q6,Q112:$Q$114)</f>
        <v>-0.27735009811261108</v>
      </c>
      <c r="C151" s="37">
        <f t="shared" si="6"/>
        <v>4.3026527297494637</v>
      </c>
      <c r="D151" s="37">
        <f t="shared" si="7"/>
        <v>0.70710678118654746</v>
      </c>
      <c r="E151" s="68" t="s">
        <v>37</v>
      </c>
      <c r="F151" s="69"/>
    </row>
    <row r="152" spans="1:149" ht="15" thickBot="1" x14ac:dyDescent="0.35"/>
    <row r="153" spans="1:149" ht="15" thickBot="1" x14ac:dyDescent="0.35">
      <c r="C153" s="21"/>
      <c r="H153" s="60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7"/>
    </row>
    <row r="154" spans="1:149" x14ac:dyDescent="0.3">
      <c r="A154" s="60" t="s">
        <v>51</v>
      </c>
      <c r="B154" s="26"/>
      <c r="C154" s="26"/>
      <c r="D154" s="26"/>
      <c r="E154" s="26"/>
      <c r="F154" s="27"/>
      <c r="H154" s="60" t="s">
        <v>54</v>
      </c>
      <c r="I154" s="26"/>
      <c r="J154" s="26"/>
      <c r="K154" s="26"/>
      <c r="L154" s="26"/>
      <c r="M154" s="27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9"/>
    </row>
    <row r="155" spans="1:149" ht="15" thickBot="1" x14ac:dyDescent="0.35">
      <c r="A155" s="48" t="s">
        <v>52</v>
      </c>
      <c r="B155" s="37"/>
      <c r="C155" s="37"/>
      <c r="D155" s="37"/>
      <c r="E155" s="37"/>
      <c r="F155" s="38"/>
      <c r="H155" s="48" t="s">
        <v>55</v>
      </c>
      <c r="I155" s="37"/>
      <c r="J155" s="37"/>
      <c r="K155" s="37"/>
      <c r="L155" s="37"/>
      <c r="M155" s="38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9"/>
    </row>
    <row r="156" spans="1:149" x14ac:dyDescent="0.3">
      <c r="A156" s="30"/>
      <c r="B156" s="21"/>
      <c r="C156" s="21"/>
      <c r="D156" s="26"/>
      <c r="E156" s="21"/>
      <c r="F156" s="29"/>
      <c r="H156" s="30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 t="s">
        <v>56</v>
      </c>
      <c r="CY156" s="21" t="s">
        <v>187</v>
      </c>
      <c r="CZ156" s="21" t="s">
        <v>66</v>
      </c>
      <c r="DA156" s="21" t="s">
        <v>74</v>
      </c>
      <c r="DB156" s="21" t="s">
        <v>83</v>
      </c>
      <c r="DC156" s="21" t="s">
        <v>95</v>
      </c>
      <c r="DD156" s="21" t="s">
        <v>105</v>
      </c>
      <c r="DE156" s="21" t="s">
        <v>113</v>
      </c>
      <c r="DF156" s="21" t="s">
        <v>121</v>
      </c>
      <c r="DG156" s="21" t="s">
        <v>129</v>
      </c>
      <c r="DH156" s="21" t="s">
        <v>137</v>
      </c>
      <c r="DI156" s="21" t="s">
        <v>144</v>
      </c>
      <c r="DJ156" s="21" t="s">
        <v>150</v>
      </c>
      <c r="DK156" s="21" t="s">
        <v>158</v>
      </c>
      <c r="DL156" s="21" t="s">
        <v>166</v>
      </c>
      <c r="DM156" s="21" t="s">
        <v>174</v>
      </c>
      <c r="DN156" s="21" t="s">
        <v>182</v>
      </c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9"/>
    </row>
    <row r="157" spans="1:149" ht="14.4" customHeight="1" x14ac:dyDescent="0.3">
      <c r="A157" s="30"/>
      <c r="B157" s="21"/>
      <c r="C157" s="21"/>
      <c r="D157" s="55" t="s">
        <v>53</v>
      </c>
      <c r="E157" s="21"/>
      <c r="F157" s="29"/>
      <c r="H157" s="74" t="s">
        <v>1</v>
      </c>
      <c r="I157" s="24" t="s">
        <v>62</v>
      </c>
      <c r="J157" s="24" t="s">
        <v>56</v>
      </c>
      <c r="K157" s="24" t="s">
        <v>58</v>
      </c>
      <c r="L157" s="24" t="s">
        <v>59</v>
      </c>
      <c r="M157" s="24" t="s">
        <v>60</v>
      </c>
      <c r="N157" s="24" t="s">
        <v>61</v>
      </c>
      <c r="O157" s="24" t="s">
        <v>66</v>
      </c>
      <c r="P157" s="24" t="s">
        <v>50</v>
      </c>
      <c r="Q157" s="24" t="s">
        <v>70</v>
      </c>
      <c r="R157" s="24" t="s">
        <v>71</v>
      </c>
      <c r="S157" s="24" t="s">
        <v>72</v>
      </c>
      <c r="T157" s="24" t="s">
        <v>73</v>
      </c>
      <c r="U157" s="24" t="s">
        <v>74</v>
      </c>
      <c r="V157" s="24" t="s">
        <v>50</v>
      </c>
      <c r="W157" s="24" t="s">
        <v>79</v>
      </c>
      <c r="X157" s="24" t="s">
        <v>80</v>
      </c>
      <c r="Y157" s="24" t="s">
        <v>81</v>
      </c>
      <c r="Z157" s="24" t="s">
        <v>82</v>
      </c>
      <c r="AA157" s="24" t="s">
        <v>83</v>
      </c>
      <c r="AB157" s="24" t="s">
        <v>50</v>
      </c>
      <c r="AC157" s="24" t="s">
        <v>91</v>
      </c>
      <c r="AD157" s="24" t="s">
        <v>92</v>
      </c>
      <c r="AE157" s="24" t="s">
        <v>93</v>
      </c>
      <c r="AF157" s="24" t="s">
        <v>94</v>
      </c>
      <c r="AG157" s="24" t="s">
        <v>95</v>
      </c>
      <c r="AH157" s="24" t="s">
        <v>50</v>
      </c>
      <c r="AI157" s="24" t="s">
        <v>101</v>
      </c>
      <c r="AJ157" s="24" t="s">
        <v>102</v>
      </c>
      <c r="AK157" s="24" t="s">
        <v>103</v>
      </c>
      <c r="AL157" s="24" t="s">
        <v>104</v>
      </c>
      <c r="AM157" s="24" t="s">
        <v>105</v>
      </c>
      <c r="AN157" s="24" t="s">
        <v>50</v>
      </c>
      <c r="AO157" s="24" t="s">
        <v>109</v>
      </c>
      <c r="AP157" s="24" t="s">
        <v>110</v>
      </c>
      <c r="AQ157" s="24" t="s">
        <v>111</v>
      </c>
      <c r="AR157" s="24" t="s">
        <v>112</v>
      </c>
      <c r="AS157" s="24" t="s">
        <v>113</v>
      </c>
      <c r="AT157" s="24" t="s">
        <v>50</v>
      </c>
      <c r="AU157" s="24" t="s">
        <v>117</v>
      </c>
      <c r="AV157" s="24" t="s">
        <v>118</v>
      </c>
      <c r="AW157" s="24" t="s">
        <v>119</v>
      </c>
      <c r="AX157" s="24" t="s">
        <v>120</v>
      </c>
      <c r="AY157" s="24" t="s">
        <v>121</v>
      </c>
      <c r="AZ157" s="24" t="s">
        <v>50</v>
      </c>
      <c r="BA157" s="24" t="s">
        <v>125</v>
      </c>
      <c r="BB157" s="24" t="s">
        <v>126</v>
      </c>
      <c r="BC157" s="24" t="s">
        <v>127</v>
      </c>
      <c r="BD157" s="24" t="s">
        <v>128</v>
      </c>
      <c r="BE157" s="24" t="s">
        <v>129</v>
      </c>
      <c r="BF157" s="24" t="s">
        <v>50</v>
      </c>
      <c r="BG157" s="24" t="s">
        <v>133</v>
      </c>
      <c r="BH157" s="24" t="s">
        <v>134</v>
      </c>
      <c r="BI157" s="24" t="s">
        <v>135</v>
      </c>
      <c r="BJ157" s="24" t="s">
        <v>136</v>
      </c>
      <c r="BK157" s="24" t="s">
        <v>137</v>
      </c>
      <c r="BL157" s="24" t="s">
        <v>50</v>
      </c>
      <c r="BM157" s="24" t="s">
        <v>140</v>
      </c>
      <c r="BN157" s="24" t="s">
        <v>141</v>
      </c>
      <c r="BO157" s="24" t="s">
        <v>142</v>
      </c>
      <c r="BP157" s="24" t="s">
        <v>143</v>
      </c>
      <c r="BQ157" s="24" t="s">
        <v>144</v>
      </c>
      <c r="BR157" s="24" t="s">
        <v>50</v>
      </c>
      <c r="BS157" s="24" t="s">
        <v>146</v>
      </c>
      <c r="BT157" s="24" t="s">
        <v>147</v>
      </c>
      <c r="BU157" s="24" t="s">
        <v>148</v>
      </c>
      <c r="BV157" s="24" t="s">
        <v>149</v>
      </c>
      <c r="BW157" s="24" t="s">
        <v>150</v>
      </c>
      <c r="BX157" s="24" t="s">
        <v>50</v>
      </c>
      <c r="BY157" s="24" t="s">
        <v>154</v>
      </c>
      <c r="BZ157" s="24" t="s">
        <v>155</v>
      </c>
      <c r="CA157" s="24" t="s">
        <v>156</v>
      </c>
      <c r="CB157" s="24" t="s">
        <v>157</v>
      </c>
      <c r="CC157" s="24" t="s">
        <v>158</v>
      </c>
      <c r="CD157" s="24" t="s">
        <v>50</v>
      </c>
      <c r="CE157" s="24" t="s">
        <v>162</v>
      </c>
      <c r="CF157" s="24" t="s">
        <v>163</v>
      </c>
      <c r="CG157" s="24" t="s">
        <v>164</v>
      </c>
      <c r="CH157" s="24" t="s">
        <v>165</v>
      </c>
      <c r="CI157" s="24" t="s">
        <v>166</v>
      </c>
      <c r="CJ157" s="24" t="s">
        <v>50</v>
      </c>
      <c r="CK157" s="24" t="s">
        <v>170</v>
      </c>
      <c r="CL157" s="24" t="s">
        <v>171</v>
      </c>
      <c r="CM157" s="24" t="s">
        <v>172</v>
      </c>
      <c r="CN157" s="24" t="s">
        <v>173</v>
      </c>
      <c r="CO157" s="24" t="s">
        <v>174</v>
      </c>
      <c r="CP157" s="24" t="s">
        <v>50</v>
      </c>
      <c r="CQ157" s="24" t="s">
        <v>178</v>
      </c>
      <c r="CR157" s="24" t="s">
        <v>179</v>
      </c>
      <c r="CS157" s="24" t="s">
        <v>180</v>
      </c>
      <c r="CT157" s="24" t="s">
        <v>181</v>
      </c>
      <c r="CU157" s="24" t="s">
        <v>182</v>
      </c>
      <c r="CV157" s="24" t="s">
        <v>50</v>
      </c>
      <c r="CW157" s="21"/>
      <c r="CX157" s="21">
        <v>1</v>
      </c>
      <c r="CY157" s="21">
        <v>8.6999999999999993</v>
      </c>
      <c r="CZ157" s="21">
        <v>8.6426971135833064</v>
      </c>
      <c r="DA157" s="21">
        <v>8.5658448878321423</v>
      </c>
      <c r="DB157" s="21">
        <v>8.5711876908797837</v>
      </c>
      <c r="DC157" s="21">
        <v>8.5328076438635687</v>
      </c>
      <c r="DD157" s="21">
        <v>8.4557300678880978</v>
      </c>
      <c r="DE157" s="21">
        <v>8.2931154036468211</v>
      </c>
      <c r="DF157" s="21">
        <v>8.344373174232345</v>
      </c>
      <c r="DG157" s="21">
        <v>8.2842824207521968</v>
      </c>
      <c r="DH157" s="21">
        <v>8.4365941843467986</v>
      </c>
      <c r="DI157" s="21">
        <v>8.4837171058532679</v>
      </c>
      <c r="DJ157" s="21">
        <v>8.4638690680062698</v>
      </c>
      <c r="DK157" s="21">
        <v>8.4577547498280197</v>
      </c>
      <c r="DL157" s="21">
        <v>8.3607265463865765</v>
      </c>
      <c r="DM157" s="21">
        <v>8.3580354239846155</v>
      </c>
      <c r="DN157" s="21">
        <v>8.5382912428725373</v>
      </c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9"/>
    </row>
    <row r="158" spans="1:149" x14ac:dyDescent="0.3">
      <c r="A158" s="30"/>
      <c r="B158" s="21"/>
      <c r="C158" s="21"/>
      <c r="D158" s="55"/>
      <c r="E158" s="21"/>
      <c r="F158" s="29"/>
      <c r="H158" s="30">
        <v>1</v>
      </c>
      <c r="I158" s="21">
        <v>8.6999999999999993</v>
      </c>
      <c r="J158" s="21">
        <v>0</v>
      </c>
      <c r="K158" s="21">
        <f>COS(J158)</f>
        <v>1</v>
      </c>
      <c r="L158" s="21">
        <f>SIN(J158)</f>
        <v>0</v>
      </c>
      <c r="M158" s="21">
        <f>I158*K158</f>
        <v>8.6999999999999993</v>
      </c>
      <c r="N158" s="21">
        <f>I158*L158</f>
        <v>0</v>
      </c>
      <c r="O158" s="21">
        <f>$I$270+$J$273*K158+$J$274*L158</f>
        <v>8.6426971135833064</v>
      </c>
      <c r="P158" s="21">
        <f>ABS(I158-O158)/I158</f>
        <v>6.5865386685853913E-3</v>
      </c>
      <c r="Q158" s="21">
        <f>COS(2*J158)</f>
        <v>1</v>
      </c>
      <c r="R158" s="21">
        <f>SIN(2*J158)</f>
        <v>0</v>
      </c>
      <c r="S158" s="21">
        <f>I158*Q158</f>
        <v>8.6999999999999993</v>
      </c>
      <c r="T158" s="21">
        <f>I158*R158</f>
        <v>0</v>
      </c>
      <c r="U158" s="21">
        <f>O158+$M$273*Q158+$M$274*R158</f>
        <v>8.5658448878321423</v>
      </c>
      <c r="V158" s="21">
        <f>ABS(I158-U158)/I158</f>
        <v>1.5420127835385867E-2</v>
      </c>
      <c r="W158" s="21">
        <f>COS(3*J158)</f>
        <v>1</v>
      </c>
      <c r="X158" s="21">
        <f>SIN(3*J158)</f>
        <v>0</v>
      </c>
      <c r="Y158" s="21">
        <f>I158*W158</f>
        <v>8.6999999999999993</v>
      </c>
      <c r="Z158" s="21">
        <f>I158*X158</f>
        <v>0</v>
      </c>
      <c r="AA158" s="21">
        <f>U158+$P$273*W158+$P$274*X158</f>
        <v>8.5711876908797837</v>
      </c>
      <c r="AB158" s="21">
        <f>ABS(I158-AA158)/I158</f>
        <v>1.4806012542553515E-2</v>
      </c>
      <c r="AC158" s="21">
        <f>COS(4*J158)</f>
        <v>1</v>
      </c>
      <c r="AD158" s="21">
        <f>SIN(4*J158)</f>
        <v>0</v>
      </c>
      <c r="AE158" s="21">
        <f>I158*AC158</f>
        <v>8.6999999999999993</v>
      </c>
      <c r="AF158" s="21">
        <f>I158*AD158</f>
        <v>0</v>
      </c>
      <c r="AG158" s="21">
        <f>AA158+$S$273*AC158+$S$274*AD158</f>
        <v>8.5328076438635687</v>
      </c>
      <c r="AH158" s="21">
        <f>ABS(I158-AG158)/I158</f>
        <v>1.9217512199589722E-2</v>
      </c>
      <c r="AI158" s="21">
        <f>COS(5*J158)</f>
        <v>1</v>
      </c>
      <c r="AJ158" s="21">
        <f>SIN(5*J158)</f>
        <v>0</v>
      </c>
      <c r="AK158" s="21">
        <f>I158*AI158</f>
        <v>8.6999999999999993</v>
      </c>
      <c r="AL158" s="21">
        <f>I158*AJ158</f>
        <v>0</v>
      </c>
      <c r="AM158" s="21">
        <f>AG158+$V$273*AI158+$V$274*AJ158</f>
        <v>8.4557300678880978</v>
      </c>
      <c r="AN158" s="21">
        <f>ABS(I158-AM158)/I158</f>
        <v>2.8077003691023165E-2</v>
      </c>
      <c r="AO158" s="21">
        <f>COS(6*J158)</f>
        <v>1</v>
      </c>
      <c r="AP158" s="21">
        <f>SIN(6*J158)</f>
        <v>0</v>
      </c>
      <c r="AQ158" s="21">
        <f>I158*AO158</f>
        <v>8.6999999999999993</v>
      </c>
      <c r="AR158" s="21">
        <f>I158*AP158</f>
        <v>0</v>
      </c>
      <c r="AS158" s="21">
        <f>AM158+$Y$273*AO158+$Y$274*AP158</f>
        <v>8.2931154036468211</v>
      </c>
      <c r="AT158" s="21">
        <f>ABS(I158-AS158)/I158</f>
        <v>4.6768344408411287E-2</v>
      </c>
      <c r="AU158" s="21">
        <f>COS(7*J158)</f>
        <v>1</v>
      </c>
      <c r="AV158" s="21">
        <f>SIN(7*J158)</f>
        <v>0</v>
      </c>
      <c r="AW158" s="21">
        <f>I158*AU158</f>
        <v>8.6999999999999993</v>
      </c>
      <c r="AX158" s="21">
        <f>I158*AV158</f>
        <v>0</v>
      </c>
      <c r="AY158" s="21">
        <f>AS158+$AB$273*AU158+$AB$274*AV158</f>
        <v>8.344373174232345</v>
      </c>
      <c r="AZ158" s="21">
        <f>ABS(I158-AY158)/I158</f>
        <v>4.0876646639960261E-2</v>
      </c>
      <c r="BA158" s="21">
        <f>COS(8*J158)</f>
        <v>1</v>
      </c>
      <c r="BB158" s="21">
        <f>SIN(8*J158)</f>
        <v>0</v>
      </c>
      <c r="BC158" s="21">
        <f>I158*BA158</f>
        <v>8.6999999999999993</v>
      </c>
      <c r="BD158" s="21">
        <f>I158*BB158</f>
        <v>0</v>
      </c>
      <c r="BE158" s="21">
        <f>AY158+$AE$273*BA158+$AE$274*BB158</f>
        <v>8.2842824207521968</v>
      </c>
      <c r="BF158" s="21">
        <f>ABS(I158-BE158)/I158</f>
        <v>4.7783629798597994E-2</v>
      </c>
      <c r="BG158" s="21">
        <f>COS(9*J158)</f>
        <v>1</v>
      </c>
      <c r="BH158" s="21">
        <f>SIN(9*J158)</f>
        <v>0</v>
      </c>
      <c r="BI158" s="21">
        <f>I158*BG158</f>
        <v>8.6999999999999993</v>
      </c>
      <c r="BJ158" s="21">
        <f>I158*BH158</f>
        <v>0</v>
      </c>
      <c r="BK158" s="21">
        <f>BE158+$AH$273*BG158+$AH$274*BH158</f>
        <v>8.4365941843467986</v>
      </c>
      <c r="BL158" s="21">
        <f>ABS(I158-BK158)/I158</f>
        <v>3.0276530534850653E-2</v>
      </c>
      <c r="BM158" s="21">
        <f>COS(10*J158)</f>
        <v>1</v>
      </c>
      <c r="BN158" s="21">
        <f>SIN(10*J158)</f>
        <v>0</v>
      </c>
      <c r="BO158" s="21">
        <f>I158*BM158</f>
        <v>8.6999999999999993</v>
      </c>
      <c r="BP158" s="21">
        <f>I158*BN158</f>
        <v>0</v>
      </c>
      <c r="BQ158" s="21">
        <f>BK158+$AK$273*BM158+$AK$274*BN158</f>
        <v>8.4837171058532679</v>
      </c>
      <c r="BR158" s="21">
        <f>ABS(I158-BQ158)/I158</f>
        <v>2.4860102775486372E-2</v>
      </c>
      <c r="BS158" s="21">
        <f>COS(11*J158)</f>
        <v>1</v>
      </c>
      <c r="BT158" s="21">
        <f>SIN(11*J158)</f>
        <v>0</v>
      </c>
      <c r="BU158" s="21">
        <f>I158*BS158</f>
        <v>8.6999999999999993</v>
      </c>
      <c r="BV158" s="21">
        <f>I158*BT158</f>
        <v>0</v>
      </c>
      <c r="BW158" s="21">
        <f>BQ158+$AN$273*BS158+$AN$274*BT158</f>
        <v>8.4638690680062698</v>
      </c>
      <c r="BX158" s="21">
        <f>ABS(BW158-I158)/I158</f>
        <v>2.714148643606086E-2</v>
      </c>
      <c r="BY158" s="21">
        <f>COS(12*J158)</f>
        <v>1</v>
      </c>
      <c r="BZ158" s="21">
        <f>SIN(12*J158)</f>
        <v>0</v>
      </c>
      <c r="CA158" s="21">
        <f>I158*BY158</f>
        <v>8.6999999999999993</v>
      </c>
      <c r="CB158" s="21">
        <f>I158*BZ158</f>
        <v>0</v>
      </c>
      <c r="CC158" s="21">
        <f>BW158+$AQ$273*BY158+$AQ$274*BZ158</f>
        <v>8.4577547498280197</v>
      </c>
      <c r="CD158" s="21">
        <f>ABS(CC158-I158)/I158</f>
        <v>2.7844281628963179E-2</v>
      </c>
      <c r="CE158" s="21">
        <f>COS(13*J158)</f>
        <v>1</v>
      </c>
      <c r="CF158" s="21">
        <f>SIN(13*J158)</f>
        <v>0</v>
      </c>
      <c r="CG158" s="21">
        <f>I158*CE158</f>
        <v>8.6999999999999993</v>
      </c>
      <c r="CH158" s="21">
        <f>I158*CF158</f>
        <v>0</v>
      </c>
      <c r="CI158" s="21">
        <f>CC158+$AT$273*CE158+$AT$274*CF158</f>
        <v>8.3607265463865765</v>
      </c>
      <c r="CJ158" s="21">
        <f>ABS(CI158-I158)/I158</f>
        <v>3.8996948691198019E-2</v>
      </c>
      <c r="CK158" s="21">
        <f>COS(14*J158)</f>
        <v>1</v>
      </c>
      <c r="CL158" s="21">
        <f>SIN(14*J158)</f>
        <v>0</v>
      </c>
      <c r="CM158" s="21">
        <f>I158*CK158</f>
        <v>8.6999999999999993</v>
      </c>
      <c r="CN158" s="21">
        <f>I158*CL158</f>
        <v>0</v>
      </c>
      <c r="CO158" s="21">
        <f>CI158+$AW$273*CK158+$AW$274*CL158</f>
        <v>8.3580354239846155</v>
      </c>
      <c r="CP158" s="21">
        <f>ABS(CO158-I158)/I158</f>
        <v>3.9306273105216526E-2</v>
      </c>
      <c r="CQ158" s="21">
        <f>COS(15*J158)</f>
        <v>1</v>
      </c>
      <c r="CR158" s="21">
        <f>SIN(15*J158)</f>
        <v>0</v>
      </c>
      <c r="CS158" s="21">
        <f>I158*CQ158</f>
        <v>8.6999999999999993</v>
      </c>
      <c r="CT158" s="21">
        <f>I158*CR158</f>
        <v>0</v>
      </c>
      <c r="CU158" s="21">
        <f>CO158+$AZ$273*CQ158+$AZ$274*CR158</f>
        <v>8.5382912428725373</v>
      </c>
      <c r="CV158" s="21">
        <f>ABS(CU158-I158)/I158</f>
        <v>1.8587213462926671E-2</v>
      </c>
      <c r="CW158" s="21"/>
      <c r="CX158" s="21">
        <v>2</v>
      </c>
      <c r="CY158" s="21">
        <v>8.6999999999999993</v>
      </c>
      <c r="CZ158" s="21">
        <v>8.6154203787132904</v>
      </c>
      <c r="DA158" s="21">
        <v>8.5049740439189208</v>
      </c>
      <c r="DB158" s="21">
        <v>8.5600785091158116</v>
      </c>
      <c r="DC158" s="21">
        <v>8.4918036033122295</v>
      </c>
      <c r="DD158" s="21">
        <v>8.4065210767084846</v>
      </c>
      <c r="DE158" s="21">
        <v>8.3267102131266384</v>
      </c>
      <c r="DF158" s="21">
        <v>8.3596499877589849</v>
      </c>
      <c r="DG158" s="21">
        <v>8.2804689365186146</v>
      </c>
      <c r="DH158" s="21">
        <v>8.4065679715968695</v>
      </c>
      <c r="DI158" s="21">
        <v>8.3380334065556898</v>
      </c>
      <c r="DJ158" s="21">
        <v>8.2825110386601075</v>
      </c>
      <c r="DK158" s="21">
        <v>8.3684634716160957</v>
      </c>
      <c r="DL158" s="21">
        <v>8.2871335607052252</v>
      </c>
      <c r="DM158" s="21">
        <v>8.2141275707319448</v>
      </c>
      <c r="DN158" s="21">
        <v>8.3650496269501389</v>
      </c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9"/>
    </row>
    <row r="159" spans="1:149" x14ac:dyDescent="0.3">
      <c r="A159" s="30">
        <v>8.6999999999999993</v>
      </c>
      <c r="B159" s="21"/>
      <c r="C159" s="21"/>
      <c r="D159" s="55"/>
      <c r="E159" s="21"/>
      <c r="F159" s="29"/>
      <c r="H159" s="30">
        <v>2</v>
      </c>
      <c r="I159" s="21">
        <v>8.6999999999999993</v>
      </c>
      <c r="J159" s="21">
        <f>(2*PI()/111)*H158</f>
        <v>5.6605273037653933E-2</v>
      </c>
      <c r="K159" s="21">
        <f>COS(J159)</f>
        <v>0.99839834926238313</v>
      </c>
      <c r="L159" s="21">
        <f>SIN(J159)</f>
        <v>5.6575049183792352E-2</v>
      </c>
      <c r="M159" s="21">
        <f>I159*K159</f>
        <v>8.6860656385827326</v>
      </c>
      <c r="N159" s="21">
        <f>I159*L159</f>
        <v>0.49220292789899339</v>
      </c>
      <c r="O159" s="21">
        <f>$I$270+$J$273*K159+$J$274*L159</f>
        <v>8.6154203787132904</v>
      </c>
      <c r="P159" s="21">
        <f t="shared" ref="P159:P222" si="8">ABS(I159-O159)/I159</f>
        <v>9.7217955501964302E-3</v>
      </c>
      <c r="Q159" s="21">
        <f>COS(2*J159)</f>
        <v>0.99359852761970291</v>
      </c>
      <c r="R159" s="21">
        <f>SIN(2*J159)</f>
        <v>0.11296887142907285</v>
      </c>
      <c r="S159" s="21">
        <f>I159*Q159</f>
        <v>8.6443071902914141</v>
      </c>
      <c r="T159" s="21">
        <f>I159*R159</f>
        <v>0.98282918143293363</v>
      </c>
      <c r="U159" s="21">
        <f t="shared" ref="U159:U222" si="9">O159+$M$273*Q159+$M$274*R159</f>
        <v>8.5049740439189208</v>
      </c>
      <c r="V159" s="21">
        <f t="shared" ref="V159:V222" si="10">ABS(I159-U159)/I159</f>
        <v>2.2416776561043513E-2</v>
      </c>
      <c r="W159" s="21">
        <f>COS(3*J159)</f>
        <v>0.98561591034770846</v>
      </c>
      <c r="X159" s="21">
        <f>SIN(3*J159)</f>
        <v>0.16900082032184907</v>
      </c>
      <c r="Y159" s="21">
        <f t="shared" ref="Y159:Y222" si="11">I159*W159</f>
        <v>8.5748584200250626</v>
      </c>
      <c r="Z159" s="21">
        <f t="shared" ref="Z159:Z222" si="12">I159*X159</f>
        <v>1.4703071368000868</v>
      </c>
      <c r="AA159" s="21">
        <f t="shared" ref="AA159:AA222" si="13">U159+$P$273*W159+$P$274*X159</f>
        <v>8.5600785091158116</v>
      </c>
      <c r="AB159" s="21">
        <f t="shared" ref="AB159:AB222" si="14">ABS(I159-AA159)/I159</f>
        <v>1.6082929986688244E-2</v>
      </c>
      <c r="AC159" s="21">
        <f t="shared" ref="AC159:AC222" si="15">COS(4*J159)</f>
        <v>0.97447606817608323</v>
      </c>
      <c r="AD159" s="21">
        <f t="shared" ref="AD159:AD222" si="16">SIN(4*J159)</f>
        <v>0.22449140863757261</v>
      </c>
      <c r="AE159" s="21">
        <f t="shared" ref="AE159:AE222" si="17">I159*AC159</f>
        <v>8.4779417931319241</v>
      </c>
      <c r="AF159" s="21">
        <f t="shared" ref="AF159:AF222" si="18">I159*AD159</f>
        <v>1.9530752551468815</v>
      </c>
      <c r="AG159" s="21">
        <f t="shared" ref="AG159:AG222" si="19">AA159+$S$273*AC159+$S$274*AD159</f>
        <v>8.4918036033122295</v>
      </c>
      <c r="AH159" s="21">
        <f t="shared" ref="AH159:AH222" si="20">ABS(I159-AG159)/I159</f>
        <v>2.3930620308939058E-2</v>
      </c>
      <c r="AI159" s="21">
        <f t="shared" ref="AI159:AI222" si="21">COS(5*J159)</f>
        <v>0.9602146853776895</v>
      </c>
      <c r="AJ159" s="21">
        <f t="shared" ref="AJ159:AJ222" si="22">SIN(5*J159)</f>
        <v>0.27926288329283011</v>
      </c>
      <c r="AK159" s="21">
        <f t="shared" ref="AK159:AK222" si="23">I159*AI159</f>
        <v>8.3538677627858977</v>
      </c>
      <c r="AL159" s="21">
        <f t="shared" ref="AL159:AL222" si="24">I159*AJ159</f>
        <v>2.429587084647622</v>
      </c>
      <c r="AM159" s="21">
        <f>AG159+$V$273*AI159+$V$274*AJ159</f>
        <v>8.4065210767084846</v>
      </c>
      <c r="AN159" s="21">
        <f t="shared" ref="AN159:AN222" si="25">ABS(I159-AM159)/I159</f>
        <v>3.3733209573737322E-2</v>
      </c>
      <c r="AO159" s="21">
        <f t="shared" ref="AO159:AO222" si="26">COS(6*J159)</f>
        <v>0.94287744546108421</v>
      </c>
      <c r="AP159" s="21">
        <f t="shared" ref="AP159:AP222" si="27">SIN(6*J159)</f>
        <v>0.33313979474205757</v>
      </c>
      <c r="AQ159" s="21">
        <f t="shared" ref="AQ159:AQ222" si="28">I159*AO159</f>
        <v>8.2030337755114324</v>
      </c>
      <c r="AR159" s="21">
        <f t="shared" ref="AR159:AR222" si="29">I159*AP159</f>
        <v>2.8983162142559005</v>
      </c>
      <c r="AS159" s="21">
        <f t="shared" ref="AS159:AS222" si="30">AM159+$Y$273*AO159+$Y$274*AP159</f>
        <v>8.3267102131266384</v>
      </c>
      <c r="AT159" s="21">
        <f t="shared" ref="AT159:AT222" si="31">ABS(I159-AS159)/I159</f>
        <v>4.2906872054409302E-2</v>
      </c>
      <c r="AU159" s="21">
        <f t="shared" ref="AU159:AU222" si="32">COS(7*J159)</f>
        <v>0.92251988483246872</v>
      </c>
      <c r="AV159" s="21">
        <f t="shared" ref="AV159:AV222" si="33">SIN(7*J159)</f>
        <v>0.38594955899532873</v>
      </c>
      <c r="AW159" s="21">
        <f t="shared" ref="AW159:AW222" si="34">I159*AU159</f>
        <v>8.0259229980424767</v>
      </c>
      <c r="AX159" s="21">
        <f t="shared" ref="AX159:AX222" si="35">I159*AV159</f>
        <v>3.3577611632593598</v>
      </c>
      <c r="AY159" s="21">
        <f t="shared" ref="AY159:AY222" si="36">AS159+$AB$273*AU159+$AB$274*AV159</f>
        <v>8.3596499877589849</v>
      </c>
      <c r="AZ159" s="21">
        <f t="shared" ref="AZ159:AZ222" si="37">ABS(I159-AY159)/I159</f>
        <v>3.9120691062185561E-2</v>
      </c>
      <c r="BA159" s="21">
        <f t="shared" ref="BA159:BA222" si="38">COS(8*J159)</f>
        <v>0.89920721489583677</v>
      </c>
      <c r="BB159" s="21">
        <f t="shared" ref="BB159:BB222" si="39">SIN(8*J159)</f>
        <v>0.43752301045690434</v>
      </c>
      <c r="BC159" s="21">
        <f t="shared" ref="BC159:BC222" si="40">I159*BA159</f>
        <v>7.8231027695937794</v>
      </c>
      <c r="BD159" s="21">
        <f t="shared" ref="BD159:BD222" si="41">I159*BB159</f>
        <v>3.8064501909750676</v>
      </c>
      <c r="BE159" s="21">
        <f t="shared" ref="BE159:BE222" si="42">AY159+$AE$273*BA159+$AE$274*BB159</f>
        <v>8.2804689365186146</v>
      </c>
      <c r="BF159" s="21">
        <f t="shared" ref="BF159:BF222" si="43">ABS(I159-BE159)/I159</f>
        <v>4.8221961319699393E-2</v>
      </c>
      <c r="BG159" s="21">
        <f t="shared" ref="BG159:BG222" si="44">COS(9*J159)</f>
        <v>0.87301411316118815</v>
      </c>
      <c r="BH159" s="21">
        <f t="shared" ref="BH159:BH222" si="45">SIN(9*J159)</f>
        <v>0.48769494381363454</v>
      </c>
      <c r="BI159" s="21">
        <f t="shared" ref="BI159:BI222" si="46">I159*BG159</f>
        <v>7.5952227845023366</v>
      </c>
      <c r="BJ159" s="21">
        <f t="shared" ref="BJ159:BJ222" si="47">I159*BH159</f>
        <v>4.2429460111786206</v>
      </c>
      <c r="BK159" s="21">
        <f t="shared" ref="BK159:BK222" si="48">BE159+$AH$273*BG159+$AH$274*BH159</f>
        <v>8.4065679715968695</v>
      </c>
      <c r="BL159" s="21">
        <f t="shared" ref="BL159:BL222" si="49">ABS(I159-BK159)/I159</f>
        <v>3.3727819356681586E-2</v>
      </c>
      <c r="BM159" s="21">
        <f t="shared" ref="BM159:BM222" si="50">COS(10*J159)</f>
        <v>0.84402448402995034</v>
      </c>
      <c r="BN159" s="21">
        <f t="shared" ref="BN159:BN222" si="51">SIN(10*J159)</f>
        <v>0.53630464323738247</v>
      </c>
      <c r="BO159" s="21">
        <f t="shared" ref="BO159:BO222" si="52">I159*BM159</f>
        <v>7.3430130110605676</v>
      </c>
      <c r="BP159" s="21">
        <f t="shared" ref="BP159:BP222" si="53">I159*BN159</f>
        <v>4.6658503961652276</v>
      </c>
      <c r="BQ159" s="21">
        <f t="shared" ref="BQ159:BQ222" si="54">BK159+$AK$273*BM159+$AK$274*BN159</f>
        <v>8.3380334065556898</v>
      </c>
      <c r="BR159" s="21">
        <f t="shared" ref="BR159:BR222" si="55">ABS(I159-BQ159)/I159</f>
        <v>4.1605355568311436E-2</v>
      </c>
      <c r="BS159" s="21">
        <f t="shared" ref="BS159:BS222" si="56">COS(11*J159)</f>
        <v>0.81233119002388587</v>
      </c>
      <c r="BT159" s="21">
        <f t="shared" ref="BT159:BT222" si="57">SIN(11*J159)</f>
        <v>0.58319639720627336</v>
      </c>
      <c r="BU159" s="21">
        <f t="shared" ref="BU159:BU222" si="58">I159*BS159</f>
        <v>7.0672813532078065</v>
      </c>
      <c r="BV159" s="21">
        <f t="shared" ref="BV159:BV222" si="59">I159*BT159</f>
        <v>5.0738086556945783</v>
      </c>
      <c r="BW159" s="21">
        <f t="shared" ref="BW159:BW222" si="60">BQ159+$AN$273*BS159+$AN$274*BT159</f>
        <v>8.2825110386601075</v>
      </c>
      <c r="BX159" s="21">
        <f t="shared" ref="BX159:BX222" si="61">ABS(BW159-I159)/I159</f>
        <v>4.7987236935619751E-2</v>
      </c>
      <c r="BY159" s="21">
        <f t="shared" ref="BY159:BY222" si="62">COS(12*J159)</f>
        <v>0.77803575431843952</v>
      </c>
      <c r="BZ159" s="21">
        <f t="shared" ref="BZ159:BZ222" si="63">SIN(12*J159)</f>
        <v>0.62821999729564226</v>
      </c>
      <c r="CA159" s="21">
        <f t="shared" ref="CA159:CA222" si="64">I159*BY159</f>
        <v>6.7689110625704236</v>
      </c>
      <c r="CB159" s="21">
        <f t="shared" ref="CB159:CB222" si="65">I159*BZ159</f>
        <v>5.4655139764720868</v>
      </c>
      <c r="CC159" s="21">
        <f t="shared" ref="CC159:CC222" si="66">BW159+$AQ$273*BY159+$AQ$274*BZ159</f>
        <v>8.3684634716160957</v>
      </c>
      <c r="CD159" s="21">
        <f t="shared" ref="CD159:CD222" si="67">ABS(CC159-I159)/I159</f>
        <v>3.8107646940678572E-2</v>
      </c>
      <c r="CE159" s="21">
        <f t="shared" ref="CE159:CE222" si="68">COS(13*J159)</f>
        <v>0.74124803553340024</v>
      </c>
      <c r="CF159" s="21">
        <f t="shared" ref="CF159:CF222" si="69">SIN(13*J159)</f>
        <v>0.67123121934090269</v>
      </c>
      <c r="CG159" s="21">
        <f t="shared" ref="CG159:CG222" si="70">I159*CE159</f>
        <v>6.4488579091405818</v>
      </c>
      <c r="CH159" s="21">
        <f t="shared" ref="CH159:CH222" si="71">I159*CF159</f>
        <v>5.8397116082658531</v>
      </c>
      <c r="CI159" s="21">
        <f t="shared" ref="CI159:CI222" si="72">CC159+$AT$273*CE159+$AT$274*CF159</f>
        <v>8.2871335607052252</v>
      </c>
      <c r="CJ159" s="21">
        <f t="shared" ref="CJ159:CJ222" si="73">ABS(CI159-I159)/I159</f>
        <v>4.7455912562617712E-2</v>
      </c>
      <c r="CK159" s="21">
        <f t="shared" ref="CK159:CK222" si="74">COS(14*J159)</f>
        <v>0.7020858758226225</v>
      </c>
      <c r="CL159" s="21">
        <f t="shared" ref="CL159:CL222" si="75">SIN(14*J159)</f>
        <v>0.71209228543102543</v>
      </c>
      <c r="CM159" s="21">
        <f t="shared" ref="CM159:CM222" si="76">I159*CK159</f>
        <v>6.1081471196568149</v>
      </c>
      <c r="CN159" s="21">
        <f t="shared" ref="CN159:CN222" si="77">I159*CL159</f>
        <v>6.1952028832499204</v>
      </c>
      <c r="CO159" s="21">
        <f t="shared" ref="CO159:CO222" si="78">CI159+$AW$273*CK159+$AW$274*CL159</f>
        <v>8.2141275707319448</v>
      </c>
      <c r="CP159" s="21">
        <f t="shared" ref="CP159:CP222" si="79">ABS(CO159-I159)/I159</f>
        <v>5.584740566299478E-2</v>
      </c>
      <c r="CQ159" s="21">
        <f t="shared" ref="CQ159:CQ222" si="80">COS(15*J159)</f>
        <v>0.66067472339008149</v>
      </c>
      <c r="CR159" s="21">
        <f t="shared" ref="CR159:CR222" si="81">SIN(15*J159)</f>
        <v>0.75067230525272433</v>
      </c>
      <c r="CS159" s="21">
        <f t="shared" ref="CS159:CS222" si="82">I159*CQ159</f>
        <v>5.7478700934937086</v>
      </c>
      <c r="CT159" s="21">
        <f t="shared" ref="CT159:CT222" si="83">I159*CR159</f>
        <v>6.5308490556987007</v>
      </c>
      <c r="CU159" s="21">
        <f t="shared" ref="CU159:CU222" si="84">CO159+$AZ$273*CQ159+$AZ$274*CR159</f>
        <v>8.3650496269501389</v>
      </c>
      <c r="CV159" s="21">
        <f t="shared" ref="CV159:CV222" si="85">ABS(CU159-I159)/I159</f>
        <v>3.8500042879294302E-2</v>
      </c>
      <c r="CW159" s="21"/>
      <c r="CX159" s="21">
        <v>3</v>
      </c>
      <c r="CY159" s="21">
        <v>7.6</v>
      </c>
      <c r="CZ159" s="21">
        <v>8.5873872127110946</v>
      </c>
      <c r="DA159" s="21">
        <v>8.4447608071969036</v>
      </c>
      <c r="DB159" s="21">
        <v>8.5480416794077776</v>
      </c>
      <c r="DC159" s="21">
        <v>8.4533572028988608</v>
      </c>
      <c r="DD159" s="21">
        <v>8.3666557099722745</v>
      </c>
      <c r="DE159" s="21">
        <v>8.378766647865362</v>
      </c>
      <c r="DF159" s="21">
        <v>8.3882840714803173</v>
      </c>
      <c r="DG159" s="21">
        <v>8.3059744798437087</v>
      </c>
      <c r="DH159" s="21">
        <v>8.3738351908077551</v>
      </c>
      <c r="DI159" s="21">
        <v>8.21102256750709</v>
      </c>
      <c r="DJ159" s="21">
        <v>8.140665502982964</v>
      </c>
      <c r="DK159" s="21">
        <v>8.2805279531820482</v>
      </c>
      <c r="DL159" s="21">
        <v>8.2569848832379122</v>
      </c>
      <c r="DM159" s="21">
        <v>8.1571630568184972</v>
      </c>
      <c r="DN159" s="21">
        <v>8.1763280134214114</v>
      </c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9"/>
    </row>
    <row r="160" spans="1:149" x14ac:dyDescent="0.3">
      <c r="A160" s="30">
        <v>8.6999999999999993</v>
      </c>
      <c r="B160" s="21">
        <f>(A159+A160+A161+A162+A163)/5</f>
        <v>8.2799999999999994</v>
      </c>
      <c r="C160" s="21"/>
      <c r="D160" s="55"/>
      <c r="E160" s="21"/>
      <c r="F160" s="29"/>
      <c r="H160" s="30">
        <v>3</v>
      </c>
      <c r="I160" s="21">
        <v>7.6</v>
      </c>
      <c r="J160" s="21">
        <f>(2*PI()/111)*H159</f>
        <v>0.11321054607530787</v>
      </c>
      <c r="K160" s="21">
        <f t="shared" ref="K160:K223" si="86">COS(J160)</f>
        <v>0.99359852761970291</v>
      </c>
      <c r="L160" s="21">
        <f t="shared" ref="L160:L223" si="87">SIN(J160)</f>
        <v>0.11296887142907285</v>
      </c>
      <c r="M160" s="21">
        <f>I160*K160</f>
        <v>7.5513488099097419</v>
      </c>
      <c r="N160" s="21">
        <f>I160*L160</f>
        <v>0.85856342286095355</v>
      </c>
      <c r="O160" s="21">
        <f t="shared" ref="O160:O223" si="88">$I$270+$J$273*K160+$J$274*L160</f>
        <v>8.5873872127110946</v>
      </c>
      <c r="P160" s="21">
        <f t="shared" si="8"/>
        <v>0.12991937009356513</v>
      </c>
      <c r="Q160" s="21">
        <f t="shared" ref="Q160:Q223" si="89">COS(2*J160)</f>
        <v>0.97447606817608323</v>
      </c>
      <c r="R160" s="21">
        <f t="shared" ref="R160:R223" si="90">SIN(2*J160)</f>
        <v>0.22449140863757261</v>
      </c>
      <c r="S160" s="21">
        <f t="shared" ref="S160:S223" si="91">I160*Q160</f>
        <v>7.4060181181382321</v>
      </c>
      <c r="T160" s="21">
        <f t="shared" ref="T160:T223" si="92">I160*R160</f>
        <v>1.7061347056455518</v>
      </c>
      <c r="U160" s="21">
        <f t="shared" si="9"/>
        <v>8.4447608071969036</v>
      </c>
      <c r="V160" s="21">
        <f t="shared" si="10"/>
        <v>0.11115273778906631</v>
      </c>
      <c r="W160" s="21">
        <f t="shared" ref="W160:W223" si="93">COS(3*J160)</f>
        <v>0.94287744546108421</v>
      </c>
      <c r="X160" s="21">
        <f t="shared" ref="X160:X223" si="94">SIN(3*J160)</f>
        <v>0.33313979474205757</v>
      </c>
      <c r="Y160" s="21">
        <f t="shared" si="11"/>
        <v>7.1658685855042394</v>
      </c>
      <c r="Z160" s="21">
        <f t="shared" si="12"/>
        <v>2.5318624400396375</v>
      </c>
      <c r="AA160" s="21">
        <f t="shared" si="13"/>
        <v>8.5480416794077776</v>
      </c>
      <c r="AB160" s="21">
        <f t="shared" si="14"/>
        <v>0.12474232623786552</v>
      </c>
      <c r="AC160" s="21">
        <f t="shared" si="15"/>
        <v>0.89920721489583677</v>
      </c>
      <c r="AD160" s="21">
        <f t="shared" si="16"/>
        <v>0.43752301045690434</v>
      </c>
      <c r="AE160" s="21">
        <f t="shared" si="17"/>
        <v>6.8339748332083587</v>
      </c>
      <c r="AF160" s="21">
        <f t="shared" si="18"/>
        <v>3.3251748794724727</v>
      </c>
      <c r="AG160" s="21">
        <f t="shared" si="19"/>
        <v>8.4533572028988608</v>
      </c>
      <c r="AH160" s="21">
        <f t="shared" si="20"/>
        <v>0.11228384248669226</v>
      </c>
      <c r="AI160" s="21">
        <f t="shared" si="21"/>
        <v>0.84402448402995034</v>
      </c>
      <c r="AJ160" s="21">
        <f t="shared" si="22"/>
        <v>0.53630464323738247</v>
      </c>
      <c r="AK160" s="21">
        <f t="shared" si="23"/>
        <v>6.4145860786276225</v>
      </c>
      <c r="AL160" s="21">
        <f t="shared" si="24"/>
        <v>4.075915288604107</v>
      </c>
      <c r="AM160" s="21">
        <f t="shared" ref="AM159:AM222" si="95">AG160+$V$273*AI160+$V$274*AJ160</f>
        <v>8.3666557099722745</v>
      </c>
      <c r="AN160" s="21">
        <f t="shared" si="25"/>
        <v>0.10087575131214142</v>
      </c>
      <c r="AO160" s="21">
        <f t="shared" si="26"/>
        <v>0.77803575431843952</v>
      </c>
      <c r="AP160" s="21">
        <f t="shared" si="27"/>
        <v>0.62821999729564226</v>
      </c>
      <c r="AQ160" s="21">
        <f t="shared" si="28"/>
        <v>5.9130717328201401</v>
      </c>
      <c r="AR160" s="21">
        <f t="shared" si="29"/>
        <v>4.7744719794468811</v>
      </c>
      <c r="AS160" s="21">
        <f t="shared" si="30"/>
        <v>8.378766647865362</v>
      </c>
      <c r="AT160" s="21">
        <f t="shared" si="31"/>
        <v>0.1024692957717582</v>
      </c>
      <c r="AU160" s="21">
        <f t="shared" si="32"/>
        <v>0.7020858758226225</v>
      </c>
      <c r="AV160" s="21">
        <f t="shared" si="33"/>
        <v>0.71209228543102543</v>
      </c>
      <c r="AW160" s="21">
        <f t="shared" si="34"/>
        <v>5.3358526562519311</v>
      </c>
      <c r="AX160" s="21">
        <f t="shared" si="35"/>
        <v>5.4119013692757933</v>
      </c>
      <c r="AY160" s="21">
        <f t="shared" si="36"/>
        <v>8.3882840714803173</v>
      </c>
      <c r="AZ160" s="21">
        <f t="shared" si="37"/>
        <v>0.10372158835267338</v>
      </c>
      <c r="BA160" s="21">
        <f t="shared" si="38"/>
        <v>0.61714723064145516</v>
      </c>
      <c r="BB160" s="21">
        <f t="shared" si="39"/>
        <v>0.78684769537159005</v>
      </c>
      <c r="BC160" s="21">
        <f t="shared" si="40"/>
        <v>4.6903189528750593</v>
      </c>
      <c r="BD160" s="21">
        <f t="shared" si="41"/>
        <v>5.9800424848240841</v>
      </c>
      <c r="BE160" s="21">
        <f t="shared" si="42"/>
        <v>8.3059744798437087</v>
      </c>
      <c r="BF160" s="21">
        <f t="shared" si="43"/>
        <v>9.2891378926803839E-2</v>
      </c>
      <c r="BG160" s="21">
        <f t="shared" si="44"/>
        <v>0.52430728355723166</v>
      </c>
      <c r="BH160" s="21">
        <f t="shared" si="45"/>
        <v>0.85152913773331129</v>
      </c>
      <c r="BI160" s="21">
        <f t="shared" si="46"/>
        <v>3.9847353550349602</v>
      </c>
      <c r="BJ160" s="21">
        <f t="shared" si="47"/>
        <v>6.4716214467731659</v>
      </c>
      <c r="BK160" s="21">
        <f t="shared" si="48"/>
        <v>8.3738351908077551</v>
      </c>
      <c r="BL160" s="21">
        <f t="shared" si="49"/>
        <v>0.10182041984312572</v>
      </c>
      <c r="BM160" s="21">
        <f t="shared" si="50"/>
        <v>0.42475465928404771</v>
      </c>
      <c r="BN160" s="21">
        <f t="shared" si="51"/>
        <v>0.90530849958259674</v>
      </c>
      <c r="BO160" s="21">
        <f t="shared" si="52"/>
        <v>3.2281354105587625</v>
      </c>
      <c r="BP160" s="21">
        <f t="shared" si="53"/>
        <v>6.8803445968277348</v>
      </c>
      <c r="BQ160" s="21">
        <f t="shared" si="54"/>
        <v>8.21102256750709</v>
      </c>
      <c r="BR160" s="21">
        <f t="shared" si="55"/>
        <v>8.0397706250932954E-2</v>
      </c>
      <c r="BS160" s="21">
        <f t="shared" si="56"/>
        <v>0.31976392457124519</v>
      </c>
      <c r="BT160" s="21">
        <f t="shared" si="57"/>
        <v>0.94749724672042979</v>
      </c>
      <c r="BU160" s="21">
        <f t="shared" si="58"/>
        <v>2.4302058267414632</v>
      </c>
      <c r="BV160" s="21">
        <f t="shared" si="59"/>
        <v>7.2009790750752662</v>
      </c>
      <c r="BW160" s="21">
        <f t="shared" si="60"/>
        <v>8.140665502982964</v>
      </c>
      <c r="BX160" s="21">
        <f t="shared" si="61"/>
        <v>7.114019776091636E-2</v>
      </c>
      <c r="BY160" s="21">
        <f t="shared" si="62"/>
        <v>0.21067926999572642</v>
      </c>
      <c r="BZ160" s="21">
        <f t="shared" si="63"/>
        <v>0.97755523894768614</v>
      </c>
      <c r="CA160" s="21">
        <f t="shared" si="64"/>
        <v>1.6011624519675207</v>
      </c>
      <c r="CB160" s="21">
        <f t="shared" si="65"/>
        <v>7.4294198160024143</v>
      </c>
      <c r="CC160" s="21">
        <f t="shared" si="66"/>
        <v>8.2805279531820482</v>
      </c>
      <c r="CD160" s="21">
        <f t="shared" si="67"/>
        <v>8.9543151734480075E-2</v>
      </c>
      <c r="CE160" s="21">
        <f t="shared" si="68"/>
        <v>9.889730036424986E-2</v>
      </c>
      <c r="CF160" s="21">
        <f t="shared" si="69"/>
        <v>0.99509764545026602</v>
      </c>
      <c r="CG160" s="21">
        <f t="shared" si="70"/>
        <v>0.75161948276829893</v>
      </c>
      <c r="CH160" s="21">
        <f t="shared" si="71"/>
        <v>7.5627421054220214</v>
      </c>
      <c r="CI160" s="21">
        <f t="shared" si="72"/>
        <v>8.2569848832379122</v>
      </c>
      <c r="CJ160" s="21">
        <f t="shared" si="73"/>
        <v>8.6445379373409556E-2</v>
      </c>
      <c r="CK160" s="21">
        <f t="shared" si="74"/>
        <v>-1.4150845940762075E-2</v>
      </c>
      <c r="CL160" s="21">
        <f t="shared" si="75"/>
        <v>0.99989987176674888</v>
      </c>
      <c r="CM160" s="21">
        <f t="shared" si="76"/>
        <v>-0.10754642914979176</v>
      </c>
      <c r="CN160" s="21">
        <f t="shared" si="77"/>
        <v>7.5992390254272912</v>
      </c>
      <c r="CO160" s="21">
        <f t="shared" si="78"/>
        <v>8.1571630568184972</v>
      </c>
      <c r="CP160" s="21">
        <f t="shared" si="79"/>
        <v>7.331092852874968E-2</v>
      </c>
      <c r="CQ160" s="21">
        <f t="shared" si="80"/>
        <v>-0.12701781974687876</v>
      </c>
      <c r="CR160" s="21">
        <f t="shared" si="81"/>
        <v>0.99190043525887683</v>
      </c>
      <c r="CS160" s="21">
        <f t="shared" si="82"/>
        <v>-0.96533543007627853</v>
      </c>
      <c r="CT160" s="21">
        <f t="shared" si="83"/>
        <v>7.538443307967464</v>
      </c>
      <c r="CU160" s="21">
        <f t="shared" si="84"/>
        <v>8.1763280134214114</v>
      </c>
      <c r="CV160" s="21">
        <f t="shared" si="85"/>
        <v>7.5832633344922601E-2</v>
      </c>
      <c r="CW160" s="21"/>
      <c r="CX160" s="21">
        <v>4</v>
      </c>
      <c r="CY160" s="21">
        <v>8</v>
      </c>
      <c r="CZ160" s="21">
        <v>8.5586874142587295</v>
      </c>
      <c r="DA160" s="21">
        <v>8.385706976015916</v>
      </c>
      <c r="DB160" s="21">
        <v>8.5341930525902754</v>
      </c>
      <c r="DC160" s="21">
        <v>8.4179324456224158</v>
      </c>
      <c r="DD160" s="21">
        <v>8.336710878721604</v>
      </c>
      <c r="DE160" s="21">
        <v>8.4393600026689946</v>
      </c>
      <c r="DF160" s="21">
        <v>8.4239802531109866</v>
      </c>
      <c r="DG160" s="21">
        <v>8.3551345470418195</v>
      </c>
      <c r="DH160" s="21">
        <v>8.3475222287650954</v>
      </c>
      <c r="DI160" s="21">
        <v>8.14122111305646</v>
      </c>
      <c r="DJ160" s="21">
        <v>8.0824370050491012</v>
      </c>
      <c r="DK160" s="21">
        <v>8.2141205459760531</v>
      </c>
      <c r="DL160" s="21">
        <v>8.2605479481938922</v>
      </c>
      <c r="DM160" s="21">
        <v>8.193386949311396</v>
      </c>
      <c r="DN160" s="21">
        <v>8.067788497898027</v>
      </c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9"/>
    </row>
    <row r="161" spans="1:149" x14ac:dyDescent="0.3">
      <c r="A161" s="30">
        <v>7.6</v>
      </c>
      <c r="B161" s="21">
        <f>(A160+A161+A162+A163+A164)/5</f>
        <v>8.1999999999999993</v>
      </c>
      <c r="C161" s="21">
        <f>(B160+B161)/2</f>
        <v>8.2399999999999984</v>
      </c>
      <c r="D161" s="21">
        <f>A161-C161</f>
        <v>-0.63999999999999879</v>
      </c>
      <c r="E161" s="21"/>
      <c r="F161" s="29"/>
      <c r="H161" s="30">
        <v>4</v>
      </c>
      <c r="I161" s="21">
        <v>8</v>
      </c>
      <c r="J161" s="21">
        <f>(2*PI()/111)*H160</f>
        <v>0.16981581911296179</v>
      </c>
      <c r="K161" s="21">
        <f t="shared" si="86"/>
        <v>0.98561591034770846</v>
      </c>
      <c r="L161" s="21">
        <f t="shared" si="87"/>
        <v>0.16900082032184907</v>
      </c>
      <c r="M161" s="21">
        <f t="shared" ref="M161:M224" si="96">I161*K161</f>
        <v>7.8849272827816677</v>
      </c>
      <c r="N161" s="21">
        <f t="shared" ref="N161:N224" si="97">I161*L161</f>
        <v>1.3520065625747926</v>
      </c>
      <c r="O161" s="21">
        <f t="shared" si="88"/>
        <v>8.5586874142587295</v>
      </c>
      <c r="P161" s="21">
        <f t="shared" si="8"/>
        <v>6.9835926782341184E-2</v>
      </c>
      <c r="Q161" s="21">
        <f t="shared" si="89"/>
        <v>0.94287744546108421</v>
      </c>
      <c r="R161" s="21">
        <f t="shared" si="90"/>
        <v>0.33313979474205757</v>
      </c>
      <c r="S161" s="21">
        <f t="shared" si="91"/>
        <v>7.5430195636886737</v>
      </c>
      <c r="T161" s="21">
        <f t="shared" si="92"/>
        <v>2.6651183579364606</v>
      </c>
      <c r="U161" s="21">
        <f t="shared" si="9"/>
        <v>8.385706976015916</v>
      </c>
      <c r="V161" s="21">
        <f t="shared" si="10"/>
        <v>4.8213372001989496E-2</v>
      </c>
      <c r="W161" s="21">
        <f t="shared" si="93"/>
        <v>0.87301411316118815</v>
      </c>
      <c r="X161" s="21">
        <f t="shared" si="94"/>
        <v>0.48769494381363454</v>
      </c>
      <c r="Y161" s="21">
        <f t="shared" si="11"/>
        <v>6.9841129052895052</v>
      </c>
      <c r="Z161" s="21">
        <f t="shared" si="12"/>
        <v>3.9015595505090763</v>
      </c>
      <c r="AA161" s="21">
        <f t="shared" si="13"/>
        <v>8.5341930525902754</v>
      </c>
      <c r="AB161" s="21">
        <f t="shared" si="14"/>
        <v>6.6774131573784423E-2</v>
      </c>
      <c r="AC161" s="21">
        <f t="shared" si="15"/>
        <v>0.77803575431843952</v>
      </c>
      <c r="AD161" s="21">
        <f t="shared" si="16"/>
        <v>0.62821999729564226</v>
      </c>
      <c r="AE161" s="21">
        <f t="shared" si="17"/>
        <v>6.2242860345475162</v>
      </c>
      <c r="AF161" s="21">
        <f t="shared" si="18"/>
        <v>5.0257599783651381</v>
      </c>
      <c r="AG161" s="21">
        <f t="shared" si="19"/>
        <v>8.4179324456224158</v>
      </c>
      <c r="AH161" s="21">
        <f t="shared" si="20"/>
        <v>5.2241555702801978E-2</v>
      </c>
      <c r="AI161" s="21">
        <f t="shared" si="21"/>
        <v>0.66067472339008149</v>
      </c>
      <c r="AJ161" s="21">
        <f t="shared" si="22"/>
        <v>0.75067230525272433</v>
      </c>
      <c r="AK161" s="21">
        <f t="shared" si="23"/>
        <v>5.2853977871206519</v>
      </c>
      <c r="AL161" s="21">
        <f t="shared" si="24"/>
        <v>6.0053784420217946</v>
      </c>
      <c r="AM161" s="21">
        <f t="shared" si="95"/>
        <v>8.336710878721604</v>
      </c>
      <c r="AN161" s="21">
        <f t="shared" si="25"/>
        <v>4.2088859840200499E-2</v>
      </c>
      <c r="AO161" s="21">
        <f t="shared" si="26"/>
        <v>0.52430728355723166</v>
      </c>
      <c r="AP161" s="21">
        <f t="shared" si="27"/>
        <v>0.85152913773331129</v>
      </c>
      <c r="AQ161" s="21">
        <f t="shared" si="28"/>
        <v>4.1944582684578533</v>
      </c>
      <c r="AR161" s="21">
        <f t="shared" si="29"/>
        <v>6.8122331018664903</v>
      </c>
      <c r="AS161" s="21">
        <f t="shared" si="30"/>
        <v>8.4393600026689946</v>
      </c>
      <c r="AT161" s="21">
        <f t="shared" si="31"/>
        <v>5.4920000333624319E-2</v>
      </c>
      <c r="AU161" s="21">
        <f t="shared" si="32"/>
        <v>0.37285647778030861</v>
      </c>
      <c r="AV161" s="21">
        <f t="shared" si="33"/>
        <v>0.92788902729650935</v>
      </c>
      <c r="AW161" s="21">
        <f t="shared" si="34"/>
        <v>2.9828518222424689</v>
      </c>
      <c r="AX161" s="21">
        <f t="shared" si="35"/>
        <v>7.4231122183720748</v>
      </c>
      <c r="AY161" s="21">
        <f t="shared" si="36"/>
        <v>8.4239802531109866</v>
      </c>
      <c r="AZ161" s="21">
        <f t="shared" si="37"/>
        <v>5.299753163887333E-2</v>
      </c>
      <c r="BA161" s="21">
        <f t="shared" si="38"/>
        <v>0.21067926999572642</v>
      </c>
      <c r="BB161" s="21">
        <f t="shared" si="39"/>
        <v>0.97755523894768614</v>
      </c>
      <c r="BC161" s="21">
        <f t="shared" si="40"/>
        <v>1.6854341599658114</v>
      </c>
      <c r="BD161" s="21">
        <f t="shared" si="41"/>
        <v>7.8204419115814892</v>
      </c>
      <c r="BE161" s="21">
        <f t="shared" si="42"/>
        <v>8.3551345470418195</v>
      </c>
      <c r="BF161" s="21">
        <f t="shared" si="43"/>
        <v>4.4391818380227432E-2</v>
      </c>
      <c r="BG161" s="21">
        <f t="shared" si="44"/>
        <v>4.2441203196148462E-2</v>
      </c>
      <c r="BH161" s="21">
        <f t="shared" si="45"/>
        <v>0.99909896620468142</v>
      </c>
      <c r="BI161" s="21">
        <f t="shared" si="46"/>
        <v>0.3395296255691877</v>
      </c>
      <c r="BJ161" s="21">
        <f t="shared" si="47"/>
        <v>7.9927917296374513</v>
      </c>
      <c r="BK161" s="21">
        <f t="shared" si="48"/>
        <v>8.3475222287650954</v>
      </c>
      <c r="BL161" s="21">
        <f t="shared" si="49"/>
        <v>4.3440278595636928E-2</v>
      </c>
      <c r="BM161" s="21">
        <f t="shared" si="50"/>
        <v>-0.12701781974687854</v>
      </c>
      <c r="BN161" s="21">
        <f t="shared" si="51"/>
        <v>0.99190043525887694</v>
      </c>
      <c r="BO161" s="21">
        <f t="shared" si="52"/>
        <v>-1.0161425579750283</v>
      </c>
      <c r="BP161" s="21">
        <f t="shared" si="53"/>
        <v>7.9352034820710156</v>
      </c>
      <c r="BQ161" s="21">
        <f t="shared" si="54"/>
        <v>8.14122111305646</v>
      </c>
      <c r="BR161" s="21">
        <f t="shared" si="55"/>
        <v>1.7652639132057502E-2</v>
      </c>
      <c r="BS161" s="21">
        <f t="shared" si="56"/>
        <v>-0.29282277127655032</v>
      </c>
      <c r="BT161" s="21">
        <f t="shared" si="57"/>
        <v>0.95616673473925096</v>
      </c>
      <c r="BU161" s="21">
        <f t="shared" si="58"/>
        <v>-2.3425821702124026</v>
      </c>
      <c r="BV161" s="21">
        <f t="shared" si="59"/>
        <v>7.6493338779140077</v>
      </c>
      <c r="BW161" s="21">
        <f t="shared" si="60"/>
        <v>8.0824370050491012</v>
      </c>
      <c r="BX161" s="21">
        <f t="shared" si="61"/>
        <v>1.0304625631137654E-2</v>
      </c>
      <c r="BY161" s="21">
        <f t="shared" si="62"/>
        <v>-0.45020374481767339</v>
      </c>
      <c r="BZ161" s="21">
        <f t="shared" si="63"/>
        <v>0.89292585814956849</v>
      </c>
      <c r="CA161" s="21">
        <f t="shared" si="64"/>
        <v>-3.6016299585413871</v>
      </c>
      <c r="CB161" s="21">
        <f t="shared" si="65"/>
        <v>7.1434068651965479</v>
      </c>
      <c r="CC161" s="21">
        <f t="shared" si="66"/>
        <v>8.2141205459760531</v>
      </c>
      <c r="CD161" s="21">
        <f t="shared" si="67"/>
        <v>2.676506824700664E-2</v>
      </c>
      <c r="CE161" s="21">
        <f t="shared" si="68"/>
        <v>-0.59463317630428658</v>
      </c>
      <c r="CF161" s="21">
        <f t="shared" si="69"/>
        <v>0.80399713036694054</v>
      </c>
      <c r="CG161" s="21">
        <f t="shared" si="70"/>
        <v>-4.7570654104342927</v>
      </c>
      <c r="CH161" s="21">
        <f t="shared" si="71"/>
        <v>6.4319770429355243</v>
      </c>
      <c r="CI161" s="21">
        <f t="shared" si="72"/>
        <v>8.2605479481938922</v>
      </c>
      <c r="CJ161" s="21">
        <f t="shared" si="73"/>
        <v>3.2568493524236519E-2</v>
      </c>
      <c r="CK161" s="21">
        <f t="shared" si="74"/>
        <v>-0.72195609395452442</v>
      </c>
      <c r="CL161" s="21">
        <f t="shared" si="75"/>
        <v>0.6919388689775462</v>
      </c>
      <c r="CM161" s="21">
        <f t="shared" si="76"/>
        <v>-5.7756487516361954</v>
      </c>
      <c r="CN161" s="21">
        <f t="shared" si="77"/>
        <v>5.5355109518203696</v>
      </c>
      <c r="CO161" s="21">
        <f t="shared" si="78"/>
        <v>8.193386949311396</v>
      </c>
      <c r="CP161" s="21">
        <f t="shared" si="79"/>
        <v>2.4173368663924499E-2</v>
      </c>
      <c r="CQ161" s="21">
        <f t="shared" si="80"/>
        <v>-0.82850964924384207</v>
      </c>
      <c r="CR161" s="21">
        <f t="shared" si="81"/>
        <v>0.55997478613759544</v>
      </c>
      <c r="CS161" s="21">
        <f t="shared" si="82"/>
        <v>-6.6280771939507366</v>
      </c>
      <c r="CT161" s="21">
        <f t="shared" si="83"/>
        <v>4.4797982891007635</v>
      </c>
      <c r="CU161" s="21">
        <f t="shared" si="84"/>
        <v>8.067788497898027</v>
      </c>
      <c r="CV161" s="21">
        <f t="shared" si="85"/>
        <v>8.4735622372533737E-3</v>
      </c>
      <c r="CW161" s="21"/>
      <c r="CX161" s="21">
        <v>5</v>
      </c>
      <c r="CY161" s="21">
        <v>8.4</v>
      </c>
      <c r="CZ161" s="21">
        <v>8.529412917462917</v>
      </c>
      <c r="DA161" s="21">
        <v>8.3282931054869671</v>
      </c>
      <c r="DB161" s="21">
        <v>8.5177127123496863</v>
      </c>
      <c r="DC161" s="21">
        <v>8.385810830534993</v>
      </c>
      <c r="DD161" s="21">
        <v>8.3165320408464858</v>
      </c>
      <c r="DE161" s="21">
        <v>8.497992190486066</v>
      </c>
      <c r="DF161" s="21">
        <v>8.4600985172891026</v>
      </c>
      <c r="DG161" s="21">
        <v>8.4185949977017263</v>
      </c>
      <c r="DH161" s="21">
        <v>8.33744296415877</v>
      </c>
      <c r="DI161" s="21">
        <v>8.1520092019778687</v>
      </c>
      <c r="DJ161" s="21">
        <v>8.1268619376777735</v>
      </c>
      <c r="DK161" s="21">
        <v>8.1919084936715372</v>
      </c>
      <c r="DL161" s="21">
        <v>8.2842800049934571</v>
      </c>
      <c r="DM161" s="21">
        <v>8.2897962539697918</v>
      </c>
      <c r="DN161" s="21">
        <v>8.1046718530753772</v>
      </c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9"/>
    </row>
    <row r="162" spans="1:149" x14ac:dyDescent="0.3">
      <c r="A162" s="30">
        <v>8</v>
      </c>
      <c r="B162" s="21">
        <f>(A161+A162+A163+A164+A165)/5</f>
        <v>8.1199999999999992</v>
      </c>
      <c r="C162" s="21">
        <f>(B161+B162)/2</f>
        <v>8.16</v>
      </c>
      <c r="D162" s="21">
        <f>A162-C162</f>
        <v>-0.16000000000000014</v>
      </c>
      <c r="E162" s="21"/>
      <c r="F162" s="29"/>
      <c r="H162" s="30">
        <v>5</v>
      </c>
      <c r="I162" s="21">
        <v>8.4</v>
      </c>
      <c r="J162" s="21">
        <f>(2*PI()/111)*H161</f>
        <v>0.22642109215061573</v>
      </c>
      <c r="K162" s="21">
        <f t="shared" si="86"/>
        <v>0.97447606817608323</v>
      </c>
      <c r="L162" s="21">
        <f t="shared" si="87"/>
        <v>0.22449140863757261</v>
      </c>
      <c r="M162" s="21">
        <f t="shared" si="96"/>
        <v>8.1855989726790988</v>
      </c>
      <c r="N162" s="21">
        <f t="shared" si="97"/>
        <v>1.8857278325556099</v>
      </c>
      <c r="O162" s="21">
        <f t="shared" si="88"/>
        <v>8.529412917462917</v>
      </c>
      <c r="P162" s="21">
        <f t="shared" si="8"/>
        <v>1.5406299697966263E-2</v>
      </c>
      <c r="Q162" s="21">
        <f t="shared" si="89"/>
        <v>0.89920721489583677</v>
      </c>
      <c r="R162" s="21">
        <f t="shared" si="90"/>
        <v>0.43752301045690434</v>
      </c>
      <c r="S162" s="21">
        <f t="shared" si="91"/>
        <v>7.5533406051250296</v>
      </c>
      <c r="T162" s="21">
        <f t="shared" si="92"/>
        <v>3.6751932878379967</v>
      </c>
      <c r="U162" s="21">
        <f t="shared" si="9"/>
        <v>8.3282931054869671</v>
      </c>
      <c r="V162" s="21">
        <f t="shared" si="10"/>
        <v>8.5365350610753857E-3</v>
      </c>
      <c r="W162" s="21">
        <f t="shared" si="93"/>
        <v>0.77803575431843952</v>
      </c>
      <c r="X162" s="21">
        <f t="shared" si="94"/>
        <v>0.62821999729564226</v>
      </c>
      <c r="Y162" s="21">
        <f t="shared" si="11"/>
        <v>6.5355003362748922</v>
      </c>
      <c r="Z162" s="21">
        <f t="shared" si="12"/>
        <v>5.2770479772833951</v>
      </c>
      <c r="AA162" s="21">
        <f t="shared" si="13"/>
        <v>8.5177127123496863</v>
      </c>
      <c r="AB162" s="21">
        <f t="shared" si="14"/>
        <v>1.4013418136867373E-2</v>
      </c>
      <c r="AC162" s="21">
        <f t="shared" si="15"/>
        <v>0.61714723064145516</v>
      </c>
      <c r="AD162" s="21">
        <f t="shared" si="16"/>
        <v>0.78684769537159005</v>
      </c>
      <c r="AE162" s="21">
        <f t="shared" si="17"/>
        <v>5.1840367373882232</v>
      </c>
      <c r="AF162" s="21">
        <f t="shared" si="18"/>
        <v>6.6095206411213567</v>
      </c>
      <c r="AG162" s="21">
        <f t="shared" si="19"/>
        <v>8.385810830534993</v>
      </c>
      <c r="AH162" s="21">
        <f t="shared" si="20"/>
        <v>1.6891868410723056E-3</v>
      </c>
      <c r="AI162" s="21">
        <f t="shared" si="21"/>
        <v>0.42475465928404771</v>
      </c>
      <c r="AJ162" s="21">
        <f t="shared" si="22"/>
        <v>0.90530849958259674</v>
      </c>
      <c r="AK162" s="21">
        <f t="shared" si="23"/>
        <v>3.5679391379860008</v>
      </c>
      <c r="AL162" s="21">
        <f t="shared" si="24"/>
        <v>7.604591396493813</v>
      </c>
      <c r="AM162" s="21">
        <f t="shared" si="95"/>
        <v>8.3165320408464858</v>
      </c>
      <c r="AN162" s="21">
        <f t="shared" si="25"/>
        <v>9.936661803989829E-3</v>
      </c>
      <c r="AO162" s="21">
        <f t="shared" si="26"/>
        <v>0.21067926999572642</v>
      </c>
      <c r="AP162" s="21">
        <f t="shared" si="27"/>
        <v>0.97755523894768614</v>
      </c>
      <c r="AQ162" s="21">
        <f t="shared" si="28"/>
        <v>1.769705867964102</v>
      </c>
      <c r="AR162" s="21">
        <f t="shared" si="29"/>
        <v>8.2114640071605631</v>
      </c>
      <c r="AS162" s="21">
        <f t="shared" si="30"/>
        <v>8.497992190486066</v>
      </c>
      <c r="AT162" s="21">
        <f t="shared" si="31"/>
        <v>1.1665736962626865E-2</v>
      </c>
      <c r="AU162" s="21">
        <f t="shared" si="32"/>
        <v>-1.4150845940762075E-2</v>
      </c>
      <c r="AV162" s="21">
        <f t="shared" si="33"/>
        <v>0.99989987176674888</v>
      </c>
      <c r="AW162" s="21">
        <f t="shared" si="34"/>
        <v>-0.11886710590240143</v>
      </c>
      <c r="AX162" s="21">
        <f t="shared" si="35"/>
        <v>8.3991589228406909</v>
      </c>
      <c r="AY162" s="21">
        <f t="shared" si="36"/>
        <v>8.4600985172891026</v>
      </c>
      <c r="AZ162" s="21">
        <f t="shared" si="37"/>
        <v>7.1545853915597861E-3</v>
      </c>
      <c r="BA162" s="21">
        <f t="shared" si="38"/>
        <v>-0.23825859142316502</v>
      </c>
      <c r="BB162" s="21">
        <f t="shared" si="39"/>
        <v>0.97120175227037631</v>
      </c>
      <c r="BC162" s="21">
        <f t="shared" si="40"/>
        <v>-2.0013721679545862</v>
      </c>
      <c r="BD162" s="21">
        <f t="shared" si="41"/>
        <v>8.1580947190711619</v>
      </c>
      <c r="BE162" s="21">
        <f t="shared" si="42"/>
        <v>8.4185949977017263</v>
      </c>
      <c r="BF162" s="21">
        <f t="shared" si="43"/>
        <v>2.2136902025864168E-3</v>
      </c>
      <c r="BG162" s="21">
        <f t="shared" si="44"/>
        <v>-0.45020374481767339</v>
      </c>
      <c r="BH162" s="21">
        <f t="shared" si="45"/>
        <v>0.89292585814956849</v>
      </c>
      <c r="BI162" s="21">
        <f t="shared" si="46"/>
        <v>-3.7817114564684569</v>
      </c>
      <c r="BJ162" s="21">
        <f t="shared" si="47"/>
        <v>7.5005772084563755</v>
      </c>
      <c r="BK162" s="21">
        <f t="shared" si="48"/>
        <v>8.33744296415877</v>
      </c>
      <c r="BL162" s="21">
        <f t="shared" si="49"/>
        <v>7.4472661715750477E-3</v>
      </c>
      <c r="BM162" s="21">
        <f t="shared" si="50"/>
        <v>-0.63916695883298502</v>
      </c>
      <c r="BN162" s="21">
        <f t="shared" si="51"/>
        <v>0.76906800657431662</v>
      </c>
      <c r="BO162" s="21">
        <f t="shared" si="52"/>
        <v>-5.3690024541970747</v>
      </c>
      <c r="BP162" s="21">
        <f t="shared" si="53"/>
        <v>6.4601712552242603</v>
      </c>
      <c r="BQ162" s="21">
        <f t="shared" si="54"/>
        <v>8.1520092019778687</v>
      </c>
      <c r="BR162" s="21">
        <f t="shared" si="55"/>
        <v>2.9522714050253765E-2</v>
      </c>
      <c r="BS162" s="21">
        <f t="shared" si="56"/>
        <v>-0.79550206508559007</v>
      </c>
      <c r="BT162" s="21">
        <f t="shared" si="57"/>
        <v>0.60595087626354804</v>
      </c>
      <c r="BU162" s="21">
        <f t="shared" si="58"/>
        <v>-6.6822173467189572</v>
      </c>
      <c r="BV162" s="21">
        <f t="shared" si="59"/>
        <v>5.0899873606138035</v>
      </c>
      <c r="BW162" s="21">
        <f t="shared" si="60"/>
        <v>8.1268619376777735</v>
      </c>
      <c r="BX162" s="21">
        <f t="shared" si="61"/>
        <v>3.2516435990741284E-2</v>
      </c>
      <c r="BY162" s="21">
        <f t="shared" si="62"/>
        <v>-0.91122849038813558</v>
      </c>
      <c r="BZ162" s="21">
        <f t="shared" si="63"/>
        <v>0.41190124824399282</v>
      </c>
      <c r="CA162" s="21">
        <f t="shared" si="64"/>
        <v>-7.6543193192603391</v>
      </c>
      <c r="CB162" s="21">
        <f t="shared" si="65"/>
        <v>3.4599704852495399</v>
      </c>
      <c r="CC162" s="21">
        <f t="shared" si="66"/>
        <v>8.1919084936715372</v>
      </c>
      <c r="CD162" s="21">
        <f t="shared" si="67"/>
        <v>2.4772798372436091E-2</v>
      </c>
      <c r="CE162" s="21">
        <f t="shared" si="68"/>
        <v>-0.98043864796132674</v>
      </c>
      <c r="CF162" s="21">
        <f t="shared" si="69"/>
        <v>0.19682494146770554</v>
      </c>
      <c r="CG162" s="21">
        <f t="shared" si="70"/>
        <v>-8.2356846428751442</v>
      </c>
      <c r="CH162" s="21">
        <f t="shared" si="71"/>
        <v>1.6533295083287267</v>
      </c>
      <c r="CI162" s="21">
        <f t="shared" si="72"/>
        <v>8.2842800049934571</v>
      </c>
      <c r="CJ162" s="21">
        <f t="shared" si="73"/>
        <v>1.3776189881731344E-2</v>
      </c>
      <c r="CK162" s="21">
        <f t="shared" si="74"/>
        <v>-0.99959950711832168</v>
      </c>
      <c r="CL162" s="21">
        <f t="shared" si="75"/>
        <v>-2.8298858083118033E-2</v>
      </c>
      <c r="CM162" s="21">
        <f t="shared" si="76"/>
        <v>-8.3966358597939017</v>
      </c>
      <c r="CN162" s="21">
        <f t="shared" si="77"/>
        <v>-0.23771040789819148</v>
      </c>
      <c r="CO162" s="21">
        <f t="shared" si="78"/>
        <v>8.2897962539697918</v>
      </c>
      <c r="CP162" s="21">
        <f t="shared" si="79"/>
        <v>1.3119493575024828E-2</v>
      </c>
      <c r="CQ162" s="21">
        <f t="shared" si="80"/>
        <v>-0.96773294693349887</v>
      </c>
      <c r="CR162" s="21">
        <f t="shared" si="81"/>
        <v>-0.25197806138512518</v>
      </c>
      <c r="CS162" s="21">
        <f t="shared" si="82"/>
        <v>-8.1289567542413916</v>
      </c>
      <c r="CT162" s="21">
        <f t="shared" si="83"/>
        <v>-2.1166157156350516</v>
      </c>
      <c r="CU162" s="21">
        <f t="shared" si="84"/>
        <v>8.1046718530753772</v>
      </c>
      <c r="CV162" s="21">
        <f t="shared" si="85"/>
        <v>3.5158112729121803E-2</v>
      </c>
      <c r="CW162" s="21"/>
      <c r="CX162" s="21">
        <v>6</v>
      </c>
      <c r="CY162" s="21">
        <v>8.3000000000000007</v>
      </c>
      <c r="CZ162" s="21">
        <v>8.4996574973624259</v>
      </c>
      <c r="DA162" s="21">
        <v>8.2729732374963323</v>
      </c>
      <c r="DB162" s="21">
        <v>8.4978771174333829</v>
      </c>
      <c r="DC162" s="21">
        <v>8.3570672700496242</v>
      </c>
      <c r="DD162" s="21">
        <v>8.3052438144622425</v>
      </c>
      <c r="DE162" s="21">
        <v>8.5447840552051595</v>
      </c>
      <c r="DF162" s="21">
        <v>8.4902484706960824</v>
      </c>
      <c r="DG162" s="21">
        <v>8.4844536482521704</v>
      </c>
      <c r="DH162" s="21">
        <v>8.3503722253394326</v>
      </c>
      <c r="DI162" s="21">
        <v>8.2436520701551306</v>
      </c>
      <c r="DJ162" s="21">
        <v>8.2615803638930068</v>
      </c>
      <c r="DK162" s="21">
        <v>8.2311139154829043</v>
      </c>
      <c r="DL162" s="21">
        <v>8.3216269158783138</v>
      </c>
      <c r="DM162" s="21">
        <v>8.3965336757484224</v>
      </c>
      <c r="DN162" s="21">
        <v>8.2775181024544491</v>
      </c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9"/>
    </row>
    <row r="163" spans="1:149" x14ac:dyDescent="0.3">
      <c r="A163" s="30">
        <v>8.4</v>
      </c>
      <c r="B163" s="21">
        <f t="shared" ref="B163:B226" si="98">(A162+A163+A164+A165+A166)/5</f>
        <v>8.34</v>
      </c>
      <c r="C163" s="21">
        <f t="shared" ref="C163:C226" si="99">(B162+B163)/2</f>
        <v>8.23</v>
      </c>
      <c r="D163" s="21">
        <f t="shared" ref="D163:D226" si="100">A163-C163</f>
        <v>0.16999999999999993</v>
      </c>
      <c r="E163" s="21"/>
      <c r="F163" s="29"/>
      <c r="H163" s="30">
        <v>6</v>
      </c>
      <c r="I163" s="21">
        <v>8.3000000000000007</v>
      </c>
      <c r="J163" s="21">
        <f t="shared" ref="J163:J226" si="101">(2*PI()/111)*H162</f>
        <v>0.28302636518826968</v>
      </c>
      <c r="K163" s="21">
        <f t="shared" si="86"/>
        <v>0.9602146853776895</v>
      </c>
      <c r="L163" s="21">
        <f t="shared" si="87"/>
        <v>0.27926288329283011</v>
      </c>
      <c r="M163" s="21">
        <f t="shared" si="96"/>
        <v>7.9697818886348237</v>
      </c>
      <c r="N163" s="21">
        <f t="shared" si="97"/>
        <v>2.3178819313304899</v>
      </c>
      <c r="O163" s="21">
        <f t="shared" si="88"/>
        <v>8.4996574973624259</v>
      </c>
      <c r="P163" s="21">
        <f t="shared" si="8"/>
        <v>2.4055120164147615E-2</v>
      </c>
      <c r="Q163" s="21">
        <f t="shared" si="89"/>
        <v>0.84402448402995034</v>
      </c>
      <c r="R163" s="21">
        <f t="shared" si="90"/>
        <v>0.53630464323738247</v>
      </c>
      <c r="S163" s="21">
        <f t="shared" si="91"/>
        <v>7.0054032174485883</v>
      </c>
      <c r="T163" s="21">
        <f t="shared" si="92"/>
        <v>4.4513285388702748</v>
      </c>
      <c r="U163" s="21">
        <f t="shared" si="9"/>
        <v>8.2729732374963323</v>
      </c>
      <c r="V163" s="21">
        <f t="shared" si="10"/>
        <v>3.2562364462251107E-3</v>
      </c>
      <c r="W163" s="21">
        <f t="shared" si="93"/>
        <v>0.66067472339008138</v>
      </c>
      <c r="X163" s="21">
        <f t="shared" si="94"/>
        <v>0.75067230525272444</v>
      </c>
      <c r="Y163" s="21">
        <f t="shared" si="11"/>
        <v>5.4836002041376757</v>
      </c>
      <c r="Z163" s="21">
        <f t="shared" si="12"/>
        <v>6.2305801335976136</v>
      </c>
      <c r="AA163" s="21">
        <f t="shared" si="13"/>
        <v>8.4978771174333829</v>
      </c>
      <c r="AB163" s="21">
        <f t="shared" si="14"/>
        <v>2.3840616558238818E-2</v>
      </c>
      <c r="AC163" s="21">
        <f t="shared" si="15"/>
        <v>0.42475465928404771</v>
      </c>
      <c r="AD163" s="21">
        <f t="shared" si="16"/>
        <v>0.90530849958259674</v>
      </c>
      <c r="AE163" s="21">
        <f t="shared" si="17"/>
        <v>3.5254636720575965</v>
      </c>
      <c r="AF163" s="21">
        <f t="shared" si="18"/>
        <v>7.5140605465355534</v>
      </c>
      <c r="AG163" s="21">
        <f t="shared" si="19"/>
        <v>8.3570672700496242</v>
      </c>
      <c r="AH163" s="21">
        <f t="shared" si="20"/>
        <v>6.8755747047739187E-3</v>
      </c>
      <c r="AI163" s="21">
        <f t="shared" si="21"/>
        <v>0.15503659966419781</v>
      </c>
      <c r="AJ163" s="21">
        <f t="shared" si="22"/>
        <v>0.98790872694017806</v>
      </c>
      <c r="AK163" s="21">
        <f t="shared" si="23"/>
        <v>1.2868037772128418</v>
      </c>
      <c r="AL163" s="21">
        <f t="shared" si="24"/>
        <v>8.1996424336034792</v>
      </c>
      <c r="AM163" s="21">
        <f t="shared" si="95"/>
        <v>8.3052438144622425</v>
      </c>
      <c r="AN163" s="21">
        <f t="shared" si="25"/>
        <v>6.3178487496888644E-4</v>
      </c>
      <c r="AO163" s="21">
        <f t="shared" si="26"/>
        <v>-0.12701781974687898</v>
      </c>
      <c r="AP163" s="21">
        <f t="shared" si="27"/>
        <v>0.99190043525887683</v>
      </c>
      <c r="AQ163" s="21">
        <f t="shared" si="28"/>
        <v>-1.0542479038990957</v>
      </c>
      <c r="AR163" s="21">
        <f t="shared" si="29"/>
        <v>8.2327736126486784</v>
      </c>
      <c r="AS163" s="21">
        <f t="shared" si="30"/>
        <v>8.5447840552051595</v>
      </c>
      <c r="AT163" s="21">
        <f t="shared" si="31"/>
        <v>2.949205484399503E-2</v>
      </c>
      <c r="AU163" s="21">
        <f t="shared" si="32"/>
        <v>-0.39896535131541649</v>
      </c>
      <c r="AV163" s="21">
        <f t="shared" si="33"/>
        <v>0.91696600179601329</v>
      </c>
      <c r="AW163" s="21">
        <f t="shared" si="34"/>
        <v>-3.3114124159179572</v>
      </c>
      <c r="AX163" s="21">
        <f t="shared" si="35"/>
        <v>7.6108178149069108</v>
      </c>
      <c r="AY163" s="21">
        <f t="shared" si="36"/>
        <v>8.4902484706960824</v>
      </c>
      <c r="AZ163" s="21">
        <f t="shared" si="37"/>
        <v>2.2921502493503811E-2</v>
      </c>
      <c r="BA163" s="21">
        <f t="shared" si="38"/>
        <v>-0.63916695883298502</v>
      </c>
      <c r="BB163" s="21">
        <f t="shared" si="39"/>
        <v>0.76906800657431662</v>
      </c>
      <c r="BC163" s="21">
        <f t="shared" si="40"/>
        <v>-5.3050857583137763</v>
      </c>
      <c r="BD163" s="21">
        <f t="shared" si="41"/>
        <v>6.3832644545668282</v>
      </c>
      <c r="BE163" s="21">
        <f t="shared" si="42"/>
        <v>8.4844536482521704</v>
      </c>
      <c r="BF163" s="21">
        <f t="shared" si="43"/>
        <v>2.222333111471924E-2</v>
      </c>
      <c r="BG163" s="21">
        <f t="shared" si="44"/>
        <v>-0.82850964924384229</v>
      </c>
      <c r="BH163" s="21">
        <f t="shared" si="45"/>
        <v>0.5599747861375951</v>
      </c>
      <c r="BI163" s="21">
        <f t="shared" si="46"/>
        <v>-6.8766300887238918</v>
      </c>
      <c r="BJ163" s="21">
        <f t="shared" si="47"/>
        <v>4.6477907249420394</v>
      </c>
      <c r="BK163" s="21">
        <f t="shared" si="48"/>
        <v>8.3503722253394326</v>
      </c>
      <c r="BL163" s="21">
        <f t="shared" si="49"/>
        <v>6.068942811979742E-3</v>
      </c>
      <c r="BM163" s="21">
        <f t="shared" si="50"/>
        <v>-0.95192730552912652</v>
      </c>
      <c r="BN163" s="21">
        <f t="shared" si="51"/>
        <v>0.30632401960678335</v>
      </c>
      <c r="BO163" s="21">
        <f t="shared" si="52"/>
        <v>-7.9009966358917509</v>
      </c>
      <c r="BP163" s="21">
        <f t="shared" si="53"/>
        <v>2.5424893627363021</v>
      </c>
      <c r="BQ163" s="21">
        <f t="shared" si="54"/>
        <v>8.2436520701551306</v>
      </c>
      <c r="BR163" s="21">
        <f t="shared" si="55"/>
        <v>6.7889072102253175E-3</v>
      </c>
      <c r="BS163" s="21">
        <f t="shared" si="56"/>
        <v>-0.99959950711832168</v>
      </c>
      <c r="BT163" s="21">
        <f t="shared" si="57"/>
        <v>2.8298858083117835E-2</v>
      </c>
      <c r="BU163" s="21">
        <f t="shared" si="58"/>
        <v>-8.2966759090820705</v>
      </c>
      <c r="BV163" s="21">
        <f t="shared" si="59"/>
        <v>0.23488052208987806</v>
      </c>
      <c r="BW163" s="21">
        <f t="shared" si="60"/>
        <v>8.2615803638930068</v>
      </c>
      <c r="BX163" s="21">
        <f t="shared" si="61"/>
        <v>4.6288718201197522E-3</v>
      </c>
      <c r="BY163" s="21">
        <f t="shared" si="62"/>
        <v>-0.96773294693349876</v>
      </c>
      <c r="BZ163" s="21">
        <f t="shared" si="63"/>
        <v>-0.25197806138512563</v>
      </c>
      <c r="CA163" s="21">
        <f t="shared" si="64"/>
        <v>-8.0321834595480404</v>
      </c>
      <c r="CB163" s="21">
        <f t="shared" si="65"/>
        <v>-2.0914179094965428</v>
      </c>
      <c r="CC163" s="21">
        <f t="shared" si="66"/>
        <v>8.2311139154829043</v>
      </c>
      <c r="CD163" s="21">
        <f t="shared" si="67"/>
        <v>8.2995282550718582E-3</v>
      </c>
      <c r="CE163" s="21">
        <f t="shared" si="68"/>
        <v>-0.85886326722042594</v>
      </c>
      <c r="CF163" s="21">
        <f t="shared" si="69"/>
        <v>-0.51220492795311445</v>
      </c>
      <c r="CG163" s="21">
        <f t="shared" si="70"/>
        <v>-7.1285651179295355</v>
      </c>
      <c r="CH163" s="21">
        <f t="shared" si="71"/>
        <v>-4.2513009020108505</v>
      </c>
      <c r="CI163" s="21">
        <f t="shared" si="72"/>
        <v>8.3216269158783138</v>
      </c>
      <c r="CJ163" s="21">
        <f t="shared" si="73"/>
        <v>2.6056525154594108E-3</v>
      </c>
      <c r="CK163" s="21">
        <f t="shared" si="74"/>
        <v>-0.68165329689953258</v>
      </c>
      <c r="CL163" s="21">
        <f t="shared" si="75"/>
        <v>-0.73167532610167862</v>
      </c>
      <c r="CM163" s="21">
        <f t="shared" si="76"/>
        <v>-5.657722364266121</v>
      </c>
      <c r="CN163" s="21">
        <f t="shared" si="77"/>
        <v>-6.0729052066439335</v>
      </c>
      <c r="CO163" s="21">
        <f t="shared" si="78"/>
        <v>8.3965336757484224</v>
      </c>
      <c r="CP163" s="21">
        <f t="shared" si="79"/>
        <v>1.1630563343183329E-2</v>
      </c>
      <c r="CQ163" s="21">
        <f t="shared" si="80"/>
        <v>-0.45020374481767278</v>
      </c>
      <c r="CR163" s="21">
        <f t="shared" si="81"/>
        <v>-0.89292585814956871</v>
      </c>
      <c r="CS163" s="21">
        <f t="shared" si="82"/>
        <v>-3.7366910819866845</v>
      </c>
      <c r="CT163" s="21">
        <f t="shared" si="83"/>
        <v>-7.4112846226414213</v>
      </c>
      <c r="CU163" s="21">
        <f t="shared" si="84"/>
        <v>8.2775181024544491</v>
      </c>
      <c r="CV163" s="21">
        <f t="shared" si="85"/>
        <v>2.7086623548857386E-3</v>
      </c>
      <c r="CW163" s="21"/>
      <c r="CX163" s="21">
        <v>7</v>
      </c>
      <c r="CY163" s="21">
        <v>8.3000000000000007</v>
      </c>
      <c r="CZ163" s="21">
        <v>8.4695164695383625</v>
      </c>
      <c r="DA163" s="21">
        <v>8.2201699878392827</v>
      </c>
      <c r="DB163" s="21">
        <v>8.4740880657063382</v>
      </c>
      <c r="DC163" s="21">
        <v>8.3315582946430347</v>
      </c>
      <c r="DD163" s="21">
        <v>8.3013137981274969</v>
      </c>
      <c r="DE163" s="21">
        <v>8.5715678290415447</v>
      </c>
      <c r="DF163" s="21">
        <v>8.5088411799573365</v>
      </c>
      <c r="DG163" s="21">
        <v>8.5399232072435005</v>
      </c>
      <c r="DH163" s="21">
        <v>8.386965291755347</v>
      </c>
      <c r="DI163" s="21">
        <v>8.3922502061061959</v>
      </c>
      <c r="DJ163" s="21">
        <v>8.4465248947806622</v>
      </c>
      <c r="DK163" s="21">
        <v>8.3340703664465821</v>
      </c>
      <c r="DL163" s="21">
        <v>8.3758840225913254</v>
      </c>
      <c r="DM163" s="21">
        <v>8.4755497298318705</v>
      </c>
      <c r="DN163" s="21">
        <v>8.5034129687960682</v>
      </c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9"/>
    </row>
    <row r="164" spans="1:149" x14ac:dyDescent="0.3">
      <c r="A164" s="30">
        <v>8.3000000000000007</v>
      </c>
      <c r="B164" s="21">
        <f t="shared" si="98"/>
        <v>8.5400000000000009</v>
      </c>
      <c r="C164" s="21">
        <f t="shared" si="99"/>
        <v>8.4400000000000013</v>
      </c>
      <c r="D164" s="21">
        <f t="shared" si="100"/>
        <v>-0.14000000000000057</v>
      </c>
      <c r="E164" s="21"/>
      <c r="F164" s="29"/>
      <c r="H164" s="30">
        <v>7</v>
      </c>
      <c r="I164" s="21">
        <v>8.3000000000000007</v>
      </c>
      <c r="J164" s="21">
        <f t="shared" si="101"/>
        <v>0.33963163822592357</v>
      </c>
      <c r="K164" s="21">
        <f t="shared" si="86"/>
        <v>0.94287744546108421</v>
      </c>
      <c r="L164" s="21">
        <f t="shared" si="87"/>
        <v>0.33313979474205757</v>
      </c>
      <c r="M164" s="21">
        <f t="shared" si="96"/>
        <v>7.825882797327</v>
      </c>
      <c r="N164" s="21">
        <f t="shared" si="97"/>
        <v>2.7650602963590782</v>
      </c>
      <c r="O164" s="21">
        <f t="shared" si="88"/>
        <v>8.4695164695383625</v>
      </c>
      <c r="P164" s="21">
        <f t="shared" si="8"/>
        <v>2.0423671028718282E-2</v>
      </c>
      <c r="Q164" s="21">
        <f t="shared" si="89"/>
        <v>0.77803575431843952</v>
      </c>
      <c r="R164" s="21">
        <f t="shared" si="90"/>
        <v>0.62821999729564226</v>
      </c>
      <c r="S164" s="21">
        <f t="shared" si="91"/>
        <v>6.4576967608430484</v>
      </c>
      <c r="T164" s="21">
        <f t="shared" si="92"/>
        <v>5.2142259775538315</v>
      </c>
      <c r="U164" s="21">
        <f t="shared" si="9"/>
        <v>8.2201699878392827</v>
      </c>
      <c r="V164" s="21">
        <f t="shared" si="10"/>
        <v>9.6180737543033797E-3</v>
      </c>
      <c r="W164" s="21">
        <f t="shared" si="93"/>
        <v>0.52430728355723166</v>
      </c>
      <c r="X164" s="21">
        <f t="shared" si="94"/>
        <v>0.85152913773331129</v>
      </c>
      <c r="Y164" s="21">
        <f t="shared" si="11"/>
        <v>4.3517504535250229</v>
      </c>
      <c r="Z164" s="21">
        <f t="shared" si="12"/>
        <v>7.0676918431864841</v>
      </c>
      <c r="AA164" s="21">
        <f t="shared" si="13"/>
        <v>8.4740880657063382</v>
      </c>
      <c r="AB164" s="21">
        <f t="shared" si="14"/>
        <v>2.0974465747751504E-2</v>
      </c>
      <c r="AC164" s="21">
        <f t="shared" si="15"/>
        <v>0.21067926999572642</v>
      </c>
      <c r="AD164" s="21">
        <f t="shared" si="16"/>
        <v>0.97755523894768614</v>
      </c>
      <c r="AE164" s="21">
        <f t="shared" si="17"/>
        <v>1.7486379409645294</v>
      </c>
      <c r="AF164" s="21">
        <f t="shared" si="18"/>
        <v>8.1137084832657962</v>
      </c>
      <c r="AG164" s="21">
        <f t="shared" si="19"/>
        <v>8.3315582946430347</v>
      </c>
      <c r="AH164" s="21">
        <f t="shared" si="20"/>
        <v>3.8022041738595114E-3</v>
      </c>
      <c r="AI164" s="21">
        <f t="shared" si="21"/>
        <v>-0.12701781974687854</v>
      </c>
      <c r="AJ164" s="21">
        <f t="shared" si="22"/>
        <v>0.99190043525887694</v>
      </c>
      <c r="AK164" s="21">
        <f t="shared" si="23"/>
        <v>-1.054247903899092</v>
      </c>
      <c r="AL164" s="21">
        <f t="shared" si="24"/>
        <v>8.2327736126486801</v>
      </c>
      <c r="AM164" s="21">
        <f t="shared" si="95"/>
        <v>8.3013137981274969</v>
      </c>
      <c r="AN164" s="21">
        <f t="shared" si="25"/>
        <v>1.582889310236401E-4</v>
      </c>
      <c r="AO164" s="21">
        <f t="shared" si="26"/>
        <v>-0.45020374481767339</v>
      </c>
      <c r="AP164" s="21">
        <f t="shared" si="27"/>
        <v>0.89292585814956849</v>
      </c>
      <c r="AQ164" s="21">
        <f t="shared" si="28"/>
        <v>-3.7366910819866894</v>
      </c>
      <c r="AR164" s="21">
        <f t="shared" si="29"/>
        <v>7.4112846226414186</v>
      </c>
      <c r="AS164" s="21">
        <f t="shared" si="30"/>
        <v>8.5715678290415447</v>
      </c>
      <c r="AT164" s="21">
        <f t="shared" si="31"/>
        <v>3.271901554717397E-2</v>
      </c>
      <c r="AU164" s="21">
        <f t="shared" si="32"/>
        <v>-0.72195609395452442</v>
      </c>
      <c r="AV164" s="21">
        <f t="shared" si="33"/>
        <v>0.6919388689775462</v>
      </c>
      <c r="AW164" s="21">
        <f t="shared" si="34"/>
        <v>-5.9922355798225535</v>
      </c>
      <c r="AX164" s="21">
        <f t="shared" si="35"/>
        <v>5.7430926125136343</v>
      </c>
      <c r="AY164" s="21">
        <f t="shared" si="36"/>
        <v>8.5088411799573365</v>
      </c>
      <c r="AZ164" s="21">
        <f t="shared" si="37"/>
        <v>2.5161587946666956E-2</v>
      </c>
      <c r="BA164" s="21">
        <f t="shared" si="38"/>
        <v>-0.91122849038813558</v>
      </c>
      <c r="BB164" s="21">
        <f t="shared" si="39"/>
        <v>0.41190124824399282</v>
      </c>
      <c r="BC164" s="21">
        <f t="shared" si="40"/>
        <v>-7.5631964702215262</v>
      </c>
      <c r="BD164" s="21">
        <f t="shared" si="41"/>
        <v>3.4187803604251408</v>
      </c>
      <c r="BE164" s="21">
        <f t="shared" si="42"/>
        <v>8.5399232072435005</v>
      </c>
      <c r="BF164" s="21">
        <f t="shared" si="43"/>
        <v>2.8906410511265034E-2</v>
      </c>
      <c r="BG164" s="21">
        <f t="shared" si="44"/>
        <v>-0.99639748854252652</v>
      </c>
      <c r="BH164" s="21">
        <f t="shared" si="45"/>
        <v>8.4805924475509498E-2</v>
      </c>
      <c r="BI164" s="21">
        <f t="shared" si="46"/>
        <v>-8.2700991549029705</v>
      </c>
      <c r="BJ164" s="21">
        <f t="shared" si="47"/>
        <v>0.70388917314672894</v>
      </c>
      <c r="BK164" s="21">
        <f t="shared" si="48"/>
        <v>8.386965291755347</v>
      </c>
      <c r="BL164" s="21">
        <f t="shared" si="49"/>
        <v>1.0477745994620034E-2</v>
      </c>
      <c r="BM164" s="21">
        <f t="shared" si="50"/>
        <v>-0.96773294693349898</v>
      </c>
      <c r="BN164" s="21">
        <f t="shared" si="51"/>
        <v>-0.25197806138512474</v>
      </c>
      <c r="BO164" s="21">
        <f t="shared" si="52"/>
        <v>-8.0321834595480421</v>
      </c>
      <c r="BP164" s="21">
        <f t="shared" si="53"/>
        <v>-2.0914179094965357</v>
      </c>
      <c r="BQ164" s="21">
        <f t="shared" si="54"/>
        <v>8.3922502061061959</v>
      </c>
      <c r="BR164" s="21">
        <f t="shared" si="55"/>
        <v>1.1114482663397008E-2</v>
      </c>
      <c r="BS164" s="21">
        <f t="shared" si="56"/>
        <v>-0.82850964924384218</v>
      </c>
      <c r="BT164" s="21">
        <f t="shared" si="57"/>
        <v>-0.55997478613759533</v>
      </c>
      <c r="BU164" s="21">
        <f t="shared" si="58"/>
        <v>-6.8766300887238909</v>
      </c>
      <c r="BV164" s="21">
        <f t="shared" si="59"/>
        <v>-4.647790724942042</v>
      </c>
      <c r="BW164" s="21">
        <f t="shared" si="60"/>
        <v>8.4465248947806622</v>
      </c>
      <c r="BX164" s="21">
        <f t="shared" si="61"/>
        <v>1.765360178080258E-2</v>
      </c>
      <c r="BY164" s="21">
        <f t="shared" si="62"/>
        <v>-0.59463317630428647</v>
      </c>
      <c r="BZ164" s="21">
        <f t="shared" si="63"/>
        <v>-0.80399713036694065</v>
      </c>
      <c r="CA164" s="21">
        <f t="shared" si="64"/>
        <v>-4.9354553633255778</v>
      </c>
      <c r="CB164" s="21">
        <f t="shared" si="65"/>
        <v>-6.6731761820456077</v>
      </c>
      <c r="CC164" s="21">
        <f t="shared" si="66"/>
        <v>8.3340703664465821</v>
      </c>
      <c r="CD164" s="21">
        <f t="shared" si="67"/>
        <v>4.1048634272989569E-3</v>
      </c>
      <c r="CE164" s="21">
        <f t="shared" si="68"/>
        <v>-0.29282277127655032</v>
      </c>
      <c r="CF164" s="21">
        <f t="shared" si="69"/>
        <v>-0.95616673473925096</v>
      </c>
      <c r="CG164" s="21">
        <f t="shared" si="70"/>
        <v>-2.430429001595368</v>
      </c>
      <c r="CH164" s="21">
        <f t="shared" si="71"/>
        <v>-7.9361838983357833</v>
      </c>
      <c r="CI164" s="21">
        <f t="shared" si="72"/>
        <v>8.3758840225913254</v>
      </c>
      <c r="CJ164" s="21">
        <f t="shared" si="73"/>
        <v>9.142653324255982E-3</v>
      </c>
      <c r="CK164" s="21">
        <f t="shared" si="74"/>
        <v>4.2441203196148219E-2</v>
      </c>
      <c r="CL164" s="21">
        <f t="shared" si="75"/>
        <v>-0.99909896620468153</v>
      </c>
      <c r="CM164" s="21">
        <f t="shared" si="76"/>
        <v>0.35226198652803026</v>
      </c>
      <c r="CN164" s="21">
        <f t="shared" si="77"/>
        <v>-8.2925214194988577</v>
      </c>
      <c r="CO164" s="21">
        <f t="shared" si="78"/>
        <v>8.4755497298318705</v>
      </c>
      <c r="CP164" s="21">
        <f t="shared" si="79"/>
        <v>2.1150569859261416E-2</v>
      </c>
      <c r="CQ164" s="21">
        <f t="shared" si="80"/>
        <v>0.37285647778030839</v>
      </c>
      <c r="CR164" s="21">
        <f t="shared" si="81"/>
        <v>-0.92788902729650946</v>
      </c>
      <c r="CS164" s="21">
        <f t="shared" si="82"/>
        <v>3.0947087655765597</v>
      </c>
      <c r="CT164" s="21">
        <f t="shared" si="83"/>
        <v>-7.7014789265610295</v>
      </c>
      <c r="CU164" s="21">
        <f t="shared" si="84"/>
        <v>8.5034129687960682</v>
      </c>
      <c r="CV164" s="21">
        <f t="shared" si="85"/>
        <v>2.4507586601935843E-2</v>
      </c>
      <c r="CW164" s="21"/>
      <c r="CX164" s="21">
        <v>8</v>
      </c>
      <c r="CY164" s="21">
        <v>8.6999999999999993</v>
      </c>
      <c r="CZ164" s="21">
        <v>8.4390863847896238</v>
      </c>
      <c r="DA164" s="21">
        <v>8.1702700504890018</v>
      </c>
      <c r="DB164" s="21">
        <v>8.4458975654933077</v>
      </c>
      <c r="DC164" s="21">
        <v>8.3089237110694558</v>
      </c>
      <c r="DD164" s="21">
        <v>8.3026647472446911</v>
      </c>
      <c r="DE164" s="21">
        <v>8.5727573670893715</v>
      </c>
      <c r="DF164" s="21">
        <v>8.5115597894202679</v>
      </c>
      <c r="DG164" s="21">
        <v>8.5732529782427953</v>
      </c>
      <c r="DH164" s="21">
        <v>8.4402655632737851</v>
      </c>
      <c r="DI164" s="21">
        <v>8.5559069126743221</v>
      </c>
      <c r="DJ164" s="21">
        <v>8.6261566638146583</v>
      </c>
      <c r="DK164" s="21">
        <v>8.4816358246669008</v>
      </c>
      <c r="DL164" s="21">
        <v>8.4531114052230105</v>
      </c>
      <c r="DM164" s="21">
        <v>8.5181524160678208</v>
      </c>
      <c r="DN164" s="21">
        <v>8.6739850647526406</v>
      </c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9"/>
    </row>
    <row r="165" spans="1:149" x14ac:dyDescent="0.3">
      <c r="A165" s="30">
        <v>8.3000000000000007</v>
      </c>
      <c r="B165" s="21">
        <f t="shared" si="98"/>
        <v>8.6199999999999992</v>
      </c>
      <c r="C165" s="21">
        <f t="shared" si="99"/>
        <v>8.58</v>
      </c>
      <c r="D165" s="21">
        <f t="shared" si="100"/>
        <v>-0.27999999999999936</v>
      </c>
      <c r="E165" s="21"/>
      <c r="F165" s="29"/>
      <c r="H165" s="30">
        <v>8</v>
      </c>
      <c r="I165" s="21">
        <v>8.6999999999999993</v>
      </c>
      <c r="J165" s="21">
        <f t="shared" si="101"/>
        <v>0.39623691126357752</v>
      </c>
      <c r="K165" s="21">
        <f t="shared" si="86"/>
        <v>0.92251988483246872</v>
      </c>
      <c r="L165" s="21">
        <f t="shared" si="87"/>
        <v>0.38594955899532873</v>
      </c>
      <c r="M165" s="21">
        <f t="shared" si="96"/>
        <v>8.0259229980424767</v>
      </c>
      <c r="N165" s="21">
        <f t="shared" si="97"/>
        <v>3.3577611632593598</v>
      </c>
      <c r="O165" s="21">
        <f t="shared" si="88"/>
        <v>8.4390863847896238</v>
      </c>
      <c r="P165" s="21">
        <f t="shared" si="8"/>
        <v>2.9990070713836265E-2</v>
      </c>
      <c r="Q165" s="21">
        <f t="shared" si="89"/>
        <v>0.7020858758226225</v>
      </c>
      <c r="R165" s="21">
        <f t="shared" si="90"/>
        <v>0.71209228543102543</v>
      </c>
      <c r="S165" s="21">
        <f t="shared" si="91"/>
        <v>6.1081471196568149</v>
      </c>
      <c r="T165" s="21">
        <f t="shared" si="92"/>
        <v>6.1952028832499204</v>
      </c>
      <c r="U165" s="21">
        <f t="shared" si="9"/>
        <v>8.1702700504890018</v>
      </c>
      <c r="V165" s="21">
        <f t="shared" si="10"/>
        <v>6.088849994379282E-2</v>
      </c>
      <c r="W165" s="21">
        <f t="shared" si="93"/>
        <v>0.37285647778030861</v>
      </c>
      <c r="X165" s="21">
        <f t="shared" si="94"/>
        <v>0.92788902729650935</v>
      </c>
      <c r="Y165" s="21">
        <f t="shared" si="11"/>
        <v>3.2438513566886846</v>
      </c>
      <c r="Z165" s="21">
        <f t="shared" si="12"/>
        <v>8.0726345374796313</v>
      </c>
      <c r="AA165" s="21">
        <f t="shared" si="13"/>
        <v>8.4458975654933077</v>
      </c>
      <c r="AB165" s="21">
        <f t="shared" si="14"/>
        <v>2.9207176380079494E-2</v>
      </c>
      <c r="AC165" s="21">
        <f t="shared" si="15"/>
        <v>-1.4150845940762075E-2</v>
      </c>
      <c r="AD165" s="21">
        <f t="shared" si="16"/>
        <v>0.99989987176674888</v>
      </c>
      <c r="AE165" s="21">
        <f t="shared" si="17"/>
        <v>-0.12311235968463004</v>
      </c>
      <c r="AF165" s="21">
        <f t="shared" si="18"/>
        <v>8.6991288843707153</v>
      </c>
      <c r="AG165" s="21">
        <f t="shared" si="19"/>
        <v>8.3089237110694558</v>
      </c>
      <c r="AH165" s="21">
        <f t="shared" si="20"/>
        <v>4.4951297578223394E-2</v>
      </c>
      <c r="AI165" s="21">
        <f t="shared" si="21"/>
        <v>-0.39896535131541633</v>
      </c>
      <c r="AJ165" s="21">
        <f t="shared" si="22"/>
        <v>0.9169660017960134</v>
      </c>
      <c r="AK165" s="21">
        <f t="shared" si="23"/>
        <v>-3.4709985564441217</v>
      </c>
      <c r="AL165" s="21">
        <f t="shared" si="24"/>
        <v>7.9776042156253162</v>
      </c>
      <c r="AM165" s="21">
        <f t="shared" si="95"/>
        <v>8.3026647472446911</v>
      </c>
      <c r="AN165" s="21">
        <f t="shared" si="25"/>
        <v>4.5670718707506698E-2</v>
      </c>
      <c r="AO165" s="21">
        <f t="shared" si="26"/>
        <v>-0.72195609395452442</v>
      </c>
      <c r="AP165" s="21">
        <f t="shared" si="27"/>
        <v>0.6919388689775462</v>
      </c>
      <c r="AQ165" s="21">
        <f t="shared" si="28"/>
        <v>-6.2810180174043619</v>
      </c>
      <c r="AR165" s="21">
        <f t="shared" si="29"/>
        <v>6.0198681601046511</v>
      </c>
      <c r="AS165" s="21">
        <f t="shared" si="30"/>
        <v>8.5727573670893715</v>
      </c>
      <c r="AT165" s="21">
        <f t="shared" si="31"/>
        <v>1.4625589989727331E-2</v>
      </c>
      <c r="AU165" s="21">
        <f t="shared" si="32"/>
        <v>-0.93307235398263733</v>
      </c>
      <c r="AV165" s="21">
        <f t="shared" si="33"/>
        <v>0.35968872964453574</v>
      </c>
      <c r="AW165" s="21">
        <f t="shared" si="34"/>
        <v>-8.1177294796489434</v>
      </c>
      <c r="AX165" s="21">
        <f t="shared" si="35"/>
        <v>3.1292919479074608</v>
      </c>
      <c r="AY165" s="21">
        <f t="shared" si="36"/>
        <v>8.5115597894202679</v>
      </c>
      <c r="AZ165" s="21">
        <f t="shared" si="37"/>
        <v>2.1659794319509356E-2</v>
      </c>
      <c r="BA165" s="21">
        <f t="shared" si="38"/>
        <v>-0.99959950711832168</v>
      </c>
      <c r="BB165" s="21">
        <f t="shared" si="39"/>
        <v>-2.8298858083118033E-2</v>
      </c>
      <c r="BC165" s="21">
        <f t="shared" si="40"/>
        <v>-8.6965157119293988</v>
      </c>
      <c r="BD165" s="21">
        <f t="shared" si="41"/>
        <v>-0.24620006532312685</v>
      </c>
      <c r="BE165" s="21">
        <f t="shared" si="42"/>
        <v>8.5732529782427953</v>
      </c>
      <c r="BF165" s="21">
        <f t="shared" si="43"/>
        <v>1.4568623190483217E-2</v>
      </c>
      <c r="BG165" s="21">
        <f t="shared" si="44"/>
        <v>-0.91122849038813569</v>
      </c>
      <c r="BH165" s="21">
        <f t="shared" si="45"/>
        <v>-0.4119012482439926</v>
      </c>
      <c r="BI165" s="21">
        <f t="shared" si="46"/>
        <v>-7.9276878663767798</v>
      </c>
      <c r="BJ165" s="21">
        <f t="shared" si="47"/>
        <v>-3.5835408597227354</v>
      </c>
      <c r="BK165" s="21">
        <f t="shared" si="48"/>
        <v>8.4402655632737851</v>
      </c>
      <c r="BL165" s="21">
        <f t="shared" si="49"/>
        <v>2.985453295703612E-2</v>
      </c>
      <c r="BM165" s="21">
        <f t="shared" si="50"/>
        <v>-0.68165329689953291</v>
      </c>
      <c r="BN165" s="21">
        <f t="shared" si="51"/>
        <v>-0.73167532610167829</v>
      </c>
      <c r="BO165" s="21">
        <f t="shared" si="52"/>
        <v>-5.9303836830259362</v>
      </c>
      <c r="BP165" s="21">
        <f t="shared" si="53"/>
        <v>-6.3655753370846009</v>
      </c>
      <c r="BQ165" s="21">
        <f t="shared" si="54"/>
        <v>8.5559069126743221</v>
      </c>
      <c r="BR165" s="21">
        <f t="shared" si="55"/>
        <v>1.6562423830537607E-2</v>
      </c>
      <c r="BS165" s="21">
        <f t="shared" si="56"/>
        <v>-0.3464489515147236</v>
      </c>
      <c r="BT165" s="21">
        <f t="shared" si="57"/>
        <v>-0.93806882689616577</v>
      </c>
      <c r="BU165" s="21">
        <f t="shared" si="58"/>
        <v>-3.0141058781780949</v>
      </c>
      <c r="BV165" s="21">
        <f t="shared" si="59"/>
        <v>-8.1611987939966415</v>
      </c>
      <c r="BW165" s="21">
        <f t="shared" si="60"/>
        <v>8.6261566638146583</v>
      </c>
      <c r="BX165" s="21">
        <f t="shared" si="61"/>
        <v>8.4877397914185065E-3</v>
      </c>
      <c r="BY165" s="21">
        <f t="shared" si="62"/>
        <v>4.2441203196148219E-2</v>
      </c>
      <c r="BZ165" s="21">
        <f t="shared" si="63"/>
        <v>-0.99909896620468153</v>
      </c>
      <c r="CA165" s="21">
        <f t="shared" si="64"/>
        <v>0.3692384678064895</v>
      </c>
      <c r="CB165" s="21">
        <f t="shared" si="65"/>
        <v>-8.6921610059807293</v>
      </c>
      <c r="CC165" s="21">
        <f t="shared" si="66"/>
        <v>8.4816358246669008</v>
      </c>
      <c r="CD165" s="21">
        <f t="shared" si="67"/>
        <v>2.50993304980573E-2</v>
      </c>
      <c r="CE165" s="21">
        <f t="shared" si="68"/>
        <v>0.42475465928404771</v>
      </c>
      <c r="CF165" s="21">
        <f t="shared" si="69"/>
        <v>-0.90530849958259674</v>
      </c>
      <c r="CG165" s="21">
        <f t="shared" si="70"/>
        <v>3.6953655357712147</v>
      </c>
      <c r="CH165" s="21">
        <f t="shared" si="71"/>
        <v>-7.8761839463685908</v>
      </c>
      <c r="CI165" s="21">
        <f t="shared" si="72"/>
        <v>8.4531114052230105</v>
      </c>
      <c r="CJ165" s="21">
        <f t="shared" si="73"/>
        <v>2.8377999399653884E-2</v>
      </c>
      <c r="CK165" s="21">
        <f t="shared" si="74"/>
        <v>0.74124803553340013</v>
      </c>
      <c r="CL165" s="21">
        <f t="shared" si="75"/>
        <v>-0.6712312193409028</v>
      </c>
      <c r="CM165" s="21">
        <f t="shared" si="76"/>
        <v>6.4488579091405809</v>
      </c>
      <c r="CN165" s="21">
        <f t="shared" si="77"/>
        <v>-5.839711608265854</v>
      </c>
      <c r="CO165" s="21">
        <f t="shared" si="78"/>
        <v>8.5181524160678208</v>
      </c>
      <c r="CP165" s="21">
        <f t="shared" si="79"/>
        <v>2.0902021141629711E-2</v>
      </c>
      <c r="CQ165" s="21">
        <f t="shared" si="80"/>
        <v>0.9428774454610841</v>
      </c>
      <c r="CR165" s="21">
        <f t="shared" si="81"/>
        <v>-0.33313979474205768</v>
      </c>
      <c r="CS165" s="21">
        <f t="shared" si="82"/>
        <v>8.2030337755114306</v>
      </c>
      <c r="CT165" s="21">
        <f t="shared" si="83"/>
        <v>-2.8983162142559018</v>
      </c>
      <c r="CU165" s="21">
        <f t="shared" si="84"/>
        <v>8.6739850647526406</v>
      </c>
      <c r="CV165" s="21">
        <f t="shared" si="85"/>
        <v>2.9902224422251327E-3</v>
      </c>
      <c r="CW165" s="21"/>
      <c r="CX165" s="21">
        <v>9</v>
      </c>
      <c r="CY165" s="21">
        <v>9</v>
      </c>
      <c r="CZ165" s="21">
        <v>8.4084647198515725</v>
      </c>
      <c r="DA165" s="21">
        <v>8.1236201736282023</v>
      </c>
      <c r="DB165" s="21">
        <v>8.4130278239968366</v>
      </c>
      <c r="DC165" s="21">
        <v>8.2886021088563826</v>
      </c>
      <c r="DD165" s="21">
        <v>8.3068267074123465</v>
      </c>
      <c r="DE165" s="21">
        <v>8.5459011553723876</v>
      </c>
      <c r="DF165" s="21">
        <v>8.4957158398499431</v>
      </c>
      <c r="DG165" s="21">
        <v>8.575583733562075</v>
      </c>
      <c r="DH165" s="21">
        <v>8.49634186876869</v>
      </c>
      <c r="DI165" s="21">
        <v>8.6862652149384729</v>
      </c>
      <c r="DJ165" s="21">
        <v>8.7461226541494277</v>
      </c>
      <c r="DK165" s="21">
        <v>8.6336924222813884</v>
      </c>
      <c r="DL165" s="21">
        <v>8.5495914263816175</v>
      </c>
      <c r="DM165" s="21">
        <v>8.5412544692678054</v>
      </c>
      <c r="DN165" s="21">
        <v>8.7193006144335818</v>
      </c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9"/>
    </row>
    <row r="166" spans="1:149" x14ac:dyDescent="0.3">
      <c r="A166" s="30">
        <v>8.6999999999999993</v>
      </c>
      <c r="B166" s="21">
        <f t="shared" si="98"/>
        <v>8.58</v>
      </c>
      <c r="C166" s="21">
        <f t="shared" si="99"/>
        <v>8.6</v>
      </c>
      <c r="D166" s="21">
        <f t="shared" si="100"/>
        <v>9.9999999999999645E-2</v>
      </c>
      <c r="E166" s="21"/>
      <c r="F166" s="29"/>
      <c r="H166" s="30">
        <v>9</v>
      </c>
      <c r="I166" s="21">
        <v>9</v>
      </c>
      <c r="J166" s="21">
        <f t="shared" si="101"/>
        <v>0.45284218430123147</v>
      </c>
      <c r="K166" s="21">
        <f t="shared" si="86"/>
        <v>0.89920721489583677</v>
      </c>
      <c r="L166" s="21">
        <f t="shared" si="87"/>
        <v>0.43752301045690434</v>
      </c>
      <c r="M166" s="21">
        <f t="shared" si="96"/>
        <v>8.0928649340625309</v>
      </c>
      <c r="N166" s="21">
        <f t="shared" si="97"/>
        <v>3.937707094112139</v>
      </c>
      <c r="O166" s="21">
        <f t="shared" si="88"/>
        <v>8.4084647198515725</v>
      </c>
      <c r="P166" s="21">
        <f t="shared" si="8"/>
        <v>6.5726142238714161E-2</v>
      </c>
      <c r="Q166" s="21">
        <f t="shared" si="89"/>
        <v>0.61714723064145516</v>
      </c>
      <c r="R166" s="21">
        <f t="shared" si="90"/>
        <v>0.78684769537159005</v>
      </c>
      <c r="S166" s="21">
        <f t="shared" si="91"/>
        <v>5.5543250757730966</v>
      </c>
      <c r="T166" s="21">
        <f t="shared" si="92"/>
        <v>7.0816292583443108</v>
      </c>
      <c r="U166" s="21">
        <f t="shared" si="9"/>
        <v>8.1236201736282023</v>
      </c>
      <c r="V166" s="21">
        <f t="shared" si="10"/>
        <v>9.7375536263533069E-2</v>
      </c>
      <c r="W166" s="21">
        <f t="shared" si="93"/>
        <v>0.21067926999572642</v>
      </c>
      <c r="X166" s="21">
        <f t="shared" si="94"/>
        <v>0.97755523894768614</v>
      </c>
      <c r="Y166" s="21">
        <f t="shared" si="11"/>
        <v>1.8961134299615379</v>
      </c>
      <c r="Z166" s="21">
        <f t="shared" si="12"/>
        <v>8.7979971505291754</v>
      </c>
      <c r="AA166" s="21">
        <f t="shared" si="13"/>
        <v>8.4130278239968366</v>
      </c>
      <c r="AB166" s="21">
        <f t="shared" si="14"/>
        <v>6.5219130667018163E-2</v>
      </c>
      <c r="AC166" s="21">
        <f t="shared" si="15"/>
        <v>-0.23825859142316502</v>
      </c>
      <c r="AD166" s="21">
        <f t="shared" si="16"/>
        <v>0.97120175227037631</v>
      </c>
      <c r="AE166" s="21">
        <f t="shared" si="17"/>
        <v>-2.1443273228084854</v>
      </c>
      <c r="AF166" s="21">
        <f t="shared" si="18"/>
        <v>8.740815770433386</v>
      </c>
      <c r="AG166" s="21">
        <f t="shared" si="19"/>
        <v>8.2886021088563826</v>
      </c>
      <c r="AH166" s="21">
        <f t="shared" si="20"/>
        <v>7.9044210127068595E-2</v>
      </c>
      <c r="AI166" s="21">
        <f t="shared" si="21"/>
        <v>-0.63916695883298502</v>
      </c>
      <c r="AJ166" s="21">
        <f t="shared" si="22"/>
        <v>0.76906800657431662</v>
      </c>
      <c r="AK166" s="21">
        <f t="shared" si="23"/>
        <v>-5.7525026294968651</v>
      </c>
      <c r="AL166" s="21">
        <f t="shared" si="24"/>
        <v>6.9216120591688499</v>
      </c>
      <c r="AM166" s="21">
        <f t="shared" si="95"/>
        <v>8.3068267074123465</v>
      </c>
      <c r="AN166" s="21">
        <f t="shared" si="25"/>
        <v>7.7019254731961501E-2</v>
      </c>
      <c r="AO166" s="21">
        <f t="shared" si="26"/>
        <v>-0.91122849038813558</v>
      </c>
      <c r="AP166" s="21">
        <f t="shared" si="27"/>
        <v>0.41190124824399282</v>
      </c>
      <c r="AQ166" s="21">
        <f t="shared" si="28"/>
        <v>-8.2010564134932196</v>
      </c>
      <c r="AR166" s="21">
        <f t="shared" si="29"/>
        <v>3.7071112341959354</v>
      </c>
      <c r="AS166" s="21">
        <f t="shared" si="30"/>
        <v>8.5459011553723876</v>
      </c>
      <c r="AT166" s="21">
        <f t="shared" si="31"/>
        <v>5.0455427180845822E-2</v>
      </c>
      <c r="AU166" s="21">
        <f t="shared" si="32"/>
        <v>-0.99959950711832168</v>
      </c>
      <c r="AV166" s="21">
        <f t="shared" si="33"/>
        <v>-2.8298858083118033E-2</v>
      </c>
      <c r="AW166" s="21">
        <f t="shared" si="34"/>
        <v>-8.9963955640648958</v>
      </c>
      <c r="AX166" s="21">
        <f t="shared" si="35"/>
        <v>-0.25468972274806229</v>
      </c>
      <c r="AY166" s="21">
        <f t="shared" si="36"/>
        <v>8.4957158398499431</v>
      </c>
      <c r="AZ166" s="21">
        <f t="shared" si="37"/>
        <v>5.6031573350006331E-2</v>
      </c>
      <c r="BA166" s="21">
        <f t="shared" si="38"/>
        <v>-0.88646568722609864</v>
      </c>
      <c r="BB166" s="21">
        <f t="shared" si="39"/>
        <v>-0.46279432296729905</v>
      </c>
      <c r="BC166" s="21">
        <f t="shared" si="40"/>
        <v>-7.9781911850348877</v>
      </c>
      <c r="BD166" s="21">
        <f t="shared" si="41"/>
        <v>-4.1651489067056913</v>
      </c>
      <c r="BE166" s="21">
        <f t="shared" si="42"/>
        <v>8.575583733562075</v>
      </c>
      <c r="BF166" s="21">
        <f t="shared" si="43"/>
        <v>4.7157362937547215E-2</v>
      </c>
      <c r="BG166" s="21">
        <f t="shared" si="44"/>
        <v>-0.59463317630428647</v>
      </c>
      <c r="BH166" s="21">
        <f t="shared" si="45"/>
        <v>-0.80399713036694065</v>
      </c>
      <c r="BI166" s="21">
        <f t="shared" si="46"/>
        <v>-5.3516985867385785</v>
      </c>
      <c r="BJ166" s="21">
        <f t="shared" si="47"/>
        <v>-7.2359741733024663</v>
      </c>
      <c r="BK166" s="21">
        <f t="shared" si="48"/>
        <v>8.49634186876869</v>
      </c>
      <c r="BL166" s="21">
        <f t="shared" si="49"/>
        <v>5.5962014581256665E-2</v>
      </c>
      <c r="BM166" s="21">
        <f t="shared" si="50"/>
        <v>-0.18293119747238637</v>
      </c>
      <c r="BN166" s="21">
        <f t="shared" si="51"/>
        <v>-0.98312571779570423</v>
      </c>
      <c r="BO166" s="21">
        <f t="shared" si="52"/>
        <v>-1.6463807772514774</v>
      </c>
      <c r="BP166" s="21">
        <f t="shared" si="53"/>
        <v>-8.8481314601613388</v>
      </c>
      <c r="BQ166" s="21">
        <f t="shared" si="54"/>
        <v>8.6862652149384729</v>
      </c>
      <c r="BR166" s="21">
        <f t="shared" si="55"/>
        <v>3.4859420562391899E-2</v>
      </c>
      <c r="BS166" s="21">
        <f t="shared" si="56"/>
        <v>0.26564707111087671</v>
      </c>
      <c r="BT166" s="21">
        <f t="shared" si="57"/>
        <v>-0.96407034681615056</v>
      </c>
      <c r="BU166" s="21">
        <f t="shared" si="58"/>
        <v>2.3908236399978904</v>
      </c>
      <c r="BV166" s="21">
        <f t="shared" si="59"/>
        <v>-8.6766331213453558</v>
      </c>
      <c r="BW166" s="21">
        <f t="shared" si="60"/>
        <v>8.7461226541494277</v>
      </c>
      <c r="BX166" s="21">
        <f t="shared" si="61"/>
        <v>2.8208593983396923E-2</v>
      </c>
      <c r="BY166" s="21">
        <f t="shared" si="62"/>
        <v>0.66067472339008115</v>
      </c>
      <c r="BZ166" s="21">
        <f t="shared" si="63"/>
        <v>-0.75067230525272455</v>
      </c>
      <c r="CA166" s="21">
        <f t="shared" si="64"/>
        <v>5.9460725105107306</v>
      </c>
      <c r="CB166" s="21">
        <f t="shared" si="65"/>
        <v>-6.7560507472745206</v>
      </c>
      <c r="CC166" s="21">
        <f t="shared" si="66"/>
        <v>8.6336924222813884</v>
      </c>
      <c r="CD166" s="21">
        <f t="shared" si="67"/>
        <v>4.0700841968734615E-2</v>
      </c>
      <c r="CE166" s="21">
        <f t="shared" si="68"/>
        <v>0.92251988483246861</v>
      </c>
      <c r="CF166" s="21">
        <f t="shared" si="69"/>
        <v>-0.38594955899532896</v>
      </c>
      <c r="CG166" s="21">
        <f t="shared" si="70"/>
        <v>8.3026789634922178</v>
      </c>
      <c r="CH166" s="21">
        <f t="shared" si="71"/>
        <v>-3.4735460309579604</v>
      </c>
      <c r="CI166" s="21">
        <f t="shared" si="72"/>
        <v>8.5495914263816175</v>
      </c>
      <c r="CJ166" s="21">
        <f t="shared" si="73"/>
        <v>5.0045397068709169E-2</v>
      </c>
      <c r="CK166" s="21">
        <f t="shared" si="74"/>
        <v>0.99839834926238313</v>
      </c>
      <c r="CL166" s="21">
        <f t="shared" si="75"/>
        <v>5.6575049183792234E-2</v>
      </c>
      <c r="CM166" s="21">
        <f t="shared" si="76"/>
        <v>8.9855851433614475</v>
      </c>
      <c r="CN166" s="21">
        <f t="shared" si="77"/>
        <v>0.50917544265413006</v>
      </c>
      <c r="CO166" s="21">
        <f t="shared" si="78"/>
        <v>8.5412544692678054</v>
      </c>
      <c r="CP166" s="21">
        <f t="shared" si="79"/>
        <v>5.0971725636910513E-2</v>
      </c>
      <c r="CQ166" s="21">
        <f t="shared" si="80"/>
        <v>0.87301411316118815</v>
      </c>
      <c r="CR166" s="21">
        <f t="shared" si="81"/>
        <v>0.48769494381363454</v>
      </c>
      <c r="CS166" s="21">
        <f t="shared" si="82"/>
        <v>7.8571270184506936</v>
      </c>
      <c r="CT166" s="21">
        <f t="shared" si="83"/>
        <v>4.389254494322711</v>
      </c>
      <c r="CU166" s="21">
        <f t="shared" si="84"/>
        <v>8.7193006144335818</v>
      </c>
      <c r="CV166" s="21">
        <f t="shared" si="85"/>
        <v>3.1188820618490907E-2</v>
      </c>
      <c r="CW166" s="21"/>
      <c r="CX166" s="21">
        <v>10</v>
      </c>
      <c r="CY166" s="21">
        <v>8.8000000000000007</v>
      </c>
      <c r="CZ166" s="21">
        <v>8.3777495651486813</v>
      </c>
      <c r="DA166" s="21">
        <v>8.0805236559932183</v>
      </c>
      <c r="DB166" s="21">
        <v>8.3753857105482599</v>
      </c>
      <c r="DC166" s="21">
        <v>8.2698598016319771</v>
      </c>
      <c r="DD166" s="21">
        <v>8.3111178197938411</v>
      </c>
      <c r="DE166" s="21">
        <v>8.4918610094843245</v>
      </c>
      <c r="DF166" s="21">
        <v>8.4604646841613338</v>
      </c>
      <c r="DG166" s="21">
        <v>8.5424070678677726</v>
      </c>
      <c r="DH166" s="21">
        <v>8.5370359502011119</v>
      </c>
      <c r="DI166" s="21">
        <v>8.7419945093129598</v>
      </c>
      <c r="DJ166" s="21">
        <v>8.7689928878246572</v>
      </c>
      <c r="DK166" s="21">
        <v>8.7385642464531212</v>
      </c>
      <c r="DL166" s="21">
        <v>8.6424092699027959</v>
      </c>
      <c r="DM166" s="21">
        <v>8.5656617393840957</v>
      </c>
      <c r="DN166" s="21">
        <v>8.6450902661154156</v>
      </c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9"/>
    </row>
    <row r="167" spans="1:149" x14ac:dyDescent="0.3">
      <c r="A167" s="30">
        <v>9</v>
      </c>
      <c r="B167" s="21">
        <f t="shared" si="98"/>
        <v>8.5</v>
      </c>
      <c r="C167" s="21">
        <f t="shared" si="99"/>
        <v>8.5399999999999991</v>
      </c>
      <c r="D167" s="21">
        <f t="shared" si="100"/>
        <v>0.46000000000000085</v>
      </c>
      <c r="E167" s="21"/>
      <c r="F167" s="29"/>
      <c r="H167" s="30">
        <v>10</v>
      </c>
      <c r="I167" s="21">
        <v>8.8000000000000007</v>
      </c>
      <c r="J167" s="21">
        <f t="shared" si="101"/>
        <v>0.50944745733888541</v>
      </c>
      <c r="K167" s="21">
        <f t="shared" si="86"/>
        <v>0.87301411316118815</v>
      </c>
      <c r="L167" s="21">
        <f t="shared" si="87"/>
        <v>0.48769494381363454</v>
      </c>
      <c r="M167" s="21">
        <f t="shared" si="96"/>
        <v>7.6825241958184565</v>
      </c>
      <c r="N167" s="21">
        <f t="shared" si="97"/>
        <v>4.291715505559984</v>
      </c>
      <c r="O167" s="21">
        <f t="shared" si="88"/>
        <v>8.3777495651486813</v>
      </c>
      <c r="P167" s="21">
        <f t="shared" si="8"/>
        <v>4.7983003960377205E-2</v>
      </c>
      <c r="Q167" s="21">
        <f t="shared" si="89"/>
        <v>0.52430728355723166</v>
      </c>
      <c r="R167" s="21">
        <f t="shared" si="90"/>
        <v>0.85152913773331129</v>
      </c>
      <c r="S167" s="21">
        <f t="shared" si="91"/>
        <v>4.6139040953036394</v>
      </c>
      <c r="T167" s="21">
        <f t="shared" si="92"/>
        <v>7.4934564120531402</v>
      </c>
      <c r="U167" s="21">
        <f t="shared" si="9"/>
        <v>8.0805236559932183</v>
      </c>
      <c r="V167" s="21">
        <f t="shared" si="10"/>
        <v>8.1758675455316177E-2</v>
      </c>
      <c r="W167" s="21">
        <f t="shared" si="93"/>
        <v>4.244120319614824E-2</v>
      </c>
      <c r="X167" s="21">
        <f t="shared" si="94"/>
        <v>0.99909896620468153</v>
      </c>
      <c r="Y167" s="21">
        <f t="shared" si="11"/>
        <v>0.37348258812610452</v>
      </c>
      <c r="Z167" s="21">
        <f t="shared" si="12"/>
        <v>8.7920709026011981</v>
      </c>
      <c r="AA167" s="21">
        <f t="shared" si="13"/>
        <v>8.3753857105482599</v>
      </c>
      <c r="AB167" s="21">
        <f t="shared" si="14"/>
        <v>4.825162380133418E-2</v>
      </c>
      <c r="AC167" s="21">
        <f t="shared" si="15"/>
        <v>-0.45020374481767339</v>
      </c>
      <c r="AD167" s="21">
        <f t="shared" si="16"/>
        <v>0.89292585814956849</v>
      </c>
      <c r="AE167" s="21">
        <f t="shared" si="17"/>
        <v>-3.9617929543955261</v>
      </c>
      <c r="AF167" s="21">
        <f t="shared" si="18"/>
        <v>7.8577475517162032</v>
      </c>
      <c r="AG167" s="21">
        <f t="shared" si="19"/>
        <v>8.2698598016319771</v>
      </c>
      <c r="AH167" s="21">
        <f t="shared" si="20"/>
        <v>6.0243204360002682E-2</v>
      </c>
      <c r="AI167" s="21">
        <f t="shared" si="21"/>
        <v>-0.82850964924384229</v>
      </c>
      <c r="AJ167" s="21">
        <f t="shared" si="22"/>
        <v>0.5599747861375951</v>
      </c>
      <c r="AK167" s="21">
        <f t="shared" si="23"/>
        <v>-7.2908849133458125</v>
      </c>
      <c r="AL167" s="21">
        <f t="shared" si="24"/>
        <v>4.9277781180108375</v>
      </c>
      <c r="AM167" s="21">
        <f t="shared" si="95"/>
        <v>8.3111178197938411</v>
      </c>
      <c r="AN167" s="21">
        <f t="shared" si="25"/>
        <v>5.5554793205245402E-2</v>
      </c>
      <c r="AO167" s="21">
        <f t="shared" si="26"/>
        <v>-0.99639748854252652</v>
      </c>
      <c r="AP167" s="21">
        <f t="shared" si="27"/>
        <v>8.4805924475509054E-2</v>
      </c>
      <c r="AQ167" s="21">
        <f t="shared" si="28"/>
        <v>-8.7682978991742342</v>
      </c>
      <c r="AR167" s="21">
        <f t="shared" si="29"/>
        <v>0.74629213538447969</v>
      </c>
      <c r="AS167" s="21">
        <f t="shared" si="30"/>
        <v>8.4918610094843245</v>
      </c>
      <c r="AT167" s="21">
        <f t="shared" si="31"/>
        <v>3.501579437678138E-2</v>
      </c>
      <c r="AU167" s="21">
        <f t="shared" si="32"/>
        <v>-0.91122849038813569</v>
      </c>
      <c r="AV167" s="21">
        <f t="shared" si="33"/>
        <v>-0.4119012482439926</v>
      </c>
      <c r="AW167" s="21">
        <f t="shared" si="34"/>
        <v>-8.0188107154155954</v>
      </c>
      <c r="AX167" s="21">
        <f t="shared" si="35"/>
        <v>-3.6247309845471354</v>
      </c>
      <c r="AY167" s="21">
        <f t="shared" si="36"/>
        <v>8.4604646841613338</v>
      </c>
      <c r="AZ167" s="21">
        <f t="shared" si="37"/>
        <v>3.8583558618030325E-2</v>
      </c>
      <c r="BA167" s="21">
        <f t="shared" si="38"/>
        <v>-0.59463317630428647</v>
      </c>
      <c r="BB167" s="21">
        <f t="shared" si="39"/>
        <v>-0.80399713036694065</v>
      </c>
      <c r="BC167" s="21">
        <f t="shared" si="40"/>
        <v>-5.2327719514777211</v>
      </c>
      <c r="BD167" s="21">
        <f t="shared" si="41"/>
        <v>-7.0751747472290782</v>
      </c>
      <c r="BE167" s="21">
        <f t="shared" si="42"/>
        <v>8.5424070678677726</v>
      </c>
      <c r="BF167" s="21">
        <f t="shared" si="43"/>
        <v>2.9271924105935012E-2</v>
      </c>
      <c r="BG167" s="21">
        <f t="shared" si="44"/>
        <v>-0.12701781974687834</v>
      </c>
      <c r="BH167" s="21">
        <f t="shared" si="45"/>
        <v>-0.99190043525887694</v>
      </c>
      <c r="BI167" s="21">
        <f t="shared" si="46"/>
        <v>-1.1177568137725296</v>
      </c>
      <c r="BJ167" s="21">
        <f t="shared" si="47"/>
        <v>-8.7287238302781169</v>
      </c>
      <c r="BK167" s="21">
        <f t="shared" si="48"/>
        <v>8.5370359502011119</v>
      </c>
      <c r="BL167" s="21">
        <f t="shared" si="49"/>
        <v>2.9882278386237356E-2</v>
      </c>
      <c r="BM167" s="21">
        <f t="shared" si="50"/>
        <v>0.37285647778030923</v>
      </c>
      <c r="BN167" s="21">
        <f t="shared" si="51"/>
        <v>-0.92788902729650913</v>
      </c>
      <c r="BO167" s="21">
        <f t="shared" si="52"/>
        <v>3.2811370044667214</v>
      </c>
      <c r="BP167" s="21">
        <f t="shared" si="53"/>
        <v>-8.1654234402092811</v>
      </c>
      <c r="BQ167" s="21">
        <f t="shared" si="54"/>
        <v>8.7419945093129598</v>
      </c>
      <c r="BR167" s="21">
        <f t="shared" si="55"/>
        <v>6.5915330326182789E-3</v>
      </c>
      <c r="BS167" s="21">
        <f t="shared" si="56"/>
        <v>0.77803575431843952</v>
      </c>
      <c r="BT167" s="21">
        <f t="shared" si="57"/>
        <v>-0.62821999729564226</v>
      </c>
      <c r="BU167" s="21">
        <f t="shared" si="58"/>
        <v>6.8467146380022683</v>
      </c>
      <c r="BV167" s="21">
        <f t="shared" si="59"/>
        <v>-5.5283359762016522</v>
      </c>
      <c r="BW167" s="21">
        <f t="shared" si="60"/>
        <v>8.7689928878246572</v>
      </c>
      <c r="BX167" s="21">
        <f t="shared" si="61"/>
        <v>3.523535474470848E-3</v>
      </c>
      <c r="BY167" s="21">
        <f t="shared" si="62"/>
        <v>0.98561591034770846</v>
      </c>
      <c r="BZ167" s="21">
        <f t="shared" si="63"/>
        <v>-0.16900082032184882</v>
      </c>
      <c r="CA167" s="21">
        <f t="shared" si="64"/>
        <v>8.6734200110598358</v>
      </c>
      <c r="CB167" s="21">
        <f t="shared" si="65"/>
        <v>-1.4872072188322698</v>
      </c>
      <c r="CC167" s="21">
        <f t="shared" si="66"/>
        <v>8.7385642464531212</v>
      </c>
      <c r="CD167" s="21">
        <f t="shared" si="67"/>
        <v>6.9813356303272114E-3</v>
      </c>
      <c r="CE167" s="21">
        <f t="shared" si="68"/>
        <v>0.94287744546108399</v>
      </c>
      <c r="CF167" s="21">
        <f t="shared" si="69"/>
        <v>0.33313979474205807</v>
      </c>
      <c r="CG167" s="21">
        <f t="shared" si="70"/>
        <v>8.2973215200575403</v>
      </c>
      <c r="CH167" s="21">
        <f t="shared" si="71"/>
        <v>2.9316301937301112</v>
      </c>
      <c r="CI167" s="21">
        <f t="shared" si="72"/>
        <v>8.6424092699027959</v>
      </c>
      <c r="CJ167" s="21">
        <f t="shared" si="73"/>
        <v>1.7908037511045999E-2</v>
      </c>
      <c r="CK167" s="21">
        <f t="shared" si="74"/>
        <v>0.6606747233900816</v>
      </c>
      <c r="CL167" s="21">
        <f t="shared" si="75"/>
        <v>0.75067230525272421</v>
      </c>
      <c r="CM167" s="21">
        <f t="shared" si="76"/>
        <v>5.8139375658327186</v>
      </c>
      <c r="CN167" s="21">
        <f t="shared" si="77"/>
        <v>6.605916286223974</v>
      </c>
      <c r="CO167" s="21">
        <f t="shared" si="78"/>
        <v>8.5656617393840957</v>
      </c>
      <c r="CP167" s="21">
        <f t="shared" si="79"/>
        <v>2.6629347797261931E-2</v>
      </c>
      <c r="CQ167" s="21">
        <f t="shared" si="80"/>
        <v>0.21067926999572623</v>
      </c>
      <c r="CR167" s="21">
        <f t="shared" si="81"/>
        <v>0.97755523894768626</v>
      </c>
      <c r="CS167" s="21">
        <f t="shared" si="82"/>
        <v>1.8539775759623909</v>
      </c>
      <c r="CT167" s="21">
        <f t="shared" si="83"/>
        <v>8.6024861027396398</v>
      </c>
      <c r="CU167" s="21">
        <f t="shared" si="84"/>
        <v>8.6450902661154156</v>
      </c>
      <c r="CV167" s="21">
        <f t="shared" si="85"/>
        <v>1.7603378850521028E-2</v>
      </c>
      <c r="CW167" s="21"/>
      <c r="CX167" s="21">
        <v>11</v>
      </c>
      <c r="CY167" s="21">
        <v>8.1</v>
      </c>
      <c r="CZ167" s="21">
        <v>8.3470393105813212</v>
      </c>
      <c r="DA167" s="21">
        <v>8.0412374053901008</v>
      </c>
      <c r="DB167" s="21">
        <v>8.3330712196759915</v>
      </c>
      <c r="DC167" s="21">
        <v>8.251831989193553</v>
      </c>
      <c r="DD167" s="21">
        <v>8.3128405004947901</v>
      </c>
      <c r="DE167" s="21">
        <v>8.4146034064944502</v>
      </c>
      <c r="DF167" s="21">
        <v>8.4068612531746361</v>
      </c>
      <c r="DG167" s="21">
        <v>8.4743597247316877</v>
      </c>
      <c r="DH167" s="21">
        <v>8.5442234664721841</v>
      </c>
      <c r="DI167" s="21">
        <v>8.7002802045061998</v>
      </c>
      <c r="DJ167" s="21">
        <v>8.6842860151854921</v>
      </c>
      <c r="DK167" s="21">
        <v>8.7493671051687532</v>
      </c>
      <c r="DL167" s="21">
        <v>8.690918726119147</v>
      </c>
      <c r="DM167" s="21">
        <v>8.5914889688700669</v>
      </c>
      <c r="DN167" s="21">
        <v>8.5183956635592839</v>
      </c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9"/>
    </row>
    <row r="168" spans="1:149" x14ac:dyDescent="0.3">
      <c r="A168" s="30">
        <v>8.8000000000000007</v>
      </c>
      <c r="B168" s="21">
        <f t="shared" si="98"/>
        <v>8.5599999999999987</v>
      </c>
      <c r="C168" s="21">
        <f t="shared" si="99"/>
        <v>8.5299999999999994</v>
      </c>
      <c r="D168" s="21">
        <f t="shared" si="100"/>
        <v>0.27000000000000135</v>
      </c>
      <c r="E168" s="21"/>
      <c r="F168" s="29"/>
      <c r="H168" s="30">
        <v>11</v>
      </c>
      <c r="I168" s="21">
        <v>8.1</v>
      </c>
      <c r="J168" s="21">
        <f t="shared" si="101"/>
        <v>0.56605273037653936</v>
      </c>
      <c r="K168" s="21">
        <f t="shared" si="86"/>
        <v>0.84402448402995034</v>
      </c>
      <c r="L168" s="21">
        <f t="shared" si="87"/>
        <v>0.53630464323738247</v>
      </c>
      <c r="M168" s="21">
        <f t="shared" si="96"/>
        <v>6.8365983206425973</v>
      </c>
      <c r="N168" s="21">
        <f t="shared" si="97"/>
        <v>4.3440676102227975</v>
      </c>
      <c r="O168" s="21">
        <f t="shared" si="88"/>
        <v>8.3470393105813212</v>
      </c>
      <c r="P168" s="21">
        <f t="shared" si="8"/>
        <v>3.0498680318681675E-2</v>
      </c>
      <c r="Q168" s="21">
        <f t="shared" si="89"/>
        <v>0.42475465928404771</v>
      </c>
      <c r="R168" s="21">
        <f t="shared" si="90"/>
        <v>0.90530849958259674</v>
      </c>
      <c r="S168" s="21">
        <f t="shared" si="91"/>
        <v>3.4405127402007865</v>
      </c>
      <c r="T168" s="21">
        <f t="shared" si="92"/>
        <v>7.3329988466190335</v>
      </c>
      <c r="U168" s="21">
        <f t="shared" si="9"/>
        <v>8.0412374053901008</v>
      </c>
      <c r="V168" s="21">
        <f t="shared" si="10"/>
        <v>7.2546413098640563E-3</v>
      </c>
      <c r="W168" s="21">
        <f t="shared" si="93"/>
        <v>-0.12701781974687898</v>
      </c>
      <c r="X168" s="21">
        <f t="shared" si="94"/>
        <v>0.99190043525887683</v>
      </c>
      <c r="Y168" s="21">
        <f t="shared" si="11"/>
        <v>-1.0288443399497196</v>
      </c>
      <c r="Z168" s="21">
        <f t="shared" si="12"/>
        <v>8.0343935255969026</v>
      </c>
      <c r="AA168" s="21">
        <f t="shared" si="13"/>
        <v>8.3330712196759915</v>
      </c>
      <c r="AB168" s="21">
        <f t="shared" si="14"/>
        <v>2.8774224651357021E-2</v>
      </c>
      <c r="AC168" s="21">
        <f t="shared" si="15"/>
        <v>-0.63916695883298502</v>
      </c>
      <c r="AD168" s="21">
        <f t="shared" si="16"/>
        <v>0.76906800657431662</v>
      </c>
      <c r="AE168" s="21">
        <f t="shared" si="17"/>
        <v>-5.1772523665471786</v>
      </c>
      <c r="AF168" s="21">
        <f t="shared" si="18"/>
        <v>6.2294508532519641</v>
      </c>
      <c r="AG168" s="21">
        <f t="shared" si="19"/>
        <v>8.251831989193553</v>
      </c>
      <c r="AH168" s="21">
        <f t="shared" si="20"/>
        <v>1.8744690023895474E-2</v>
      </c>
      <c r="AI168" s="21">
        <f t="shared" si="21"/>
        <v>-0.95192730552912652</v>
      </c>
      <c r="AJ168" s="21">
        <f t="shared" si="22"/>
        <v>0.30632401960678335</v>
      </c>
      <c r="AK168" s="21">
        <f t="shared" si="23"/>
        <v>-7.7106111747859245</v>
      </c>
      <c r="AL168" s="21">
        <f t="shared" si="24"/>
        <v>2.4812245588149451</v>
      </c>
      <c r="AM168" s="21">
        <f t="shared" si="95"/>
        <v>8.3128405004947901</v>
      </c>
      <c r="AN168" s="21">
        <f t="shared" si="25"/>
        <v>2.6276604999356842E-2</v>
      </c>
      <c r="AO168" s="21">
        <f t="shared" si="26"/>
        <v>-0.96773294693349876</v>
      </c>
      <c r="AP168" s="21">
        <f t="shared" si="27"/>
        <v>-0.25197806138512563</v>
      </c>
      <c r="AQ168" s="21">
        <f t="shared" si="28"/>
        <v>-7.8386368701613396</v>
      </c>
      <c r="AR168" s="21">
        <f t="shared" si="29"/>
        <v>-2.0410222972195173</v>
      </c>
      <c r="AS168" s="21">
        <f t="shared" si="30"/>
        <v>8.4146034064944502</v>
      </c>
      <c r="AT168" s="21">
        <f t="shared" si="31"/>
        <v>3.8839926727709945E-2</v>
      </c>
      <c r="AU168" s="21">
        <f t="shared" si="32"/>
        <v>-0.68165329689953258</v>
      </c>
      <c r="AV168" s="21">
        <f t="shared" si="33"/>
        <v>-0.73167532610167862</v>
      </c>
      <c r="AW168" s="21">
        <f t="shared" si="34"/>
        <v>-5.5213917048862138</v>
      </c>
      <c r="AX168" s="21">
        <f t="shared" si="35"/>
        <v>-5.9265701414235963</v>
      </c>
      <c r="AY168" s="21">
        <f t="shared" si="36"/>
        <v>8.4068612531746361</v>
      </c>
      <c r="AZ168" s="21">
        <f t="shared" si="37"/>
        <v>3.7884105330202027E-2</v>
      </c>
      <c r="BA168" s="21">
        <f t="shared" si="38"/>
        <v>-0.18293119747238637</v>
      </c>
      <c r="BB168" s="21">
        <f t="shared" si="39"/>
        <v>-0.98312571779570423</v>
      </c>
      <c r="BC168" s="21">
        <f t="shared" si="40"/>
        <v>-1.4817426995263294</v>
      </c>
      <c r="BD168" s="21">
        <f t="shared" si="41"/>
        <v>-7.9633183141452042</v>
      </c>
      <c r="BE168" s="21">
        <f t="shared" si="42"/>
        <v>8.4743597247316877</v>
      </c>
      <c r="BF168" s="21">
        <f t="shared" si="43"/>
        <v>4.6217249966875075E-2</v>
      </c>
      <c r="BG168" s="21">
        <f t="shared" si="44"/>
        <v>0.37285647778030923</v>
      </c>
      <c r="BH168" s="21">
        <f t="shared" si="45"/>
        <v>-0.92788902729650913</v>
      </c>
      <c r="BI168" s="21">
        <f t="shared" si="46"/>
        <v>3.0201374700205048</v>
      </c>
      <c r="BJ168" s="21">
        <f t="shared" si="47"/>
        <v>-7.5159011211017237</v>
      </c>
      <c r="BK168" s="21">
        <f t="shared" si="48"/>
        <v>8.5442234664721841</v>
      </c>
      <c r="BL168" s="21">
        <f t="shared" si="49"/>
        <v>5.4842403268170928E-2</v>
      </c>
      <c r="BM168" s="21">
        <f t="shared" si="50"/>
        <v>0.81233119002388599</v>
      </c>
      <c r="BN168" s="21">
        <f t="shared" si="51"/>
        <v>-0.58319639720627325</v>
      </c>
      <c r="BO168" s="21">
        <f t="shared" si="52"/>
        <v>6.5798826391934764</v>
      </c>
      <c r="BP168" s="21">
        <f t="shared" si="53"/>
        <v>-4.7238908173708127</v>
      </c>
      <c r="BQ168" s="21">
        <f t="shared" si="54"/>
        <v>8.7002802045061998</v>
      </c>
      <c r="BR168" s="21">
        <f t="shared" si="55"/>
        <v>7.4108667222987673E-2</v>
      </c>
      <c r="BS168" s="21">
        <f t="shared" si="56"/>
        <v>0.99839834926238313</v>
      </c>
      <c r="BT168" s="21">
        <f t="shared" si="57"/>
        <v>-5.6575049183791838E-2</v>
      </c>
      <c r="BU168" s="21">
        <f t="shared" si="58"/>
        <v>8.0870266290253028</v>
      </c>
      <c r="BV168" s="21">
        <f t="shared" si="59"/>
        <v>-0.45825789838871389</v>
      </c>
      <c r="BW168" s="21">
        <f t="shared" si="60"/>
        <v>8.6842860151854921</v>
      </c>
      <c r="BX168" s="21">
        <f t="shared" si="61"/>
        <v>7.2134075948826232E-2</v>
      </c>
      <c r="BY168" s="21">
        <f t="shared" si="62"/>
        <v>0.87301411316118771</v>
      </c>
      <c r="BZ168" s="21">
        <f t="shared" si="63"/>
        <v>0.48769494381363532</v>
      </c>
      <c r="CA168" s="21">
        <f t="shared" si="64"/>
        <v>7.0714143166056198</v>
      </c>
      <c r="CB168" s="21">
        <f t="shared" si="65"/>
        <v>3.950329044890446</v>
      </c>
      <c r="CC168" s="21">
        <f t="shared" si="66"/>
        <v>8.7493671051687532</v>
      </c>
      <c r="CD168" s="21">
        <f t="shared" si="67"/>
        <v>8.0168778415895495E-2</v>
      </c>
      <c r="CE168" s="21">
        <f t="shared" si="68"/>
        <v>0.47529222356108963</v>
      </c>
      <c r="CF168" s="21">
        <f t="shared" si="69"/>
        <v>0.87982799581642956</v>
      </c>
      <c r="CG168" s="21">
        <f t="shared" si="70"/>
        <v>3.8498670108448261</v>
      </c>
      <c r="CH168" s="21">
        <f t="shared" si="71"/>
        <v>7.1266067661130794</v>
      </c>
      <c r="CI168" s="21">
        <f t="shared" si="72"/>
        <v>8.690918726119147</v>
      </c>
      <c r="CJ168" s="21">
        <f t="shared" si="73"/>
        <v>7.2952929150512019E-2</v>
      </c>
      <c r="CK168" s="21">
        <f t="shared" si="74"/>
        <v>-7.0697565651995406E-2</v>
      </c>
      <c r="CL168" s="21">
        <f t="shared" si="75"/>
        <v>0.99749779659449966</v>
      </c>
      <c r="CM168" s="21">
        <f t="shared" si="76"/>
        <v>-0.57265028178116273</v>
      </c>
      <c r="CN168" s="21">
        <f t="shared" si="77"/>
        <v>8.0797321524154473</v>
      </c>
      <c r="CO168" s="21">
        <f t="shared" si="78"/>
        <v>8.5914889688700669</v>
      </c>
      <c r="CP168" s="21">
        <f t="shared" si="79"/>
        <v>6.0677650477786081E-2</v>
      </c>
      <c r="CQ168" s="21">
        <f t="shared" si="80"/>
        <v>-0.59463317630428747</v>
      </c>
      <c r="CR168" s="21">
        <f t="shared" si="81"/>
        <v>0.80399713036693987</v>
      </c>
      <c r="CS168" s="21">
        <f t="shared" si="82"/>
        <v>-4.8165287280647284</v>
      </c>
      <c r="CT168" s="21">
        <f t="shared" si="83"/>
        <v>6.5123767559722125</v>
      </c>
      <c r="CU168" s="21">
        <f t="shared" si="84"/>
        <v>8.5183956635592839</v>
      </c>
      <c r="CV168" s="21">
        <f t="shared" si="85"/>
        <v>5.1653785624602995E-2</v>
      </c>
      <c r="CW168" s="21"/>
      <c r="CX168" s="21">
        <v>12</v>
      </c>
      <c r="CY168" s="21">
        <v>7.9</v>
      </c>
      <c r="CZ168" s="21">
        <v>8.316432330353253</v>
      </c>
      <c r="DA168" s="21">
        <v>8.0059695940261228</v>
      </c>
      <c r="DB168" s="21">
        <v>8.2863796405463468</v>
      </c>
      <c r="DC168" s="21">
        <v>8.2335741776582747</v>
      </c>
      <c r="DD168" s="21">
        <v>8.3094786964653711</v>
      </c>
      <c r="DE168" s="21">
        <v>8.3206354044782014</v>
      </c>
      <c r="DF168" s="21">
        <v>8.3377471490232953</v>
      </c>
      <c r="DG168" s="21">
        <v>8.377194990553944</v>
      </c>
      <c r="DH168" s="21">
        <v>8.5045501732960069</v>
      </c>
      <c r="DI168" s="21">
        <v>8.5630230297812737</v>
      </c>
      <c r="DJ168" s="21">
        <v>8.5100394935808588</v>
      </c>
      <c r="DK168" s="21">
        <v>8.6417389648263825</v>
      </c>
      <c r="DL168" s="21">
        <v>8.6512444490754437</v>
      </c>
      <c r="DM168" s="21">
        <v>8.5883755231920418</v>
      </c>
      <c r="DN168" s="21">
        <v>8.4123651979249843</v>
      </c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9"/>
    </row>
    <row r="169" spans="1:149" x14ac:dyDescent="0.3">
      <c r="A169" s="30">
        <v>8.1</v>
      </c>
      <c r="B169" s="21">
        <f t="shared" si="98"/>
        <v>8.44</v>
      </c>
      <c r="C169" s="21">
        <f t="shared" si="99"/>
        <v>8.5</v>
      </c>
      <c r="D169" s="21">
        <f t="shared" si="100"/>
        <v>-0.40000000000000036</v>
      </c>
      <c r="E169" s="21"/>
      <c r="F169" s="29"/>
      <c r="H169" s="30">
        <v>12</v>
      </c>
      <c r="I169" s="21">
        <v>7.9</v>
      </c>
      <c r="J169" s="21">
        <f t="shared" si="101"/>
        <v>0.62265800341419331</v>
      </c>
      <c r="K169" s="21">
        <f t="shared" si="86"/>
        <v>0.81233119002388587</v>
      </c>
      <c r="L169" s="21">
        <f t="shared" si="87"/>
        <v>0.58319639720627336</v>
      </c>
      <c r="M169" s="21">
        <f t="shared" si="96"/>
        <v>6.4174164011886985</v>
      </c>
      <c r="N169" s="21">
        <f t="shared" si="97"/>
        <v>4.6072515379295602</v>
      </c>
      <c r="O169" s="21">
        <f t="shared" si="88"/>
        <v>8.316432330353253</v>
      </c>
      <c r="P169" s="21">
        <f t="shared" si="8"/>
        <v>5.2712953209272488E-2</v>
      </c>
      <c r="Q169" s="21">
        <f t="shared" si="89"/>
        <v>0.31976392457124519</v>
      </c>
      <c r="R169" s="21">
        <f t="shared" si="90"/>
        <v>0.94749724672042979</v>
      </c>
      <c r="S169" s="21">
        <f t="shared" si="91"/>
        <v>2.5261350041128372</v>
      </c>
      <c r="T169" s="21">
        <f t="shared" si="92"/>
        <v>7.4852282490913957</v>
      </c>
      <c r="U169" s="21">
        <f t="shared" si="9"/>
        <v>8.0059695940261228</v>
      </c>
      <c r="V169" s="21">
        <f t="shared" si="10"/>
        <v>1.3413872661534492E-2</v>
      </c>
      <c r="W169" s="21">
        <f t="shared" si="93"/>
        <v>-0.29282277127655054</v>
      </c>
      <c r="X169" s="21">
        <f t="shared" si="94"/>
        <v>0.95616673473925085</v>
      </c>
      <c r="Y169" s="21">
        <f t="shared" si="11"/>
        <v>-2.3132998930847495</v>
      </c>
      <c r="Z169" s="21">
        <f t="shared" si="12"/>
        <v>7.5537172044400824</v>
      </c>
      <c r="AA169" s="21">
        <f t="shared" si="13"/>
        <v>8.2863796405463468</v>
      </c>
      <c r="AB169" s="21">
        <f t="shared" si="14"/>
        <v>4.8908815259031194E-2</v>
      </c>
      <c r="AC169" s="21">
        <f t="shared" si="15"/>
        <v>-0.79550206508559007</v>
      </c>
      <c r="AD169" s="21">
        <f t="shared" si="16"/>
        <v>0.60595087626354804</v>
      </c>
      <c r="AE169" s="21">
        <f t="shared" si="17"/>
        <v>-6.2844663141761616</v>
      </c>
      <c r="AF169" s="21">
        <f t="shared" si="18"/>
        <v>4.78701192248203</v>
      </c>
      <c r="AG169" s="21">
        <f t="shared" si="19"/>
        <v>8.2335741776582747</v>
      </c>
      <c r="AH169" s="21">
        <f t="shared" si="20"/>
        <v>4.2224579450414475E-2</v>
      </c>
      <c r="AI169" s="21">
        <f t="shared" si="21"/>
        <v>-0.99959950711832168</v>
      </c>
      <c r="AJ169" s="21">
        <f t="shared" si="22"/>
        <v>2.8298858083117835E-2</v>
      </c>
      <c r="AK169" s="21">
        <f t="shared" si="23"/>
        <v>-7.8968361062347414</v>
      </c>
      <c r="AL169" s="21">
        <f t="shared" si="24"/>
        <v>0.2235609788566309</v>
      </c>
      <c r="AM169" s="21">
        <f t="shared" si="95"/>
        <v>8.3094786964653711</v>
      </c>
      <c r="AN169" s="21">
        <f t="shared" si="25"/>
        <v>5.1832746388021607E-2</v>
      </c>
      <c r="AO169" s="21">
        <f t="shared" si="26"/>
        <v>-0.82850964924384196</v>
      </c>
      <c r="AP169" s="21">
        <f t="shared" si="27"/>
        <v>-0.55997478613759566</v>
      </c>
      <c r="AQ169" s="21">
        <f t="shared" si="28"/>
        <v>-6.5452262290263521</v>
      </c>
      <c r="AR169" s="21">
        <f t="shared" si="29"/>
        <v>-4.4238008104870055</v>
      </c>
      <c r="AS169" s="21">
        <f t="shared" si="30"/>
        <v>8.3206354044782014</v>
      </c>
      <c r="AT169" s="21">
        <f t="shared" si="31"/>
        <v>5.3244987908633037E-2</v>
      </c>
      <c r="AU169" s="21">
        <f t="shared" si="32"/>
        <v>-0.34644895151472277</v>
      </c>
      <c r="AV169" s="21">
        <f t="shared" si="33"/>
        <v>-0.93806882689616611</v>
      </c>
      <c r="AW169" s="21">
        <f t="shared" si="34"/>
        <v>-2.73694671696631</v>
      </c>
      <c r="AX169" s="21">
        <f t="shared" si="35"/>
        <v>-7.4107437324797125</v>
      </c>
      <c r="AY169" s="21">
        <f t="shared" si="36"/>
        <v>8.3377471490232953</v>
      </c>
      <c r="AZ169" s="21">
        <f t="shared" si="37"/>
        <v>5.5411031521936063E-2</v>
      </c>
      <c r="BA169" s="21">
        <f t="shared" si="38"/>
        <v>0.26564707111087671</v>
      </c>
      <c r="BB169" s="21">
        <f t="shared" si="39"/>
        <v>-0.96407034681615056</v>
      </c>
      <c r="BC169" s="21">
        <f t="shared" si="40"/>
        <v>2.0986118617759262</v>
      </c>
      <c r="BD169" s="21">
        <f t="shared" si="41"/>
        <v>-7.6161557398475894</v>
      </c>
      <c r="BE169" s="21">
        <f t="shared" si="42"/>
        <v>8.377194990553944</v>
      </c>
      <c r="BF169" s="21">
        <f t="shared" si="43"/>
        <v>6.0404429184043498E-2</v>
      </c>
      <c r="BG169" s="21">
        <f t="shared" si="44"/>
        <v>0.77803575431843952</v>
      </c>
      <c r="BH169" s="21">
        <f t="shared" si="45"/>
        <v>-0.62821999729564226</v>
      </c>
      <c r="BI169" s="21">
        <f t="shared" si="46"/>
        <v>6.1464824591156724</v>
      </c>
      <c r="BJ169" s="21">
        <f t="shared" si="47"/>
        <v>-4.9629379786355745</v>
      </c>
      <c r="BK169" s="21">
        <f t="shared" si="48"/>
        <v>8.5045501732960069</v>
      </c>
      <c r="BL169" s="21">
        <f t="shared" si="49"/>
        <v>7.6525338391899567E-2</v>
      </c>
      <c r="BM169" s="21">
        <f t="shared" si="50"/>
        <v>0.99839834926238313</v>
      </c>
      <c r="BN169" s="21">
        <f t="shared" si="51"/>
        <v>-5.6575049183791838E-2</v>
      </c>
      <c r="BO169" s="21">
        <f t="shared" si="52"/>
        <v>7.8873469591728274</v>
      </c>
      <c r="BP169" s="21">
        <f t="shared" si="53"/>
        <v>-0.44694288855195552</v>
      </c>
      <c r="BQ169" s="21">
        <f t="shared" si="54"/>
        <v>8.5630230297812737</v>
      </c>
      <c r="BR169" s="21">
        <f t="shared" si="55"/>
        <v>8.3926965795097896E-2</v>
      </c>
      <c r="BS169" s="21">
        <f t="shared" si="56"/>
        <v>0.84402448402994978</v>
      </c>
      <c r="BT169" s="21">
        <f t="shared" si="57"/>
        <v>0.53630464323738336</v>
      </c>
      <c r="BU169" s="21">
        <f t="shared" si="58"/>
        <v>6.6677934238366037</v>
      </c>
      <c r="BV169" s="21">
        <f t="shared" si="59"/>
        <v>4.2368066815753291</v>
      </c>
      <c r="BW169" s="21">
        <f t="shared" si="60"/>
        <v>8.5100394935808588</v>
      </c>
      <c r="BX169" s="21">
        <f t="shared" si="61"/>
        <v>7.7220189060868152E-2</v>
      </c>
      <c r="BY169" s="21">
        <f t="shared" si="62"/>
        <v>0.37285647778030806</v>
      </c>
      <c r="BZ169" s="21">
        <f t="shared" si="63"/>
        <v>0.92788902729650957</v>
      </c>
      <c r="CA169" s="21">
        <f t="shared" si="64"/>
        <v>2.9455661744644339</v>
      </c>
      <c r="CB169" s="21">
        <f t="shared" si="65"/>
        <v>7.3303233156424259</v>
      </c>
      <c r="CC169" s="21">
        <f t="shared" si="66"/>
        <v>8.6417389648263825</v>
      </c>
      <c r="CD169" s="21">
        <f t="shared" si="67"/>
        <v>9.3891008205871151E-2</v>
      </c>
      <c r="CE169" s="21">
        <f t="shared" si="68"/>
        <v>-0.23825859142316522</v>
      </c>
      <c r="CF169" s="21">
        <f t="shared" si="69"/>
        <v>0.9712017522703762</v>
      </c>
      <c r="CG169" s="21">
        <f t="shared" si="70"/>
        <v>-1.8822428722430053</v>
      </c>
      <c r="CH169" s="21">
        <f t="shared" si="71"/>
        <v>7.6724938429359719</v>
      </c>
      <c r="CI169" s="21">
        <f t="shared" si="72"/>
        <v>8.6512444490754437</v>
      </c>
      <c r="CJ169" s="21">
        <f t="shared" si="73"/>
        <v>9.5094234060182692E-2</v>
      </c>
      <c r="CK169" s="21">
        <f t="shared" si="74"/>
        <v>-0.75994624798869859</v>
      </c>
      <c r="CL169" s="21">
        <f t="shared" si="75"/>
        <v>0.64998592305364544</v>
      </c>
      <c r="CM169" s="21">
        <f t="shared" si="76"/>
        <v>-6.0035753591107195</v>
      </c>
      <c r="CN169" s="21">
        <f t="shared" si="77"/>
        <v>5.1348887921237996</v>
      </c>
      <c r="CO169" s="21">
        <f t="shared" si="78"/>
        <v>8.5883755231920418</v>
      </c>
      <c r="CP169" s="21">
        <f t="shared" si="79"/>
        <v>8.713614217620777E-2</v>
      </c>
      <c r="CQ169" s="21">
        <f t="shared" si="80"/>
        <v>-0.99639748854252663</v>
      </c>
      <c r="CR169" s="21">
        <f t="shared" si="81"/>
        <v>8.4805924475507971E-2</v>
      </c>
      <c r="CS169" s="21">
        <f t="shared" si="82"/>
        <v>-7.8715401594859609</v>
      </c>
      <c r="CT169" s="21">
        <f t="shared" si="83"/>
        <v>0.66996680335651304</v>
      </c>
      <c r="CU169" s="21">
        <f t="shared" si="84"/>
        <v>8.4123651979249843</v>
      </c>
      <c r="CV169" s="21">
        <f t="shared" si="85"/>
        <v>6.4856354167719482E-2</v>
      </c>
      <c r="CW169" s="21"/>
      <c r="CX169" s="21">
        <v>13</v>
      </c>
      <c r="CY169" s="21">
        <v>9</v>
      </c>
      <c r="CZ169" s="21">
        <v>8.286026667849395</v>
      </c>
      <c r="DA169" s="21">
        <v>7.9748779376497732</v>
      </c>
      <c r="DB169" s="21">
        <v>8.2357973299072285</v>
      </c>
      <c r="DC169" s="21">
        <v>8.2141212406828945</v>
      </c>
      <c r="DD169" s="21">
        <v>8.2988819966718559</v>
      </c>
      <c r="DE169" s="21">
        <v>8.2181579073739819</v>
      </c>
      <c r="DF169" s="21">
        <v>8.2574719099078386</v>
      </c>
      <c r="DG169" s="21">
        <v>8.2609170057836394</v>
      </c>
      <c r="DH169" s="21">
        <v>8.4134190078792308</v>
      </c>
      <c r="DI169" s="21">
        <v>8.356067314894684</v>
      </c>
      <c r="DJ169" s="21">
        <v>8.2859811461886785</v>
      </c>
      <c r="DK169" s="21">
        <v>8.4258338511131168</v>
      </c>
      <c r="DL169" s="21">
        <v>8.4983740732155439</v>
      </c>
      <c r="DM169" s="21">
        <v>8.5095250606828721</v>
      </c>
      <c r="DN169" s="21">
        <v>8.3500472200744333</v>
      </c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9"/>
    </row>
    <row r="170" spans="1:149" x14ac:dyDescent="0.3">
      <c r="A170" s="30">
        <v>7.9</v>
      </c>
      <c r="B170" s="21">
        <f t="shared" si="98"/>
        <v>8.34</v>
      </c>
      <c r="C170" s="21">
        <f t="shared" si="99"/>
        <v>8.39</v>
      </c>
      <c r="D170" s="21">
        <f t="shared" si="100"/>
        <v>-0.49000000000000021</v>
      </c>
      <c r="E170" s="21"/>
      <c r="F170" s="29"/>
      <c r="H170" s="30">
        <v>13</v>
      </c>
      <c r="I170" s="21">
        <v>9</v>
      </c>
      <c r="J170" s="21">
        <f t="shared" si="101"/>
        <v>0.67926327645184714</v>
      </c>
      <c r="K170" s="21">
        <f t="shared" si="86"/>
        <v>0.77803575431843952</v>
      </c>
      <c r="L170" s="21">
        <f t="shared" si="87"/>
        <v>0.62821999729564226</v>
      </c>
      <c r="M170" s="21">
        <f t="shared" si="96"/>
        <v>7.0023217888659559</v>
      </c>
      <c r="N170" s="21">
        <f t="shared" si="97"/>
        <v>5.6539799756607803</v>
      </c>
      <c r="O170" s="21">
        <f t="shared" si="88"/>
        <v>8.286026667849395</v>
      </c>
      <c r="P170" s="21">
        <f t="shared" si="8"/>
        <v>7.9330370238956116E-2</v>
      </c>
      <c r="Q170" s="21">
        <f t="shared" si="89"/>
        <v>0.21067926999572642</v>
      </c>
      <c r="R170" s="21">
        <f t="shared" si="90"/>
        <v>0.97755523894768614</v>
      </c>
      <c r="S170" s="21">
        <f t="shared" si="91"/>
        <v>1.8961134299615379</v>
      </c>
      <c r="T170" s="21">
        <f t="shared" si="92"/>
        <v>8.7979971505291754</v>
      </c>
      <c r="U170" s="21">
        <f t="shared" si="9"/>
        <v>7.9748779376497732</v>
      </c>
      <c r="V170" s="21">
        <f t="shared" si="10"/>
        <v>0.11390245137224743</v>
      </c>
      <c r="W170" s="21">
        <f t="shared" si="93"/>
        <v>-0.45020374481767339</v>
      </c>
      <c r="X170" s="21">
        <f t="shared" si="94"/>
        <v>0.89292585814956849</v>
      </c>
      <c r="Y170" s="21">
        <f t="shared" si="11"/>
        <v>-4.0518337033590601</v>
      </c>
      <c r="Z170" s="21">
        <f t="shared" si="12"/>
        <v>8.036332723346117</v>
      </c>
      <c r="AA170" s="21">
        <f t="shared" si="13"/>
        <v>8.2357973299072285</v>
      </c>
      <c r="AB170" s="21">
        <f t="shared" si="14"/>
        <v>8.491140778808573E-2</v>
      </c>
      <c r="AC170" s="21">
        <f t="shared" si="15"/>
        <v>-0.91122849038813558</v>
      </c>
      <c r="AD170" s="21">
        <f t="shared" si="16"/>
        <v>0.41190124824399282</v>
      </c>
      <c r="AE170" s="21">
        <f t="shared" si="17"/>
        <v>-8.2010564134932196</v>
      </c>
      <c r="AF170" s="21">
        <f t="shared" si="18"/>
        <v>3.7071112341959354</v>
      </c>
      <c r="AG170" s="21">
        <f t="shared" si="19"/>
        <v>8.2141212406828945</v>
      </c>
      <c r="AH170" s="21">
        <f t="shared" si="20"/>
        <v>8.7319862146345059E-2</v>
      </c>
      <c r="AI170" s="21">
        <f t="shared" si="21"/>
        <v>-0.96773294693349898</v>
      </c>
      <c r="AJ170" s="21">
        <f t="shared" si="22"/>
        <v>-0.25197806138512474</v>
      </c>
      <c r="AK170" s="21">
        <f t="shared" si="23"/>
        <v>-8.7095965224014904</v>
      </c>
      <c r="AL170" s="21">
        <f t="shared" si="24"/>
        <v>-2.2678025524661227</v>
      </c>
      <c r="AM170" s="21">
        <f t="shared" si="95"/>
        <v>8.2988819966718559</v>
      </c>
      <c r="AN170" s="21">
        <f t="shared" si="25"/>
        <v>7.7902000369793792E-2</v>
      </c>
      <c r="AO170" s="21">
        <f t="shared" si="26"/>
        <v>-0.59463317630428647</v>
      </c>
      <c r="AP170" s="21">
        <f t="shared" si="27"/>
        <v>-0.80399713036694065</v>
      </c>
      <c r="AQ170" s="21">
        <f t="shared" si="28"/>
        <v>-5.3516985867385785</v>
      </c>
      <c r="AR170" s="21">
        <f t="shared" si="29"/>
        <v>-7.2359741733024663</v>
      </c>
      <c r="AS170" s="21">
        <f t="shared" si="30"/>
        <v>8.2181579073739819</v>
      </c>
      <c r="AT170" s="21">
        <f t="shared" si="31"/>
        <v>8.6871343625113118E-2</v>
      </c>
      <c r="AU170" s="21">
        <f t="shared" si="32"/>
        <v>4.2441203196148219E-2</v>
      </c>
      <c r="AV170" s="21">
        <f t="shared" si="33"/>
        <v>-0.99909896620468153</v>
      </c>
      <c r="AW170" s="21">
        <f t="shared" si="34"/>
        <v>0.38197082876533395</v>
      </c>
      <c r="AX170" s="21">
        <f t="shared" si="35"/>
        <v>-8.9918906958421339</v>
      </c>
      <c r="AY170" s="21">
        <f t="shared" si="36"/>
        <v>8.2574719099078386</v>
      </c>
      <c r="AZ170" s="21">
        <f t="shared" si="37"/>
        <v>8.2503121121351261E-2</v>
      </c>
      <c r="BA170" s="21">
        <f t="shared" si="38"/>
        <v>0.66067472339008115</v>
      </c>
      <c r="BB170" s="21">
        <f t="shared" si="39"/>
        <v>-0.75067230525272455</v>
      </c>
      <c r="BC170" s="21">
        <f t="shared" si="40"/>
        <v>5.9460725105107306</v>
      </c>
      <c r="BD170" s="21">
        <f t="shared" si="41"/>
        <v>-6.7560507472745206</v>
      </c>
      <c r="BE170" s="21">
        <f t="shared" si="42"/>
        <v>8.2609170057836394</v>
      </c>
      <c r="BF170" s="21">
        <f t="shared" si="43"/>
        <v>8.2120332690706732E-2</v>
      </c>
      <c r="BG170" s="21">
        <f t="shared" si="44"/>
        <v>0.98561591034770835</v>
      </c>
      <c r="BH170" s="21">
        <f t="shared" si="45"/>
        <v>-0.16900082032184968</v>
      </c>
      <c r="BI170" s="21">
        <f t="shared" si="46"/>
        <v>8.8705431931293752</v>
      </c>
      <c r="BJ170" s="21">
        <f t="shared" si="47"/>
        <v>-1.5210073828966471</v>
      </c>
      <c r="BK170" s="21">
        <f t="shared" si="48"/>
        <v>8.4134190078792308</v>
      </c>
      <c r="BL170" s="21">
        <f t="shared" si="49"/>
        <v>6.5175665791196574E-2</v>
      </c>
      <c r="BM170" s="21">
        <f t="shared" si="50"/>
        <v>0.8730141131611886</v>
      </c>
      <c r="BN170" s="21">
        <f t="shared" si="51"/>
        <v>0.48769494381363376</v>
      </c>
      <c r="BO170" s="21">
        <f t="shared" si="52"/>
        <v>7.8571270184506972</v>
      </c>
      <c r="BP170" s="21">
        <f t="shared" si="53"/>
        <v>4.3892544943227039</v>
      </c>
      <c r="BQ170" s="21">
        <f t="shared" si="54"/>
        <v>8.356067314894684</v>
      </c>
      <c r="BR170" s="21">
        <f t="shared" si="55"/>
        <v>7.1548076122812887E-2</v>
      </c>
      <c r="BS170" s="21">
        <f t="shared" si="56"/>
        <v>0.37285647778030884</v>
      </c>
      <c r="BT170" s="21">
        <f t="shared" si="57"/>
        <v>0.92788902729650924</v>
      </c>
      <c r="BU170" s="21">
        <f t="shared" si="58"/>
        <v>3.3557083000227794</v>
      </c>
      <c r="BV170" s="21">
        <f t="shared" si="59"/>
        <v>8.3510012456685825</v>
      </c>
      <c r="BW170" s="21">
        <f t="shared" si="60"/>
        <v>8.2859811461886785</v>
      </c>
      <c r="BX170" s="21">
        <f t="shared" si="61"/>
        <v>7.933542820125794E-2</v>
      </c>
      <c r="BY170" s="21">
        <f t="shared" si="62"/>
        <v>-0.29282277127655071</v>
      </c>
      <c r="BZ170" s="21">
        <f t="shared" si="63"/>
        <v>0.95616673473925085</v>
      </c>
      <c r="CA170" s="21">
        <f t="shared" si="64"/>
        <v>-2.6354049414889564</v>
      </c>
      <c r="CB170" s="21">
        <f t="shared" si="65"/>
        <v>8.6055006126532572</v>
      </c>
      <c r="CC170" s="21">
        <f t="shared" si="66"/>
        <v>8.4258338511131168</v>
      </c>
      <c r="CD170" s="21">
        <f t="shared" si="67"/>
        <v>6.3796238765209248E-2</v>
      </c>
      <c r="CE170" s="21">
        <f t="shared" si="68"/>
        <v>-0.82850964924384218</v>
      </c>
      <c r="CF170" s="21">
        <f t="shared" si="69"/>
        <v>0.55997478613759533</v>
      </c>
      <c r="CG170" s="21">
        <f t="shared" si="70"/>
        <v>-7.4565868431945797</v>
      </c>
      <c r="CH170" s="21">
        <f t="shared" si="71"/>
        <v>5.039773075238358</v>
      </c>
      <c r="CI170" s="21">
        <f t="shared" si="72"/>
        <v>8.4983740732155439</v>
      </c>
      <c r="CJ170" s="21">
        <f t="shared" si="73"/>
        <v>5.5736214087161784E-2</v>
      </c>
      <c r="CK170" s="21">
        <f t="shared" si="74"/>
        <v>-0.99639748854252652</v>
      </c>
      <c r="CL170" s="21">
        <f t="shared" si="75"/>
        <v>-8.4805924475509012E-2</v>
      </c>
      <c r="CM170" s="21">
        <f t="shared" si="76"/>
        <v>-8.9675773968827386</v>
      </c>
      <c r="CN170" s="21">
        <f t="shared" si="77"/>
        <v>-0.76325332027958115</v>
      </c>
      <c r="CO170" s="21">
        <f t="shared" si="78"/>
        <v>8.5095250606828721</v>
      </c>
      <c r="CP170" s="21">
        <f t="shared" si="79"/>
        <v>5.449721547968088E-2</v>
      </c>
      <c r="CQ170" s="21">
        <f t="shared" si="80"/>
        <v>-0.72195609395452476</v>
      </c>
      <c r="CR170" s="21">
        <f t="shared" si="81"/>
        <v>-0.69193886897754586</v>
      </c>
      <c r="CS170" s="21">
        <f t="shared" si="82"/>
        <v>-6.4976048455907227</v>
      </c>
      <c r="CT170" s="21">
        <f t="shared" si="83"/>
        <v>-6.2274498207979132</v>
      </c>
      <c r="CU170" s="21">
        <f t="shared" si="84"/>
        <v>8.3500472200744333</v>
      </c>
      <c r="CV170" s="21">
        <f t="shared" si="85"/>
        <v>7.2216975547285178E-2</v>
      </c>
      <c r="CW170" s="21"/>
      <c r="CX170" s="21">
        <v>14</v>
      </c>
      <c r="CY170" s="21">
        <v>8.4</v>
      </c>
      <c r="CZ170" s="21">
        <v>8.2559197215732958</v>
      </c>
      <c r="DA170" s="21">
        <v>7.9480686175062569</v>
      </c>
      <c r="DB170" s="21">
        <v>8.1819911796404412</v>
      </c>
      <c r="DC170" s="21">
        <v>8.1925509821269866</v>
      </c>
      <c r="DD170" s="21">
        <v>8.2794235086085237</v>
      </c>
      <c r="DE170" s="21">
        <v>8.1160409543869871</v>
      </c>
      <c r="DF170" s="21">
        <v>8.1714651080215681</v>
      </c>
      <c r="DG170" s="21">
        <v>8.1382129766259741</v>
      </c>
      <c r="DH170" s="21">
        <v>8.2771305941134852</v>
      </c>
      <c r="DI170" s="21">
        <v>8.1218452714691676</v>
      </c>
      <c r="DJ170" s="21">
        <v>8.0609624460112546</v>
      </c>
      <c r="DK170" s="21">
        <v>8.1468837843044515</v>
      </c>
      <c r="DL170" s="21">
        <v>8.2449188943165517</v>
      </c>
      <c r="DM170" s="21">
        <v>8.3234457218045268</v>
      </c>
      <c r="DN170" s="21">
        <v>8.2887300906099277</v>
      </c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9"/>
    </row>
    <row r="171" spans="1:149" x14ac:dyDescent="0.3">
      <c r="A171" s="30">
        <v>9</v>
      </c>
      <c r="B171" s="21">
        <f t="shared" si="98"/>
        <v>8.2399999999999984</v>
      </c>
      <c r="C171" s="21">
        <f t="shared" si="99"/>
        <v>8.2899999999999991</v>
      </c>
      <c r="D171" s="21">
        <f t="shared" si="100"/>
        <v>0.71000000000000085</v>
      </c>
      <c r="E171" s="21"/>
      <c r="F171" s="29"/>
      <c r="H171" s="30">
        <v>14</v>
      </c>
      <c r="I171" s="21">
        <v>8.4</v>
      </c>
      <c r="J171" s="21">
        <f t="shared" si="101"/>
        <v>0.73586854948950109</v>
      </c>
      <c r="K171" s="21">
        <f t="shared" si="86"/>
        <v>0.74124803553340024</v>
      </c>
      <c r="L171" s="21">
        <f t="shared" si="87"/>
        <v>0.67123121934090269</v>
      </c>
      <c r="M171" s="21">
        <f t="shared" si="96"/>
        <v>6.2264834984805626</v>
      </c>
      <c r="N171" s="21">
        <f t="shared" si="97"/>
        <v>5.6383422424635832</v>
      </c>
      <c r="O171" s="21">
        <f t="shared" si="88"/>
        <v>8.2559197215732958</v>
      </c>
      <c r="P171" s="21">
        <f t="shared" si="8"/>
        <v>1.715241409841721E-2</v>
      </c>
      <c r="Q171" s="21">
        <f t="shared" si="89"/>
        <v>9.889730036424986E-2</v>
      </c>
      <c r="R171" s="21">
        <f t="shared" si="90"/>
        <v>0.99509764545026602</v>
      </c>
      <c r="S171" s="21">
        <f t="shared" si="91"/>
        <v>0.83073732305969883</v>
      </c>
      <c r="T171" s="21">
        <f t="shared" si="92"/>
        <v>8.3588202217822349</v>
      </c>
      <c r="U171" s="21">
        <f t="shared" si="9"/>
        <v>7.9480686175062569</v>
      </c>
      <c r="V171" s="21">
        <f t="shared" si="10"/>
        <v>5.3801355058778977E-2</v>
      </c>
      <c r="W171" s="21">
        <f t="shared" si="93"/>
        <v>-0.59463317630428658</v>
      </c>
      <c r="X171" s="21">
        <f t="shared" si="94"/>
        <v>0.80399713036694054</v>
      </c>
      <c r="Y171" s="21">
        <f t="shared" si="11"/>
        <v>-4.9949186809560073</v>
      </c>
      <c r="Z171" s="21">
        <f t="shared" si="12"/>
        <v>6.7535758950823004</v>
      </c>
      <c r="AA171" s="21">
        <f t="shared" si="13"/>
        <v>8.1819911796404412</v>
      </c>
      <c r="AB171" s="21">
        <f t="shared" si="14"/>
        <v>2.5953430995185611E-2</v>
      </c>
      <c r="AC171" s="21">
        <f t="shared" si="15"/>
        <v>-0.98043864796132674</v>
      </c>
      <c r="AD171" s="21">
        <f t="shared" si="16"/>
        <v>0.19682494146770554</v>
      </c>
      <c r="AE171" s="21">
        <f t="shared" si="17"/>
        <v>-8.2356846428751442</v>
      </c>
      <c r="AF171" s="21">
        <f t="shared" si="18"/>
        <v>1.6533295083287267</v>
      </c>
      <c r="AG171" s="21">
        <f t="shared" si="19"/>
        <v>8.1925509821269866</v>
      </c>
      <c r="AH171" s="21">
        <f t="shared" si="20"/>
        <v>2.4696311651549254E-2</v>
      </c>
      <c r="AI171" s="21">
        <f t="shared" si="21"/>
        <v>-0.85886326722042616</v>
      </c>
      <c r="AJ171" s="21">
        <f t="shared" si="22"/>
        <v>-0.51220492795311412</v>
      </c>
      <c r="AK171" s="21">
        <f t="shared" si="23"/>
        <v>-7.2144514446515799</v>
      </c>
      <c r="AL171" s="21">
        <f t="shared" si="24"/>
        <v>-4.3025213948061589</v>
      </c>
      <c r="AM171" s="21">
        <f t="shared" si="95"/>
        <v>8.2794235086085237</v>
      </c>
      <c r="AN171" s="21">
        <f t="shared" si="25"/>
        <v>1.4354344213271027E-2</v>
      </c>
      <c r="AO171" s="21">
        <f t="shared" si="26"/>
        <v>-0.29282277127655032</v>
      </c>
      <c r="AP171" s="21">
        <f t="shared" si="27"/>
        <v>-0.95616673473925096</v>
      </c>
      <c r="AQ171" s="21">
        <f t="shared" si="28"/>
        <v>-2.4597112787230229</v>
      </c>
      <c r="AR171" s="21">
        <f t="shared" si="29"/>
        <v>-8.0318005718097076</v>
      </c>
      <c r="AS171" s="21">
        <f t="shared" si="30"/>
        <v>8.1160409543869871</v>
      </c>
      <c r="AT171" s="21">
        <f t="shared" si="31"/>
        <v>3.3804648287263477E-2</v>
      </c>
      <c r="AU171" s="21">
        <f t="shared" si="32"/>
        <v>0.42475465928404771</v>
      </c>
      <c r="AV171" s="21">
        <f t="shared" si="33"/>
        <v>-0.90530849958259674</v>
      </c>
      <c r="AW171" s="21">
        <f t="shared" si="34"/>
        <v>3.5679391379860008</v>
      </c>
      <c r="AX171" s="21">
        <f t="shared" si="35"/>
        <v>-7.604591396493813</v>
      </c>
      <c r="AY171" s="21">
        <f t="shared" si="36"/>
        <v>8.1714651080215681</v>
      </c>
      <c r="AZ171" s="21">
        <f t="shared" si="37"/>
        <v>2.720653475933717E-2</v>
      </c>
      <c r="BA171" s="21">
        <f t="shared" si="38"/>
        <v>0.92251988483246861</v>
      </c>
      <c r="BB171" s="21">
        <f t="shared" si="39"/>
        <v>-0.38594955899532896</v>
      </c>
      <c r="BC171" s="21">
        <f t="shared" si="40"/>
        <v>7.7491670325927364</v>
      </c>
      <c r="BD171" s="21">
        <f t="shared" si="41"/>
        <v>-3.2419762955607632</v>
      </c>
      <c r="BE171" s="21">
        <f t="shared" si="42"/>
        <v>8.1382129766259741</v>
      </c>
      <c r="BF171" s="21">
        <f t="shared" si="43"/>
        <v>3.116512183024122E-2</v>
      </c>
      <c r="BG171" s="21">
        <f t="shared" si="44"/>
        <v>0.94287744546108432</v>
      </c>
      <c r="BH171" s="21">
        <f t="shared" si="45"/>
        <v>0.33313979474205718</v>
      </c>
      <c r="BI171" s="21">
        <f t="shared" si="46"/>
        <v>7.9201705418731088</v>
      </c>
      <c r="BJ171" s="21">
        <f t="shared" si="47"/>
        <v>2.7983742758332806</v>
      </c>
      <c r="BK171" s="21">
        <f t="shared" si="48"/>
        <v>8.2771305941134852</v>
      </c>
      <c r="BL171" s="21">
        <f t="shared" si="49"/>
        <v>1.462731022458514E-2</v>
      </c>
      <c r="BM171" s="21">
        <f t="shared" si="50"/>
        <v>0.47529222356109041</v>
      </c>
      <c r="BN171" s="21">
        <f t="shared" si="51"/>
        <v>0.87982799581642912</v>
      </c>
      <c r="BO171" s="21">
        <f t="shared" si="52"/>
        <v>3.9924546779131598</v>
      </c>
      <c r="BP171" s="21">
        <f t="shared" si="53"/>
        <v>7.3905551648580046</v>
      </c>
      <c r="BQ171" s="21">
        <f t="shared" si="54"/>
        <v>8.1218452714691676</v>
      </c>
      <c r="BR171" s="21">
        <f t="shared" si="55"/>
        <v>3.3113658158432473E-2</v>
      </c>
      <c r="BS171" s="21">
        <f t="shared" si="56"/>
        <v>-0.23825859142316522</v>
      </c>
      <c r="BT171" s="21">
        <f t="shared" si="57"/>
        <v>0.9712017522703762</v>
      </c>
      <c r="BU171" s="21">
        <f t="shared" si="58"/>
        <v>-2.0013721679545879</v>
      </c>
      <c r="BV171" s="21">
        <f t="shared" si="59"/>
        <v>8.1580947190711601</v>
      </c>
      <c r="BW171" s="21">
        <f t="shared" si="60"/>
        <v>8.0609624460112546</v>
      </c>
      <c r="BX171" s="21">
        <f t="shared" si="61"/>
        <v>4.0361613570088786E-2</v>
      </c>
      <c r="BY171" s="21">
        <f t="shared" si="62"/>
        <v>-0.82850964924384218</v>
      </c>
      <c r="BZ171" s="21">
        <f t="shared" si="63"/>
        <v>0.55997478613759533</v>
      </c>
      <c r="CA171" s="21">
        <f t="shared" si="64"/>
        <v>-6.9594810536482745</v>
      </c>
      <c r="CB171" s="21">
        <f t="shared" si="65"/>
        <v>4.703788203555801</v>
      </c>
      <c r="CC171" s="21">
        <f t="shared" si="66"/>
        <v>8.1468837843044515</v>
      </c>
      <c r="CD171" s="21">
        <f t="shared" si="67"/>
        <v>3.0132882820898675E-2</v>
      </c>
      <c r="CE171" s="21">
        <f t="shared" si="68"/>
        <v>-0.99000370842176377</v>
      </c>
      <c r="CF171" s="21">
        <f t="shared" si="69"/>
        <v>-0.14104133192491927</v>
      </c>
      <c r="CG171" s="21">
        <f t="shared" si="70"/>
        <v>-8.3160311507428162</v>
      </c>
      <c r="CH171" s="21">
        <f t="shared" si="71"/>
        <v>-1.1847471881693219</v>
      </c>
      <c r="CI171" s="21">
        <f t="shared" si="72"/>
        <v>8.2449188943165517</v>
      </c>
      <c r="CJ171" s="21">
        <f t="shared" si="73"/>
        <v>1.8462036390886748E-2</v>
      </c>
      <c r="CK171" s="21">
        <f t="shared" si="74"/>
        <v>-0.63916695883298513</v>
      </c>
      <c r="CL171" s="21">
        <f t="shared" si="75"/>
        <v>-0.76906800657431662</v>
      </c>
      <c r="CM171" s="21">
        <f t="shared" si="76"/>
        <v>-5.3690024541970756</v>
      </c>
      <c r="CN171" s="21">
        <f t="shared" si="77"/>
        <v>-6.4601712552242603</v>
      </c>
      <c r="CO171" s="21">
        <f t="shared" si="78"/>
        <v>8.3234457218045268</v>
      </c>
      <c r="CP171" s="21">
        <f t="shared" si="79"/>
        <v>9.1136045470801858E-3</v>
      </c>
      <c r="CQ171" s="21">
        <f t="shared" si="80"/>
        <v>4.244120319614797E-2</v>
      </c>
      <c r="CR171" s="21">
        <f t="shared" si="81"/>
        <v>-0.99909896620468153</v>
      </c>
      <c r="CS171" s="21">
        <f t="shared" si="82"/>
        <v>0.35650610684764295</v>
      </c>
      <c r="CT171" s="21">
        <f t="shared" si="83"/>
        <v>-8.3924313161193247</v>
      </c>
      <c r="CU171" s="21">
        <f t="shared" si="84"/>
        <v>8.2887300906099277</v>
      </c>
      <c r="CV171" s="21">
        <f t="shared" si="85"/>
        <v>1.3246417784532456E-2</v>
      </c>
      <c r="CW171" s="21"/>
      <c r="CX171" s="21">
        <v>15</v>
      </c>
      <c r="CY171" s="21">
        <v>8.3000000000000007</v>
      </c>
      <c r="CZ171" s="21">
        <v>8.2262079331503841</v>
      </c>
      <c r="DA171" s="21">
        <v>7.9255958558957875</v>
      </c>
      <c r="DB171" s="21">
        <v>8.125792061695833</v>
      </c>
      <c r="DC171" s="21">
        <v>8.1680487005357776</v>
      </c>
      <c r="DD171" s="21">
        <v>8.2501204959136825</v>
      </c>
      <c r="DE171" s="21">
        <v>8.0227451344969403</v>
      </c>
      <c r="DF171" s="21">
        <v>8.0856908996189034</v>
      </c>
      <c r="DG171" s="21">
        <v>8.02244469081994</v>
      </c>
      <c r="DH171" s="21">
        <v>8.1124967699910009</v>
      </c>
      <c r="DI171" s="21">
        <v>7.9077192343309566</v>
      </c>
      <c r="DJ171" s="21">
        <v>7.8788913669244751</v>
      </c>
      <c r="DK171" s="21">
        <v>7.8727384085020304</v>
      </c>
      <c r="DL171" s="21">
        <v>7.9455348518191435</v>
      </c>
      <c r="DM171" s="21">
        <v>8.0446490172567486</v>
      </c>
      <c r="DN171" s="21">
        <v>8.1582553777915816</v>
      </c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9"/>
    </row>
    <row r="172" spans="1:149" x14ac:dyDescent="0.3">
      <c r="A172" s="30">
        <v>8.4</v>
      </c>
      <c r="B172" s="21">
        <f t="shared" si="98"/>
        <v>8.1399999999999988</v>
      </c>
      <c r="C172" s="21">
        <f t="shared" si="99"/>
        <v>8.1899999999999977</v>
      </c>
      <c r="D172" s="21">
        <f t="shared" si="100"/>
        <v>0.21000000000000263</v>
      </c>
      <c r="E172" s="21"/>
      <c r="F172" s="29"/>
      <c r="H172" s="30">
        <v>15</v>
      </c>
      <c r="I172" s="21">
        <v>8.3000000000000007</v>
      </c>
      <c r="J172" s="21">
        <f t="shared" si="101"/>
        <v>0.79247382252715504</v>
      </c>
      <c r="K172" s="21">
        <f t="shared" si="86"/>
        <v>0.7020858758226225</v>
      </c>
      <c r="L172" s="21">
        <f t="shared" si="87"/>
        <v>0.71209228543102543</v>
      </c>
      <c r="M172" s="21">
        <f t="shared" si="96"/>
        <v>5.8273127693277669</v>
      </c>
      <c r="N172" s="21">
        <f t="shared" si="97"/>
        <v>5.9103659690775112</v>
      </c>
      <c r="O172" s="21">
        <f t="shared" si="88"/>
        <v>8.2262079331503841</v>
      </c>
      <c r="P172" s="21">
        <f t="shared" si="8"/>
        <v>8.8906104638092273E-3</v>
      </c>
      <c r="Q172" s="21">
        <f t="shared" si="89"/>
        <v>-1.4150845940762075E-2</v>
      </c>
      <c r="R172" s="21">
        <f t="shared" si="90"/>
        <v>0.99989987176674888</v>
      </c>
      <c r="S172" s="21">
        <f t="shared" si="91"/>
        <v>-0.11745202130832523</v>
      </c>
      <c r="T172" s="21">
        <f t="shared" si="92"/>
        <v>8.2991689356640173</v>
      </c>
      <c r="U172" s="21">
        <f t="shared" si="9"/>
        <v>7.9255958558957875</v>
      </c>
      <c r="V172" s="21">
        <f t="shared" si="10"/>
        <v>4.5108933024603996E-2</v>
      </c>
      <c r="W172" s="21">
        <f t="shared" si="93"/>
        <v>-0.72195609395452442</v>
      </c>
      <c r="X172" s="21">
        <f t="shared" si="94"/>
        <v>0.6919388689775462</v>
      </c>
      <c r="Y172" s="21">
        <f t="shared" si="11"/>
        <v>-5.9922355798225535</v>
      </c>
      <c r="Z172" s="21">
        <f t="shared" si="12"/>
        <v>5.7430926125136343</v>
      </c>
      <c r="AA172" s="21">
        <f t="shared" si="13"/>
        <v>8.125792061695833</v>
      </c>
      <c r="AB172" s="21">
        <f t="shared" si="14"/>
        <v>2.0988908229417794E-2</v>
      </c>
      <c r="AC172" s="21">
        <f t="shared" si="15"/>
        <v>-0.99959950711832168</v>
      </c>
      <c r="AD172" s="21">
        <f t="shared" si="16"/>
        <v>-2.8298858083118033E-2</v>
      </c>
      <c r="AE172" s="21">
        <f t="shared" si="17"/>
        <v>-8.2966759090820705</v>
      </c>
      <c r="AF172" s="21">
        <f t="shared" si="18"/>
        <v>-0.2348805220898797</v>
      </c>
      <c r="AG172" s="21">
        <f t="shared" si="19"/>
        <v>8.1680487005357776</v>
      </c>
      <c r="AH172" s="21">
        <f t="shared" si="20"/>
        <v>1.5897746923400374E-2</v>
      </c>
      <c r="AI172" s="21">
        <f t="shared" si="21"/>
        <v>-0.68165329689953291</v>
      </c>
      <c r="AJ172" s="21">
        <f t="shared" si="22"/>
        <v>-0.73167532610167829</v>
      </c>
      <c r="AK172" s="21">
        <f t="shared" si="23"/>
        <v>-5.6577223642661236</v>
      </c>
      <c r="AL172" s="21">
        <f t="shared" si="24"/>
        <v>-6.07290520664393</v>
      </c>
      <c r="AM172" s="21">
        <f t="shared" si="95"/>
        <v>8.2501204959136825</v>
      </c>
      <c r="AN172" s="21">
        <f t="shared" si="25"/>
        <v>6.0095788055805118E-3</v>
      </c>
      <c r="AO172" s="21">
        <f t="shared" si="26"/>
        <v>4.2441203196148219E-2</v>
      </c>
      <c r="AP172" s="21">
        <f t="shared" si="27"/>
        <v>-0.99909896620468153</v>
      </c>
      <c r="AQ172" s="21">
        <f t="shared" si="28"/>
        <v>0.35226198652803026</v>
      </c>
      <c r="AR172" s="21">
        <f t="shared" si="29"/>
        <v>-8.2925214194988577</v>
      </c>
      <c r="AS172" s="21">
        <f t="shared" si="30"/>
        <v>8.0227451344969403</v>
      </c>
      <c r="AT172" s="21">
        <f t="shared" si="31"/>
        <v>3.3404200663019329E-2</v>
      </c>
      <c r="AU172" s="21">
        <f t="shared" si="32"/>
        <v>0.74124803553340013</v>
      </c>
      <c r="AV172" s="21">
        <f t="shared" si="33"/>
        <v>-0.6712312193409028</v>
      </c>
      <c r="AW172" s="21">
        <f t="shared" si="34"/>
        <v>6.152358694927222</v>
      </c>
      <c r="AX172" s="21">
        <f t="shared" si="35"/>
        <v>-5.5712191205294941</v>
      </c>
      <c r="AY172" s="21">
        <f t="shared" si="36"/>
        <v>8.0856908996189034</v>
      </c>
      <c r="AZ172" s="21">
        <f t="shared" si="37"/>
        <v>2.5820373539891237E-2</v>
      </c>
      <c r="BA172" s="21">
        <f t="shared" si="38"/>
        <v>0.99839834926238313</v>
      </c>
      <c r="BB172" s="21">
        <f t="shared" si="39"/>
        <v>5.6575049183792234E-2</v>
      </c>
      <c r="BC172" s="21">
        <f t="shared" si="40"/>
        <v>8.28670629887778</v>
      </c>
      <c r="BD172" s="21">
        <f t="shared" si="41"/>
        <v>0.46957290822547559</v>
      </c>
      <c r="BE172" s="21">
        <f t="shared" si="42"/>
        <v>8.02244469081994</v>
      </c>
      <c r="BF172" s="21">
        <f t="shared" si="43"/>
        <v>3.3440398696392849E-2</v>
      </c>
      <c r="BG172" s="21">
        <f t="shared" si="44"/>
        <v>0.6606747233900816</v>
      </c>
      <c r="BH172" s="21">
        <f t="shared" si="45"/>
        <v>0.75067230525272421</v>
      </c>
      <c r="BI172" s="21">
        <f t="shared" si="46"/>
        <v>5.4836002041376775</v>
      </c>
      <c r="BJ172" s="21">
        <f t="shared" si="47"/>
        <v>6.2305801335976119</v>
      </c>
      <c r="BK172" s="21">
        <f t="shared" si="48"/>
        <v>8.1124967699910009</v>
      </c>
      <c r="BL172" s="21">
        <f t="shared" si="49"/>
        <v>2.2590750603493952E-2</v>
      </c>
      <c r="BM172" s="21">
        <f t="shared" si="50"/>
        <v>-7.0697565651994518E-2</v>
      </c>
      <c r="BN172" s="21">
        <f t="shared" si="51"/>
        <v>0.99749779659449966</v>
      </c>
      <c r="BO172" s="21">
        <f t="shared" si="52"/>
        <v>-0.58678979491155459</v>
      </c>
      <c r="BP172" s="21">
        <f t="shared" si="53"/>
        <v>8.2792317117343472</v>
      </c>
      <c r="BQ172" s="21">
        <f t="shared" si="54"/>
        <v>7.9077192343309566</v>
      </c>
      <c r="BR172" s="21">
        <f t="shared" si="55"/>
        <v>4.7262742851692061E-2</v>
      </c>
      <c r="BS172" s="21">
        <f t="shared" si="56"/>
        <v>-0.75994624798869737</v>
      </c>
      <c r="BT172" s="21">
        <f t="shared" si="57"/>
        <v>0.64998592305364677</v>
      </c>
      <c r="BU172" s="21">
        <f t="shared" si="58"/>
        <v>-6.3075538583061883</v>
      </c>
      <c r="BV172" s="21">
        <f t="shared" si="59"/>
        <v>5.3948831613452688</v>
      </c>
      <c r="BW172" s="21">
        <f t="shared" si="60"/>
        <v>7.8788913669244751</v>
      </c>
      <c r="BX172" s="21">
        <f t="shared" si="61"/>
        <v>5.0735979888617534E-2</v>
      </c>
      <c r="BY172" s="21">
        <f t="shared" si="62"/>
        <v>-0.99639748854252652</v>
      </c>
      <c r="BZ172" s="21">
        <f t="shared" si="63"/>
        <v>-8.4805924475509012E-2</v>
      </c>
      <c r="CA172" s="21">
        <f t="shared" si="64"/>
        <v>-8.2700991549029705</v>
      </c>
      <c r="CB172" s="21">
        <f t="shared" si="65"/>
        <v>-0.70388917314672483</v>
      </c>
      <c r="CC172" s="21">
        <f t="shared" si="66"/>
        <v>7.8727384085020304</v>
      </c>
      <c r="CD172" s="21">
        <f t="shared" si="67"/>
        <v>5.1477300180478344E-2</v>
      </c>
      <c r="CE172" s="21">
        <f t="shared" si="68"/>
        <v>-0.63916695883298513</v>
      </c>
      <c r="CF172" s="21">
        <f t="shared" si="69"/>
        <v>-0.76906800657431662</v>
      </c>
      <c r="CG172" s="21">
        <f t="shared" si="70"/>
        <v>-5.3050857583137772</v>
      </c>
      <c r="CH172" s="21">
        <f t="shared" si="71"/>
        <v>-6.3832644545668282</v>
      </c>
      <c r="CI172" s="21">
        <f t="shared" si="72"/>
        <v>7.9455348518191435</v>
      </c>
      <c r="CJ172" s="21">
        <f t="shared" si="73"/>
        <v>4.2706644359139415E-2</v>
      </c>
      <c r="CK172" s="21">
        <f t="shared" si="74"/>
        <v>9.8897300364249582E-2</v>
      </c>
      <c r="CL172" s="21">
        <f t="shared" si="75"/>
        <v>-0.99509764545026602</v>
      </c>
      <c r="CM172" s="21">
        <f t="shared" si="76"/>
        <v>0.82084759302327159</v>
      </c>
      <c r="CN172" s="21">
        <f t="shared" si="77"/>
        <v>-8.2593104572372091</v>
      </c>
      <c r="CO172" s="21">
        <f t="shared" si="78"/>
        <v>8.0446490172567486</v>
      </c>
      <c r="CP172" s="21">
        <f t="shared" si="79"/>
        <v>3.0765178643765309E-2</v>
      </c>
      <c r="CQ172" s="21">
        <f t="shared" si="80"/>
        <v>0.77803575431843941</v>
      </c>
      <c r="CR172" s="21">
        <f t="shared" si="81"/>
        <v>-0.62821999729564248</v>
      </c>
      <c r="CS172" s="21">
        <f t="shared" si="82"/>
        <v>6.4576967608430476</v>
      </c>
      <c r="CT172" s="21">
        <f t="shared" si="83"/>
        <v>-5.2142259775538333</v>
      </c>
      <c r="CU172" s="21">
        <f t="shared" si="84"/>
        <v>8.1582553777915816</v>
      </c>
      <c r="CV172" s="21">
        <f t="shared" si="85"/>
        <v>1.7077665326315553E-2</v>
      </c>
      <c r="CW172" s="21"/>
      <c r="CX172" s="21">
        <v>16</v>
      </c>
      <c r="CY172" s="21">
        <v>7.6</v>
      </c>
      <c r="CZ172" s="21">
        <v>8.196986478396342</v>
      </c>
      <c r="DA172" s="21">
        <v>7.9074621477736464</v>
      </c>
      <c r="DB172" s="21">
        <v>8.0681727168950026</v>
      </c>
      <c r="DC172" s="21">
        <v>8.1399690809506264</v>
      </c>
      <c r="DD172" s="21">
        <v>8.2107096408234455</v>
      </c>
      <c r="DE172" s="21">
        <v>7.9453179951781623</v>
      </c>
      <c r="DF172" s="21">
        <v>8.0060312815255941</v>
      </c>
      <c r="DG172" s="21">
        <v>7.9255405183875141</v>
      </c>
      <c r="DH172" s="21">
        <v>7.9438563729716911</v>
      </c>
      <c r="DI172" s="21">
        <v>7.7534671878632215</v>
      </c>
      <c r="DJ172" s="21">
        <v>7.7675144616488199</v>
      </c>
      <c r="DK172" s="21">
        <v>7.6720186800606296</v>
      </c>
      <c r="DL172" s="21">
        <v>7.6819040112537866</v>
      </c>
      <c r="DM172" s="21">
        <v>7.7425504950611899</v>
      </c>
      <c r="DN172" s="21">
        <v>7.9273798278991965</v>
      </c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9"/>
    </row>
    <row r="173" spans="1:149" x14ac:dyDescent="0.3">
      <c r="A173" s="30">
        <v>8.3000000000000007</v>
      </c>
      <c r="B173" s="21">
        <f t="shared" si="98"/>
        <v>7.8800000000000008</v>
      </c>
      <c r="C173" s="21">
        <f t="shared" si="99"/>
        <v>8.01</v>
      </c>
      <c r="D173" s="21">
        <f t="shared" si="100"/>
        <v>0.29000000000000092</v>
      </c>
      <c r="E173" s="21"/>
      <c r="F173" s="29"/>
      <c r="H173" s="30">
        <v>16</v>
      </c>
      <c r="I173" s="21">
        <v>7.6</v>
      </c>
      <c r="J173" s="21">
        <f t="shared" si="101"/>
        <v>0.84907909556480898</v>
      </c>
      <c r="K173" s="21">
        <f t="shared" si="86"/>
        <v>0.66067472339008149</v>
      </c>
      <c r="L173" s="21">
        <f t="shared" si="87"/>
        <v>0.75067230525272433</v>
      </c>
      <c r="M173" s="21">
        <f t="shared" si="96"/>
        <v>5.021127897764619</v>
      </c>
      <c r="N173" s="21">
        <f t="shared" si="97"/>
        <v>5.7051095199207049</v>
      </c>
      <c r="O173" s="21">
        <f t="shared" si="88"/>
        <v>8.196986478396342</v>
      </c>
      <c r="P173" s="21">
        <f t="shared" si="8"/>
        <v>7.855085242057136E-2</v>
      </c>
      <c r="Q173" s="21">
        <f t="shared" si="89"/>
        <v>-0.12701781974687876</v>
      </c>
      <c r="R173" s="21">
        <f t="shared" si="90"/>
        <v>0.99190043525887683</v>
      </c>
      <c r="S173" s="21">
        <f t="shared" si="91"/>
        <v>-0.96533543007627853</v>
      </c>
      <c r="T173" s="21">
        <f t="shared" si="92"/>
        <v>7.538443307967464</v>
      </c>
      <c r="U173" s="21">
        <f t="shared" si="9"/>
        <v>7.9074621477736464</v>
      </c>
      <c r="V173" s="21">
        <f t="shared" si="10"/>
        <v>4.0455545759690369E-2</v>
      </c>
      <c r="W173" s="21">
        <f t="shared" si="93"/>
        <v>-0.82850964924384207</v>
      </c>
      <c r="X173" s="21">
        <f t="shared" si="94"/>
        <v>0.55997478613759544</v>
      </c>
      <c r="Y173" s="21">
        <f t="shared" si="11"/>
        <v>-6.2966733342531995</v>
      </c>
      <c r="Z173" s="21">
        <f t="shared" si="12"/>
        <v>4.2558083746457251</v>
      </c>
      <c r="AA173" s="21">
        <f t="shared" si="13"/>
        <v>8.0681727168950026</v>
      </c>
      <c r="AB173" s="21">
        <f t="shared" si="14"/>
        <v>6.1601673275658284E-2</v>
      </c>
      <c r="AC173" s="21">
        <f t="shared" si="15"/>
        <v>-0.96773294693349887</v>
      </c>
      <c r="AD173" s="21">
        <f t="shared" si="16"/>
        <v>-0.25197806138512518</v>
      </c>
      <c r="AE173" s="21">
        <f t="shared" si="17"/>
        <v>-7.3547703966945912</v>
      </c>
      <c r="AF173" s="21">
        <f t="shared" si="18"/>
        <v>-1.9150332665269514</v>
      </c>
      <c r="AG173" s="21">
        <f t="shared" si="19"/>
        <v>8.1399690809506264</v>
      </c>
      <c r="AH173" s="21">
        <f t="shared" si="20"/>
        <v>7.1048563282977206E-2</v>
      </c>
      <c r="AI173" s="21">
        <f t="shared" si="21"/>
        <v>-0.45020374481767361</v>
      </c>
      <c r="AJ173" s="21">
        <f t="shared" si="22"/>
        <v>-0.89292585814956837</v>
      </c>
      <c r="AK173" s="21">
        <f t="shared" si="23"/>
        <v>-3.4215484606143192</v>
      </c>
      <c r="AL173" s="21">
        <f t="shared" si="24"/>
        <v>-6.7862365219367193</v>
      </c>
      <c r="AM173" s="21">
        <f t="shared" si="95"/>
        <v>8.2107096408234455</v>
      </c>
      <c r="AN173" s="21">
        <f t="shared" si="25"/>
        <v>8.0356531687295507E-2</v>
      </c>
      <c r="AO173" s="21">
        <f t="shared" si="26"/>
        <v>0.37285647778030839</v>
      </c>
      <c r="AP173" s="21">
        <f t="shared" si="27"/>
        <v>-0.92788902729650946</v>
      </c>
      <c r="AQ173" s="21">
        <f t="shared" si="28"/>
        <v>2.8337092311303436</v>
      </c>
      <c r="AR173" s="21">
        <f t="shared" si="29"/>
        <v>-7.0519566074534712</v>
      </c>
      <c r="AS173" s="21">
        <f t="shared" si="30"/>
        <v>7.9453179951781623</v>
      </c>
      <c r="AT173" s="21">
        <f t="shared" si="31"/>
        <v>4.5436578312916136E-2</v>
      </c>
      <c r="AU173" s="21">
        <f t="shared" si="32"/>
        <v>0.9428774454610841</v>
      </c>
      <c r="AV173" s="21">
        <f t="shared" si="33"/>
        <v>-0.33313979474205768</v>
      </c>
      <c r="AW173" s="21">
        <f t="shared" si="34"/>
        <v>7.1658685855042386</v>
      </c>
      <c r="AX173" s="21">
        <f t="shared" si="35"/>
        <v>-2.5318624400396383</v>
      </c>
      <c r="AY173" s="21">
        <f t="shared" si="36"/>
        <v>8.0060312815255941</v>
      </c>
      <c r="AZ173" s="21">
        <f t="shared" si="37"/>
        <v>5.3425168621788741E-2</v>
      </c>
      <c r="BA173" s="21">
        <f t="shared" si="38"/>
        <v>0.87301411316118815</v>
      </c>
      <c r="BB173" s="21">
        <f t="shared" si="39"/>
        <v>0.48769494381363454</v>
      </c>
      <c r="BC173" s="21">
        <f t="shared" si="40"/>
        <v>6.6349072600250301</v>
      </c>
      <c r="BD173" s="21">
        <f t="shared" si="41"/>
        <v>3.7064815729836225</v>
      </c>
      <c r="BE173" s="21">
        <f t="shared" si="42"/>
        <v>7.9255405183875141</v>
      </c>
      <c r="BF173" s="21">
        <f t="shared" si="43"/>
        <v>4.2834278735199266E-2</v>
      </c>
      <c r="BG173" s="21">
        <f t="shared" si="44"/>
        <v>0.21067926999572623</v>
      </c>
      <c r="BH173" s="21">
        <f t="shared" si="45"/>
        <v>0.97755523894768626</v>
      </c>
      <c r="BI173" s="21">
        <f t="shared" si="46"/>
        <v>1.6011624519675192</v>
      </c>
      <c r="BJ173" s="21">
        <f t="shared" si="47"/>
        <v>7.4294198160024152</v>
      </c>
      <c r="BK173" s="21">
        <f t="shared" si="48"/>
        <v>7.9438563729716911</v>
      </c>
      <c r="BL173" s="21">
        <f t="shared" si="49"/>
        <v>4.5244259601538356E-2</v>
      </c>
      <c r="BM173" s="21">
        <f t="shared" si="50"/>
        <v>-0.59463317630428603</v>
      </c>
      <c r="BN173" s="21">
        <f t="shared" si="51"/>
        <v>0.80399713036694098</v>
      </c>
      <c r="BO173" s="21">
        <f t="shared" si="52"/>
        <v>-4.5192121399125735</v>
      </c>
      <c r="BP173" s="21">
        <f t="shared" si="53"/>
        <v>6.1103781907887509</v>
      </c>
      <c r="BQ173" s="21">
        <f t="shared" si="54"/>
        <v>7.7534671878632215</v>
      </c>
      <c r="BR173" s="21">
        <f t="shared" si="55"/>
        <v>2.0193051034634459E-2</v>
      </c>
      <c r="BS173" s="21">
        <f t="shared" si="56"/>
        <v>-0.99639748854252641</v>
      </c>
      <c r="BT173" s="21">
        <f t="shared" si="57"/>
        <v>8.4805924475509747E-2</v>
      </c>
      <c r="BU173" s="21">
        <f t="shared" si="58"/>
        <v>-7.5726209129232007</v>
      </c>
      <c r="BV173" s="21">
        <f t="shared" si="59"/>
        <v>0.64452502601387407</v>
      </c>
      <c r="BW173" s="21">
        <f t="shared" si="60"/>
        <v>7.7675144616488199</v>
      </c>
      <c r="BX173" s="21">
        <f t="shared" si="61"/>
        <v>2.2041376532739503E-2</v>
      </c>
      <c r="BY173" s="21">
        <f t="shared" si="62"/>
        <v>-0.72195609395452476</v>
      </c>
      <c r="BZ173" s="21">
        <f t="shared" si="63"/>
        <v>-0.69193886897754586</v>
      </c>
      <c r="CA173" s="21">
        <f t="shared" si="64"/>
        <v>-5.4868663140543878</v>
      </c>
      <c r="CB173" s="21">
        <f t="shared" si="65"/>
        <v>-5.2587354042293484</v>
      </c>
      <c r="CC173" s="21">
        <f t="shared" si="66"/>
        <v>7.6720186800606296</v>
      </c>
      <c r="CD173" s="21">
        <f t="shared" si="67"/>
        <v>9.476142113240783E-3</v>
      </c>
      <c r="CE173" s="21">
        <f t="shared" si="68"/>
        <v>4.244120319614797E-2</v>
      </c>
      <c r="CF173" s="21">
        <f t="shared" si="69"/>
        <v>-0.99909896620468153</v>
      </c>
      <c r="CG173" s="21">
        <f t="shared" si="70"/>
        <v>0.32255314429072457</v>
      </c>
      <c r="CH173" s="21">
        <f t="shared" si="71"/>
        <v>-7.5931521431555788</v>
      </c>
      <c r="CI173" s="21">
        <f t="shared" si="72"/>
        <v>7.6819040112537866</v>
      </c>
      <c r="CJ173" s="21">
        <f t="shared" si="73"/>
        <v>1.0776843586024605E-2</v>
      </c>
      <c r="CK173" s="21">
        <f t="shared" si="74"/>
        <v>0.77803575431843941</v>
      </c>
      <c r="CL173" s="21">
        <f t="shared" si="75"/>
        <v>-0.62821999729564248</v>
      </c>
      <c r="CM173" s="21">
        <f t="shared" si="76"/>
        <v>5.9130717328201392</v>
      </c>
      <c r="CN173" s="21">
        <f t="shared" si="77"/>
        <v>-4.7744719794468828</v>
      </c>
      <c r="CO173" s="21">
        <f t="shared" si="78"/>
        <v>7.7425504950611899</v>
      </c>
      <c r="CP173" s="21">
        <f t="shared" si="79"/>
        <v>1.8756644086998713E-2</v>
      </c>
      <c r="CQ173" s="21">
        <f t="shared" si="80"/>
        <v>0.98561591034770846</v>
      </c>
      <c r="CR173" s="21">
        <f t="shared" si="81"/>
        <v>0.16900082032184896</v>
      </c>
      <c r="CS173" s="21">
        <f t="shared" si="82"/>
        <v>7.4906809186425836</v>
      </c>
      <c r="CT173" s="21">
        <f t="shared" si="83"/>
        <v>1.2844062344460521</v>
      </c>
      <c r="CU173" s="21">
        <f t="shared" si="84"/>
        <v>7.9273798278991965</v>
      </c>
      <c r="CV173" s="21">
        <f t="shared" si="85"/>
        <v>4.3076293144631163E-2</v>
      </c>
      <c r="CW173" s="21"/>
      <c r="CX173" s="21">
        <v>17</v>
      </c>
      <c r="CY173" s="21">
        <v>7.4</v>
      </c>
      <c r="CZ173" s="21">
        <v>8.1683489624402927</v>
      </c>
      <c r="DA173" s="21">
        <v>7.893619142461306</v>
      </c>
      <c r="DB173" s="21">
        <v>8.0102207244353494</v>
      </c>
      <c r="DC173" s="21">
        <v>8.1078917627039342</v>
      </c>
      <c r="DD173" s="21">
        <v>8.1616722162094693</v>
      </c>
      <c r="DE173" s="21">
        <v>7.8885839838407374</v>
      </c>
      <c r="DF173" s="21">
        <v>7.9376566465768397</v>
      </c>
      <c r="DG173" s="21">
        <v>7.8561471054833358</v>
      </c>
      <c r="DH173" s="21">
        <v>7.7980750254054643</v>
      </c>
      <c r="DI173" s="21">
        <v>7.6814662936133926</v>
      </c>
      <c r="DJ173" s="21">
        <v>7.7331162382815659</v>
      </c>
      <c r="DK173" s="21">
        <v>7.5906709317796173</v>
      </c>
      <c r="DL173" s="21">
        <v>7.5325294531175544</v>
      </c>
      <c r="DM173" s="21">
        <v>7.5185733670789157</v>
      </c>
      <c r="DN173" s="21">
        <v>7.6491911432383306</v>
      </c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9"/>
    </row>
    <row r="174" spans="1:149" x14ac:dyDescent="0.3">
      <c r="A174" s="30">
        <v>7.6</v>
      </c>
      <c r="B174" s="21">
        <f t="shared" si="98"/>
        <v>7.7200000000000006</v>
      </c>
      <c r="C174" s="21">
        <f t="shared" si="99"/>
        <v>7.8000000000000007</v>
      </c>
      <c r="D174" s="21">
        <f t="shared" si="100"/>
        <v>-0.20000000000000107</v>
      </c>
      <c r="E174" s="21"/>
      <c r="F174" s="29"/>
      <c r="H174" s="30">
        <v>17</v>
      </c>
      <c r="I174" s="21">
        <v>7.4</v>
      </c>
      <c r="J174" s="21">
        <f t="shared" si="101"/>
        <v>0.90568436860246293</v>
      </c>
      <c r="K174" s="21">
        <f t="shared" si="86"/>
        <v>0.61714723064145516</v>
      </c>
      <c r="L174" s="21">
        <f t="shared" si="87"/>
        <v>0.78684769537159005</v>
      </c>
      <c r="M174" s="21">
        <f t="shared" si="96"/>
        <v>4.5668895067467687</v>
      </c>
      <c r="N174" s="21">
        <f t="shared" si="97"/>
        <v>5.8226729457497663</v>
      </c>
      <c r="O174" s="21">
        <f t="shared" si="88"/>
        <v>8.1683489624402927</v>
      </c>
      <c r="P174" s="21">
        <f t="shared" si="8"/>
        <v>0.10383094087030978</v>
      </c>
      <c r="Q174" s="21">
        <f t="shared" si="89"/>
        <v>-0.23825859142316502</v>
      </c>
      <c r="R174" s="21">
        <f t="shared" si="90"/>
        <v>0.97120175227037631</v>
      </c>
      <c r="S174" s="21">
        <f t="shared" si="91"/>
        <v>-1.7631135765314212</v>
      </c>
      <c r="T174" s="21">
        <f t="shared" si="92"/>
        <v>7.1868929668007846</v>
      </c>
      <c r="U174" s="21">
        <f t="shared" si="9"/>
        <v>7.893619142461306</v>
      </c>
      <c r="V174" s="21">
        <f t="shared" si="10"/>
        <v>6.6705289521798064E-2</v>
      </c>
      <c r="W174" s="21">
        <f t="shared" si="93"/>
        <v>-0.91122849038813558</v>
      </c>
      <c r="X174" s="21">
        <f t="shared" si="94"/>
        <v>0.41190124824399282</v>
      </c>
      <c r="Y174" s="21">
        <f t="shared" si="11"/>
        <v>-6.7430908288722033</v>
      </c>
      <c r="Z174" s="21">
        <f t="shared" si="12"/>
        <v>3.0480692370055471</v>
      </c>
      <c r="AA174" s="21">
        <f t="shared" si="13"/>
        <v>8.0102207244353494</v>
      </c>
      <c r="AB174" s="21">
        <f t="shared" si="14"/>
        <v>8.246226005883095E-2</v>
      </c>
      <c r="AC174" s="21">
        <f t="shared" si="15"/>
        <v>-0.88646568722609864</v>
      </c>
      <c r="AD174" s="21">
        <f t="shared" si="16"/>
        <v>-0.46279432296729905</v>
      </c>
      <c r="AE174" s="21">
        <f t="shared" si="17"/>
        <v>-6.5598460854731302</v>
      </c>
      <c r="AF174" s="21">
        <f t="shared" si="18"/>
        <v>-3.4246779899580133</v>
      </c>
      <c r="AG174" s="21">
        <f t="shared" si="19"/>
        <v>8.1078917627039342</v>
      </c>
      <c r="AH174" s="21">
        <f t="shared" si="20"/>
        <v>9.566104901404511E-2</v>
      </c>
      <c r="AI174" s="21">
        <f t="shared" si="21"/>
        <v>-0.18293119747238637</v>
      </c>
      <c r="AJ174" s="21">
        <f t="shared" si="22"/>
        <v>-0.98312571779570423</v>
      </c>
      <c r="AK174" s="21">
        <f t="shared" si="23"/>
        <v>-1.3536908612956593</v>
      </c>
      <c r="AL174" s="21">
        <f t="shared" si="24"/>
        <v>-7.275130311688212</v>
      </c>
      <c r="AM174" s="21">
        <f t="shared" si="95"/>
        <v>8.1616722162094693</v>
      </c>
      <c r="AN174" s="21">
        <f t="shared" si="25"/>
        <v>0.10292867786614444</v>
      </c>
      <c r="AO174" s="21">
        <f t="shared" si="26"/>
        <v>0.66067472339008115</v>
      </c>
      <c r="AP174" s="21">
        <f t="shared" si="27"/>
        <v>-0.75067230525272455</v>
      </c>
      <c r="AQ174" s="21">
        <f t="shared" si="28"/>
        <v>4.8889929530866008</v>
      </c>
      <c r="AR174" s="21">
        <f t="shared" si="29"/>
        <v>-5.5549750588701619</v>
      </c>
      <c r="AS174" s="21">
        <f t="shared" si="30"/>
        <v>7.8885839838407374</v>
      </c>
      <c r="AT174" s="21">
        <f t="shared" si="31"/>
        <v>6.6024862681180685E-2</v>
      </c>
      <c r="AU174" s="21">
        <f t="shared" si="32"/>
        <v>0.99839834926238313</v>
      </c>
      <c r="AV174" s="21">
        <f t="shared" si="33"/>
        <v>5.6575049183792234E-2</v>
      </c>
      <c r="AW174" s="21">
        <f t="shared" si="34"/>
        <v>7.3881477845416352</v>
      </c>
      <c r="AX174" s="21">
        <f t="shared" si="35"/>
        <v>0.41865536396006253</v>
      </c>
      <c r="AY174" s="21">
        <f t="shared" si="36"/>
        <v>7.9376566465768397</v>
      </c>
      <c r="AZ174" s="21">
        <f t="shared" si="37"/>
        <v>7.2656303591464771E-2</v>
      </c>
      <c r="BA174" s="21">
        <f t="shared" si="38"/>
        <v>0.57164282925847865</v>
      </c>
      <c r="BB174" s="21">
        <f t="shared" si="39"/>
        <v>0.82050257510708757</v>
      </c>
      <c r="BC174" s="21">
        <f t="shared" si="40"/>
        <v>4.230156936512742</v>
      </c>
      <c r="BD174" s="21">
        <f t="shared" si="41"/>
        <v>6.0717190557924487</v>
      </c>
      <c r="BE174" s="21">
        <f t="shared" si="42"/>
        <v>7.8561471054833358</v>
      </c>
      <c r="BF174" s="21">
        <f t="shared" si="43"/>
        <v>6.1641500740991277E-2</v>
      </c>
      <c r="BG174" s="21">
        <f t="shared" si="44"/>
        <v>-0.29282277127655071</v>
      </c>
      <c r="BH174" s="21">
        <f t="shared" si="45"/>
        <v>0.95616673473925085</v>
      </c>
      <c r="BI174" s="21">
        <f t="shared" si="46"/>
        <v>-2.1668885074464752</v>
      </c>
      <c r="BJ174" s="21">
        <f t="shared" si="47"/>
        <v>7.0756338370704563</v>
      </c>
      <c r="BK174" s="21">
        <f t="shared" si="48"/>
        <v>7.7980750254054643</v>
      </c>
      <c r="BL174" s="21">
        <f t="shared" si="49"/>
        <v>5.3793922352089713E-2</v>
      </c>
      <c r="BM174" s="21">
        <f t="shared" si="50"/>
        <v>-0.93307235398263755</v>
      </c>
      <c r="BN174" s="21">
        <f t="shared" si="51"/>
        <v>0.35968872964453519</v>
      </c>
      <c r="BO174" s="21">
        <f t="shared" si="52"/>
        <v>-6.9047354194715185</v>
      </c>
      <c r="BP174" s="21">
        <f t="shared" si="53"/>
        <v>2.6616965993695607</v>
      </c>
      <c r="BQ174" s="21">
        <f t="shared" si="54"/>
        <v>7.6814662936133926</v>
      </c>
      <c r="BR174" s="21">
        <f t="shared" si="55"/>
        <v>3.8035985623431384E-2</v>
      </c>
      <c r="BS174" s="21">
        <f t="shared" si="56"/>
        <v>-0.85886326722042561</v>
      </c>
      <c r="BT174" s="21">
        <f t="shared" si="57"/>
        <v>-0.51220492795311501</v>
      </c>
      <c r="BU174" s="21">
        <f t="shared" si="58"/>
        <v>-6.3555881774311498</v>
      </c>
      <c r="BV174" s="21">
        <f t="shared" si="59"/>
        <v>-3.7903164668530511</v>
      </c>
      <c r="BW174" s="21">
        <f t="shared" si="60"/>
        <v>7.7331162382815659</v>
      </c>
      <c r="BX174" s="21">
        <f t="shared" si="61"/>
        <v>4.5015707875887233E-2</v>
      </c>
      <c r="BY174" s="21">
        <f t="shared" si="62"/>
        <v>-0.12701781974687945</v>
      </c>
      <c r="BZ174" s="21">
        <f t="shared" si="63"/>
        <v>-0.99190043525887683</v>
      </c>
      <c r="CA174" s="21">
        <f t="shared" si="64"/>
        <v>-0.93993186612690793</v>
      </c>
      <c r="CB174" s="21">
        <f t="shared" si="65"/>
        <v>-7.3400632209156891</v>
      </c>
      <c r="CC174" s="21">
        <f t="shared" si="66"/>
        <v>7.5906709317796173</v>
      </c>
      <c r="CD174" s="21">
        <f t="shared" si="67"/>
        <v>2.5766342132380663E-2</v>
      </c>
      <c r="CE174" s="21">
        <f t="shared" si="68"/>
        <v>0.70208587582262216</v>
      </c>
      <c r="CF174" s="21">
        <f t="shared" si="69"/>
        <v>-0.71209228543102576</v>
      </c>
      <c r="CG174" s="21">
        <f t="shared" si="70"/>
        <v>5.1954354810874044</v>
      </c>
      <c r="CH174" s="21">
        <f t="shared" si="71"/>
        <v>-5.2694829121895905</v>
      </c>
      <c r="CI174" s="21">
        <f t="shared" si="72"/>
        <v>7.5325294531175544</v>
      </c>
      <c r="CJ174" s="21">
        <f t="shared" si="73"/>
        <v>1.7909385556426221E-2</v>
      </c>
      <c r="CK174" s="21">
        <f t="shared" si="74"/>
        <v>0.99359852761970302</v>
      </c>
      <c r="CL174" s="21">
        <f t="shared" si="75"/>
        <v>0.1129688714290726</v>
      </c>
      <c r="CM174" s="21">
        <f t="shared" si="76"/>
        <v>7.3526291043858025</v>
      </c>
      <c r="CN174" s="21">
        <f t="shared" si="77"/>
        <v>0.83596964857513723</v>
      </c>
      <c r="CO174" s="21">
        <f t="shared" si="78"/>
        <v>7.5185733670789157</v>
      </c>
      <c r="CP174" s="21">
        <f t="shared" si="79"/>
        <v>1.6023427983637203E-2</v>
      </c>
      <c r="CQ174" s="21">
        <f t="shared" si="80"/>
        <v>0.52430728355723166</v>
      </c>
      <c r="CR174" s="21">
        <f t="shared" si="81"/>
        <v>0.85152913773331129</v>
      </c>
      <c r="CS174" s="21">
        <f t="shared" si="82"/>
        <v>3.8798738983235146</v>
      </c>
      <c r="CT174" s="21">
        <f t="shared" si="83"/>
        <v>6.3013156192265036</v>
      </c>
      <c r="CU174" s="21">
        <f t="shared" si="84"/>
        <v>7.6491911432383306</v>
      </c>
      <c r="CV174" s="21">
        <f t="shared" si="85"/>
        <v>3.3674478815990574E-2</v>
      </c>
      <c r="CW174" s="21"/>
      <c r="CX174" s="21">
        <v>18</v>
      </c>
      <c r="CY174" s="21">
        <v>7.7</v>
      </c>
      <c r="CZ174" s="21">
        <v>8.1403871198793443</v>
      </c>
      <c r="DA174" s="21">
        <v>7.8839691612533471</v>
      </c>
      <c r="DB174" s="21">
        <v>7.9531073408626476</v>
      </c>
      <c r="DC174" s="21">
        <v>8.0716671555003145</v>
      </c>
      <c r="DD174" s="21">
        <v>8.1042081581120708</v>
      </c>
      <c r="DE174" s="21">
        <v>7.854622333914727</v>
      </c>
      <c r="DF174" s="21">
        <v>7.8844500619187583</v>
      </c>
      <c r="DG174" s="21">
        <v>7.8183528901885841</v>
      </c>
      <c r="DH174" s="21">
        <v>7.698641544627189</v>
      </c>
      <c r="DI174" s="21">
        <v>7.6921894803672775</v>
      </c>
      <c r="DJ174" s="21">
        <v>7.7620559286156103</v>
      </c>
      <c r="DK174" s="21">
        <v>7.635896627217071</v>
      </c>
      <c r="DL174" s="21">
        <v>7.5398167823413909</v>
      </c>
      <c r="DM174" s="21">
        <v>7.459573556755001</v>
      </c>
      <c r="DN174" s="21">
        <v>7.4473359501848924</v>
      </c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9"/>
    </row>
    <row r="175" spans="1:149" x14ac:dyDescent="0.3">
      <c r="A175" s="30">
        <v>7.4</v>
      </c>
      <c r="B175" s="21">
        <f t="shared" si="98"/>
        <v>7.58</v>
      </c>
      <c r="C175" s="21">
        <f t="shared" si="99"/>
        <v>7.65</v>
      </c>
      <c r="D175" s="21">
        <f t="shared" si="100"/>
        <v>-0.25</v>
      </c>
      <c r="E175" s="21"/>
      <c r="F175" s="29"/>
      <c r="H175" s="30">
        <v>18</v>
      </c>
      <c r="I175" s="21">
        <v>7.7</v>
      </c>
      <c r="J175" s="21">
        <f t="shared" si="101"/>
        <v>0.96228964164011688</v>
      </c>
      <c r="K175" s="21">
        <f t="shared" si="86"/>
        <v>0.57164282925847865</v>
      </c>
      <c r="L175" s="21">
        <f t="shared" si="87"/>
        <v>0.82050257510708746</v>
      </c>
      <c r="M175" s="21">
        <f t="shared" si="96"/>
        <v>4.4016497852902861</v>
      </c>
      <c r="N175" s="21">
        <f t="shared" si="97"/>
        <v>6.3178698283245733</v>
      </c>
      <c r="O175" s="21">
        <f t="shared" si="88"/>
        <v>8.1403871198793443</v>
      </c>
      <c r="P175" s="21">
        <f t="shared" si="8"/>
        <v>5.7193132451862867E-2</v>
      </c>
      <c r="Q175" s="21">
        <f t="shared" si="89"/>
        <v>-0.3464489515147236</v>
      </c>
      <c r="R175" s="21">
        <f t="shared" si="90"/>
        <v>0.93806882689616577</v>
      </c>
      <c r="S175" s="21">
        <f t="shared" si="91"/>
        <v>-2.6676569266633718</v>
      </c>
      <c r="T175" s="21">
        <f t="shared" si="92"/>
        <v>7.2231299671004763</v>
      </c>
      <c r="U175" s="21">
        <f t="shared" si="9"/>
        <v>7.8839691612533471</v>
      </c>
      <c r="V175" s="21">
        <f t="shared" si="10"/>
        <v>2.3892098864071031E-2</v>
      </c>
      <c r="W175" s="21">
        <f t="shared" si="93"/>
        <v>-0.96773294693349887</v>
      </c>
      <c r="X175" s="21">
        <f t="shared" si="94"/>
        <v>0.25197806138512502</v>
      </c>
      <c r="Y175" s="21">
        <f t="shared" si="11"/>
        <v>-7.4515436913879416</v>
      </c>
      <c r="Z175" s="21">
        <f t="shared" si="12"/>
        <v>1.9402310726654628</v>
      </c>
      <c r="AA175" s="21">
        <f t="shared" si="13"/>
        <v>7.9531073408626476</v>
      </c>
      <c r="AB175" s="21">
        <f t="shared" si="14"/>
        <v>3.287108322891525E-2</v>
      </c>
      <c r="AC175" s="21">
        <f t="shared" si="15"/>
        <v>-0.75994624798869748</v>
      </c>
      <c r="AD175" s="21">
        <f t="shared" si="16"/>
        <v>-0.64998592305364677</v>
      </c>
      <c r="AE175" s="21">
        <f t="shared" si="17"/>
        <v>-5.8515861095129704</v>
      </c>
      <c r="AF175" s="21">
        <f t="shared" si="18"/>
        <v>-5.0048916075130805</v>
      </c>
      <c r="AG175" s="21">
        <f t="shared" si="19"/>
        <v>8.0716671555003145</v>
      </c>
      <c r="AH175" s="21">
        <f t="shared" si="20"/>
        <v>4.8268461753287577E-2</v>
      </c>
      <c r="AI175" s="21">
        <f t="shared" si="21"/>
        <v>9.8897300364249832E-2</v>
      </c>
      <c r="AJ175" s="21">
        <f t="shared" si="22"/>
        <v>-0.99509764545026602</v>
      </c>
      <c r="AK175" s="21">
        <f t="shared" si="23"/>
        <v>0.76150921280472372</v>
      </c>
      <c r="AL175" s="21">
        <f t="shared" si="24"/>
        <v>-7.6622518699670481</v>
      </c>
      <c r="AM175" s="21">
        <f t="shared" si="95"/>
        <v>8.1042081581120708</v>
      </c>
      <c r="AN175" s="21">
        <f t="shared" si="25"/>
        <v>5.2494565988580606E-2</v>
      </c>
      <c r="AO175" s="21">
        <f t="shared" si="26"/>
        <v>0.87301411316118838</v>
      </c>
      <c r="AP175" s="21">
        <f t="shared" si="27"/>
        <v>-0.48769494381363421</v>
      </c>
      <c r="AQ175" s="21">
        <f t="shared" si="28"/>
        <v>6.7222086713411509</v>
      </c>
      <c r="AR175" s="21">
        <f t="shared" si="29"/>
        <v>-3.7552510673649833</v>
      </c>
      <c r="AS175" s="21">
        <f t="shared" si="30"/>
        <v>7.854622333914727</v>
      </c>
      <c r="AT175" s="21">
        <f t="shared" si="31"/>
        <v>2.0080822586328154E-2</v>
      </c>
      <c r="AU175" s="21">
        <f t="shared" si="32"/>
        <v>0.89920721489583688</v>
      </c>
      <c r="AV175" s="21">
        <f t="shared" si="33"/>
        <v>0.43752301045690423</v>
      </c>
      <c r="AW175" s="21">
        <f t="shared" si="34"/>
        <v>6.9238955546979444</v>
      </c>
      <c r="AX175" s="21">
        <f t="shared" si="35"/>
        <v>3.3689271805181624</v>
      </c>
      <c r="AY175" s="21">
        <f t="shared" si="36"/>
        <v>7.8844500619187583</v>
      </c>
      <c r="AZ175" s="21">
        <f t="shared" si="37"/>
        <v>2.3954553495942613E-2</v>
      </c>
      <c r="BA175" s="21">
        <f t="shared" si="38"/>
        <v>0.15503659966419761</v>
      </c>
      <c r="BB175" s="21">
        <f t="shared" si="39"/>
        <v>0.98790872694017806</v>
      </c>
      <c r="BC175" s="21">
        <f t="shared" si="40"/>
        <v>1.1937818174143215</v>
      </c>
      <c r="BD175" s="21">
        <f t="shared" si="41"/>
        <v>7.6068971974393715</v>
      </c>
      <c r="BE175" s="21">
        <f t="shared" si="42"/>
        <v>7.8183528901885841</v>
      </c>
      <c r="BF175" s="21">
        <f t="shared" si="43"/>
        <v>1.5370505219296619E-2</v>
      </c>
      <c r="BG175" s="21">
        <f t="shared" si="44"/>
        <v>-0.72195609395452431</v>
      </c>
      <c r="BH175" s="21">
        <f t="shared" si="45"/>
        <v>0.69193886897754642</v>
      </c>
      <c r="BI175" s="21">
        <f t="shared" si="46"/>
        <v>-5.5590619234498373</v>
      </c>
      <c r="BJ175" s="21">
        <f t="shared" si="47"/>
        <v>5.3279292911271074</v>
      </c>
      <c r="BK175" s="21">
        <f t="shared" si="48"/>
        <v>7.698641544627189</v>
      </c>
      <c r="BL175" s="21">
        <f t="shared" si="49"/>
        <v>1.7642277568976714E-4</v>
      </c>
      <c r="BM175" s="21">
        <f t="shared" si="50"/>
        <v>-0.98043864796132674</v>
      </c>
      <c r="BN175" s="21">
        <f t="shared" si="51"/>
        <v>-0.19682494146770549</v>
      </c>
      <c r="BO175" s="21">
        <f t="shared" si="52"/>
        <v>-7.5493775893022157</v>
      </c>
      <c r="BP175" s="21">
        <f t="shared" si="53"/>
        <v>-1.5155520493013324</v>
      </c>
      <c r="BQ175" s="21">
        <f t="shared" si="54"/>
        <v>7.6921894803672775</v>
      </c>
      <c r="BR175" s="21">
        <f t="shared" si="55"/>
        <v>1.014353199054899E-3</v>
      </c>
      <c r="BS175" s="21">
        <f t="shared" si="56"/>
        <v>-0.39896535131541594</v>
      </c>
      <c r="BT175" s="21">
        <f t="shared" si="57"/>
        <v>-0.91696600179601351</v>
      </c>
      <c r="BU175" s="21">
        <f t="shared" si="58"/>
        <v>-3.0720332051287027</v>
      </c>
      <c r="BV175" s="21">
        <f t="shared" si="59"/>
        <v>-7.0606382138293045</v>
      </c>
      <c r="BW175" s="21">
        <f t="shared" si="60"/>
        <v>7.7620559286156103</v>
      </c>
      <c r="BX175" s="21">
        <f t="shared" si="61"/>
        <v>8.0592115085207985E-3</v>
      </c>
      <c r="BY175" s="21">
        <f t="shared" si="62"/>
        <v>0.52430728355723233</v>
      </c>
      <c r="BZ175" s="21">
        <f t="shared" si="63"/>
        <v>-0.85152913773331085</v>
      </c>
      <c r="CA175" s="21">
        <f t="shared" si="64"/>
        <v>4.0371660833906891</v>
      </c>
      <c r="CB175" s="21">
        <f t="shared" si="65"/>
        <v>-6.5567743605464939</v>
      </c>
      <c r="CC175" s="21">
        <f t="shared" si="66"/>
        <v>7.635896627217071</v>
      </c>
      <c r="CD175" s="21">
        <f t="shared" si="67"/>
        <v>8.3251133484323649E-3</v>
      </c>
      <c r="CE175" s="21">
        <f t="shared" si="68"/>
        <v>0.99839834926238313</v>
      </c>
      <c r="CF175" s="21">
        <f t="shared" si="69"/>
        <v>-5.6575049183791193E-2</v>
      </c>
      <c r="CG175" s="21">
        <f t="shared" si="70"/>
        <v>7.6876672893203502</v>
      </c>
      <c r="CH175" s="21">
        <f t="shared" si="71"/>
        <v>-0.43562787871519221</v>
      </c>
      <c r="CI175" s="21">
        <f t="shared" si="72"/>
        <v>7.5398167823413909</v>
      </c>
      <c r="CJ175" s="21">
        <f t="shared" si="73"/>
        <v>2.0803015280338871E-2</v>
      </c>
      <c r="CK175" s="21">
        <f t="shared" si="74"/>
        <v>0.61714723064145538</v>
      </c>
      <c r="CL175" s="21">
        <f t="shared" si="75"/>
        <v>0.78684769537158983</v>
      </c>
      <c r="CM175" s="21">
        <f t="shared" si="76"/>
        <v>4.7520336759392068</v>
      </c>
      <c r="CN175" s="21">
        <f t="shared" si="77"/>
        <v>6.0587272543612416</v>
      </c>
      <c r="CO175" s="21">
        <f t="shared" si="78"/>
        <v>7.459573556755001</v>
      </c>
      <c r="CP175" s="21">
        <f t="shared" si="79"/>
        <v>3.1224213408441451E-2</v>
      </c>
      <c r="CQ175" s="21">
        <f t="shared" si="80"/>
        <v>-0.29282277127655049</v>
      </c>
      <c r="CR175" s="21">
        <f t="shared" si="81"/>
        <v>0.95616673473925096</v>
      </c>
      <c r="CS175" s="21">
        <f t="shared" si="82"/>
        <v>-2.2547353388294389</v>
      </c>
      <c r="CT175" s="21">
        <f t="shared" si="83"/>
        <v>7.3624838574922329</v>
      </c>
      <c r="CU175" s="21">
        <f t="shared" si="84"/>
        <v>7.4473359501848924</v>
      </c>
      <c r="CV175" s="21">
        <f t="shared" si="85"/>
        <v>3.2813512963001015E-2</v>
      </c>
      <c r="CW175" s="21"/>
      <c r="CX175" s="21">
        <v>19</v>
      </c>
      <c r="CY175" s="21">
        <v>7.6</v>
      </c>
      <c r="CZ175" s="21">
        <v>8.1131905209250252</v>
      </c>
      <c r="DA175" s="21">
        <v>7.8783673286119313</v>
      </c>
      <c r="DB175" s="21">
        <v>7.8980531263086977</v>
      </c>
      <c r="DC175" s="21">
        <v>8.0314494920637109</v>
      </c>
      <c r="DD175" s="21">
        <v>8.0401617357276169</v>
      </c>
      <c r="DE175" s="21">
        <v>7.8425922794113676</v>
      </c>
      <c r="DF175" s="21">
        <v>7.8485529610814524</v>
      </c>
      <c r="DG175" s="21">
        <v>7.8111923947669926</v>
      </c>
      <c r="DH175" s="21">
        <v>7.6602450864836378</v>
      </c>
      <c r="DI175" s="21">
        <v>7.7659624178599103</v>
      </c>
      <c r="DJ175" s="21">
        <v>7.8278218632883574</v>
      </c>
      <c r="DK175" s="21">
        <v>7.7739542753345061</v>
      </c>
      <c r="DL175" s="21">
        <v>7.6896577614596664</v>
      </c>
      <c r="DM175" s="21">
        <v>7.5909385768689992</v>
      </c>
      <c r="DN175" s="21">
        <v>7.444150646038258</v>
      </c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9"/>
    </row>
    <row r="176" spans="1:149" x14ac:dyDescent="0.3">
      <c r="A176" s="30">
        <v>7.7</v>
      </c>
      <c r="B176" s="21">
        <f t="shared" si="98"/>
        <v>7.5200000000000005</v>
      </c>
      <c r="C176" s="21">
        <f t="shared" si="99"/>
        <v>7.5500000000000007</v>
      </c>
      <c r="D176" s="21">
        <f t="shared" si="100"/>
        <v>0.14999999999999947</v>
      </c>
      <c r="E176" s="21"/>
      <c r="F176" s="29"/>
      <c r="H176" s="30">
        <v>19</v>
      </c>
      <c r="I176" s="21">
        <v>7.6</v>
      </c>
      <c r="J176" s="21">
        <f t="shared" si="101"/>
        <v>1.0188949146777708</v>
      </c>
      <c r="K176" s="21">
        <f t="shared" si="86"/>
        <v>0.52430728355723166</v>
      </c>
      <c r="L176" s="21">
        <f t="shared" si="87"/>
        <v>0.85152913773331129</v>
      </c>
      <c r="M176" s="21">
        <f t="shared" si="96"/>
        <v>3.9847353550349602</v>
      </c>
      <c r="N176" s="21">
        <f t="shared" si="97"/>
        <v>6.4716214467731659</v>
      </c>
      <c r="O176" s="21">
        <f t="shared" si="88"/>
        <v>8.1131905209250252</v>
      </c>
      <c r="P176" s="21">
        <f t="shared" si="8"/>
        <v>6.7525068542766534E-2</v>
      </c>
      <c r="Q176" s="21">
        <f t="shared" si="89"/>
        <v>-0.45020374481767339</v>
      </c>
      <c r="R176" s="21">
        <f t="shared" si="90"/>
        <v>0.89292585814956849</v>
      </c>
      <c r="S176" s="21">
        <f t="shared" si="91"/>
        <v>-3.4215484606143174</v>
      </c>
      <c r="T176" s="21">
        <f t="shared" si="92"/>
        <v>6.7862365219367202</v>
      </c>
      <c r="U176" s="21">
        <f t="shared" si="9"/>
        <v>7.8783673286119313</v>
      </c>
      <c r="V176" s="21">
        <f t="shared" si="10"/>
        <v>3.6627280080517327E-2</v>
      </c>
      <c r="W176" s="21">
        <f t="shared" si="93"/>
        <v>-0.99639748854252652</v>
      </c>
      <c r="X176" s="21">
        <f t="shared" si="94"/>
        <v>8.4805924475509054E-2</v>
      </c>
      <c r="Y176" s="21">
        <f t="shared" si="11"/>
        <v>-7.5726209129232016</v>
      </c>
      <c r="Z176" s="21">
        <f t="shared" si="12"/>
        <v>0.64452502601386874</v>
      </c>
      <c r="AA176" s="21">
        <f t="shared" si="13"/>
        <v>7.8980531263086977</v>
      </c>
      <c r="AB176" s="21">
        <f t="shared" si="14"/>
        <v>3.9217516619565539E-2</v>
      </c>
      <c r="AC176" s="21">
        <f t="shared" si="15"/>
        <v>-0.59463317630428647</v>
      </c>
      <c r="AD176" s="21">
        <f t="shared" si="16"/>
        <v>-0.80399713036694065</v>
      </c>
      <c r="AE176" s="21">
        <f t="shared" si="17"/>
        <v>-4.5192121399125771</v>
      </c>
      <c r="AF176" s="21">
        <f t="shared" si="18"/>
        <v>-6.1103781907887482</v>
      </c>
      <c r="AG176" s="21">
        <f t="shared" si="19"/>
        <v>8.0314494920637109</v>
      </c>
      <c r="AH176" s="21">
        <f t="shared" si="20"/>
        <v>5.6769670008383066E-2</v>
      </c>
      <c r="AI176" s="21">
        <f t="shared" si="21"/>
        <v>0.37285647778030923</v>
      </c>
      <c r="AJ176" s="21">
        <f t="shared" si="22"/>
        <v>-0.92788902729650913</v>
      </c>
      <c r="AK176" s="21">
        <f t="shared" si="23"/>
        <v>2.8337092311303498</v>
      </c>
      <c r="AL176" s="21">
        <f t="shared" si="24"/>
        <v>-7.0519566074534694</v>
      </c>
      <c r="AM176" s="21">
        <f t="shared" si="95"/>
        <v>8.0401617357276169</v>
      </c>
      <c r="AN176" s="21">
        <f t="shared" si="25"/>
        <v>5.7916017858897016E-2</v>
      </c>
      <c r="AO176" s="21">
        <f t="shared" si="26"/>
        <v>0.98561591034770846</v>
      </c>
      <c r="AP176" s="21">
        <f t="shared" si="27"/>
        <v>-0.16900082032184882</v>
      </c>
      <c r="AQ176" s="21">
        <f t="shared" si="28"/>
        <v>7.4906809186425836</v>
      </c>
      <c r="AR176" s="21">
        <f t="shared" si="29"/>
        <v>-1.284406234446051</v>
      </c>
      <c r="AS176" s="21">
        <f t="shared" si="30"/>
        <v>7.8425922794113676</v>
      </c>
      <c r="AT176" s="21">
        <f t="shared" si="31"/>
        <v>3.192003676465368E-2</v>
      </c>
      <c r="AU176" s="21">
        <f t="shared" si="32"/>
        <v>0.6606747233900816</v>
      </c>
      <c r="AV176" s="21">
        <f t="shared" si="33"/>
        <v>0.75067230525272421</v>
      </c>
      <c r="AW176" s="21">
        <f t="shared" si="34"/>
        <v>5.0211278977646199</v>
      </c>
      <c r="AX176" s="21">
        <f t="shared" si="35"/>
        <v>5.705109519920704</v>
      </c>
      <c r="AY176" s="21">
        <f t="shared" si="36"/>
        <v>7.8485529610814524</v>
      </c>
      <c r="AZ176" s="21">
        <f t="shared" si="37"/>
        <v>3.2704336984401679E-2</v>
      </c>
      <c r="BA176" s="21">
        <f t="shared" si="38"/>
        <v>-0.29282277127655071</v>
      </c>
      <c r="BB176" s="21">
        <f t="shared" si="39"/>
        <v>0.95616673473925085</v>
      </c>
      <c r="BC176" s="21">
        <f t="shared" si="40"/>
        <v>-2.2254530617017854</v>
      </c>
      <c r="BD176" s="21">
        <f t="shared" si="41"/>
        <v>7.2668671840183059</v>
      </c>
      <c r="BE176" s="21">
        <f t="shared" si="42"/>
        <v>7.8111923947669926</v>
      </c>
      <c r="BF176" s="21">
        <f t="shared" si="43"/>
        <v>2.7788472995656965E-2</v>
      </c>
      <c r="BG176" s="21">
        <f t="shared" si="44"/>
        <v>-0.96773294693349909</v>
      </c>
      <c r="BH176" s="21">
        <f t="shared" si="45"/>
        <v>0.25197806138512435</v>
      </c>
      <c r="BI176" s="21">
        <f t="shared" si="46"/>
        <v>-7.354770396694593</v>
      </c>
      <c r="BJ176" s="21">
        <f t="shared" si="47"/>
        <v>1.9150332665269449</v>
      </c>
      <c r="BK176" s="21">
        <f t="shared" si="48"/>
        <v>7.6602450864836378</v>
      </c>
      <c r="BL176" s="21">
        <f t="shared" si="49"/>
        <v>7.926985063636597E-3</v>
      </c>
      <c r="BM176" s="21">
        <f t="shared" si="50"/>
        <v>-0.72195609395452354</v>
      </c>
      <c r="BN176" s="21">
        <f t="shared" si="51"/>
        <v>-0.69193886897754719</v>
      </c>
      <c r="BO176" s="21">
        <f t="shared" si="52"/>
        <v>-5.486866314054379</v>
      </c>
      <c r="BP176" s="21">
        <f t="shared" si="53"/>
        <v>-5.2587354042293581</v>
      </c>
      <c r="BQ176" s="21">
        <f t="shared" si="54"/>
        <v>7.7659624178599103</v>
      </c>
      <c r="BR176" s="21">
        <f t="shared" si="55"/>
        <v>2.1837160244725082E-2</v>
      </c>
      <c r="BS176" s="21">
        <f t="shared" si="56"/>
        <v>0.21067926999572636</v>
      </c>
      <c r="BT176" s="21">
        <f t="shared" si="57"/>
        <v>-0.97755523894768614</v>
      </c>
      <c r="BU176" s="21">
        <f t="shared" si="58"/>
        <v>1.6011624519675203</v>
      </c>
      <c r="BV176" s="21">
        <f t="shared" si="59"/>
        <v>-7.4294198160024143</v>
      </c>
      <c r="BW176" s="21">
        <f t="shared" si="60"/>
        <v>7.8278218632883574</v>
      </c>
      <c r="BX176" s="21">
        <f t="shared" si="61"/>
        <v>2.9976560958994442E-2</v>
      </c>
      <c r="BY176" s="21">
        <f t="shared" si="62"/>
        <v>0.94287744546108432</v>
      </c>
      <c r="BZ176" s="21">
        <f t="shared" si="63"/>
        <v>-0.33313979474205707</v>
      </c>
      <c r="CA176" s="21">
        <f t="shared" si="64"/>
        <v>7.1658685855042403</v>
      </c>
      <c r="CB176" s="21">
        <f t="shared" si="65"/>
        <v>-2.5318624400396335</v>
      </c>
      <c r="CC176" s="21">
        <f t="shared" si="66"/>
        <v>7.7739542753345061</v>
      </c>
      <c r="CD176" s="21">
        <f t="shared" si="67"/>
        <v>2.2888720438750853E-2</v>
      </c>
      <c r="CE176" s="21">
        <f t="shared" si="68"/>
        <v>0.77803575431843885</v>
      </c>
      <c r="CF176" s="21">
        <f t="shared" si="69"/>
        <v>0.62821999729564315</v>
      </c>
      <c r="CG176" s="21">
        <f t="shared" si="70"/>
        <v>5.9130717328201348</v>
      </c>
      <c r="CH176" s="21">
        <f t="shared" si="71"/>
        <v>4.7744719794468873</v>
      </c>
      <c r="CI176" s="21">
        <f t="shared" si="72"/>
        <v>7.6896577614596664</v>
      </c>
      <c r="CJ176" s="21">
        <f t="shared" si="73"/>
        <v>1.1797073876271942E-2</v>
      </c>
      <c r="CK176" s="21">
        <f t="shared" si="74"/>
        <v>-0.12701781974687848</v>
      </c>
      <c r="CL176" s="21">
        <f t="shared" si="75"/>
        <v>0.99190043525887694</v>
      </c>
      <c r="CM176" s="21">
        <f t="shared" si="76"/>
        <v>-0.96533543007627642</v>
      </c>
      <c r="CN176" s="21">
        <f t="shared" si="77"/>
        <v>7.5384433079674649</v>
      </c>
      <c r="CO176" s="21">
        <f t="shared" si="78"/>
        <v>7.5909385768689992</v>
      </c>
      <c r="CP176" s="21">
        <f t="shared" si="79"/>
        <v>1.1922925172369008E-3</v>
      </c>
      <c r="CQ176" s="21">
        <f t="shared" si="80"/>
        <v>-0.9112284903881358</v>
      </c>
      <c r="CR176" s="21">
        <f t="shared" si="81"/>
        <v>0.41190124824399249</v>
      </c>
      <c r="CS176" s="21">
        <f t="shared" si="82"/>
        <v>-6.9253365269498319</v>
      </c>
      <c r="CT176" s="21">
        <f t="shared" si="83"/>
        <v>3.1304494866543426</v>
      </c>
      <c r="CU176" s="21">
        <f t="shared" si="84"/>
        <v>7.444150646038258</v>
      </c>
      <c r="CV176" s="21">
        <f t="shared" si="85"/>
        <v>2.0506493942334423E-2</v>
      </c>
      <c r="CW176" s="21"/>
      <c r="CX176" s="21">
        <v>20</v>
      </c>
      <c r="CY176" s="21">
        <v>7.6</v>
      </c>
      <c r="CZ176" s="21">
        <v>8.0868462844828848</v>
      </c>
      <c r="DA176" s="21">
        <v>7.8766242868423832</v>
      </c>
      <c r="DB176" s="21">
        <v>7.8462913780687211</v>
      </c>
      <c r="DC176" s="21">
        <v>7.9877146954509017</v>
      </c>
      <c r="DD176" s="21">
        <v>7.97190494145649</v>
      </c>
      <c r="DE176" s="21">
        <v>7.8489231971086335</v>
      </c>
      <c r="DF176" s="21">
        <v>7.8300931638402202</v>
      </c>
      <c r="DG176" s="21">
        <v>7.8290005540052814</v>
      </c>
      <c r="DH176" s="21">
        <v>7.6851536386165531</v>
      </c>
      <c r="DI176" s="21">
        <v>7.8700617350122268</v>
      </c>
      <c r="DJ176" s="21">
        <v>7.9006960006021103</v>
      </c>
      <c r="DK176" s="21">
        <v>7.9430334831466709</v>
      </c>
      <c r="DL176" s="21">
        <v>7.9141440773982721</v>
      </c>
      <c r="DM176" s="21">
        <v>7.8557686126369948</v>
      </c>
      <c r="DN176" s="21">
        <v>7.6740480680098981</v>
      </c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9"/>
    </row>
    <row r="177" spans="1:149" x14ac:dyDescent="0.3">
      <c r="A177" s="30">
        <v>7.6</v>
      </c>
      <c r="B177" s="21">
        <f t="shared" si="98"/>
        <v>7.9</v>
      </c>
      <c r="C177" s="21">
        <f t="shared" si="99"/>
        <v>7.7100000000000009</v>
      </c>
      <c r="D177" s="21">
        <f t="shared" si="100"/>
        <v>-0.11000000000000121</v>
      </c>
      <c r="E177" s="21"/>
      <c r="F177" s="29"/>
      <c r="H177" s="30">
        <v>20</v>
      </c>
      <c r="I177" s="21">
        <v>7.6</v>
      </c>
      <c r="J177" s="21">
        <f t="shared" si="101"/>
        <v>1.0755001877154247</v>
      </c>
      <c r="K177" s="21">
        <f t="shared" si="86"/>
        <v>0.47529222356108997</v>
      </c>
      <c r="L177" s="21">
        <f t="shared" si="87"/>
        <v>0.87982799581642934</v>
      </c>
      <c r="M177" s="21">
        <f t="shared" si="96"/>
        <v>3.6122208990642837</v>
      </c>
      <c r="N177" s="21">
        <f t="shared" si="97"/>
        <v>6.6866927682048622</v>
      </c>
      <c r="O177" s="21">
        <f t="shared" si="88"/>
        <v>8.0868462844828848</v>
      </c>
      <c r="P177" s="21">
        <f t="shared" si="8"/>
        <v>6.4058721642484884E-2</v>
      </c>
      <c r="Q177" s="21">
        <f t="shared" si="89"/>
        <v>-0.54819460444470969</v>
      </c>
      <c r="R177" s="21">
        <f t="shared" si="90"/>
        <v>0.83635080896577618</v>
      </c>
      <c r="S177" s="21">
        <f t="shared" si="91"/>
        <v>-4.1662789937797937</v>
      </c>
      <c r="T177" s="21">
        <f t="shared" si="92"/>
        <v>6.3562661481398983</v>
      </c>
      <c r="U177" s="21">
        <f t="shared" si="9"/>
        <v>7.8766242868423832</v>
      </c>
      <c r="V177" s="21">
        <f t="shared" si="10"/>
        <v>3.6397932479261E-2</v>
      </c>
      <c r="W177" s="21">
        <f t="shared" si="93"/>
        <v>-0.99639748854252652</v>
      </c>
      <c r="X177" s="21">
        <f t="shared" si="94"/>
        <v>-8.4805924475509262E-2</v>
      </c>
      <c r="Y177" s="21">
        <f t="shared" si="11"/>
        <v>-7.5726209129232016</v>
      </c>
      <c r="Z177" s="21">
        <f t="shared" si="12"/>
        <v>-0.64452502601387041</v>
      </c>
      <c r="AA177" s="21">
        <f t="shared" si="13"/>
        <v>7.8462913780687211</v>
      </c>
      <c r="AB177" s="21">
        <f t="shared" si="14"/>
        <v>3.2406760272200193E-2</v>
      </c>
      <c r="AC177" s="21">
        <f t="shared" si="15"/>
        <v>-0.39896535131541655</v>
      </c>
      <c r="AD177" s="21">
        <f t="shared" si="16"/>
        <v>-0.91696600179601329</v>
      </c>
      <c r="AE177" s="21">
        <f t="shared" si="17"/>
        <v>-3.0321366699971657</v>
      </c>
      <c r="AF177" s="21">
        <f t="shared" si="18"/>
        <v>-6.9689416136497009</v>
      </c>
      <c r="AG177" s="21">
        <f t="shared" si="19"/>
        <v>7.9877146954509017</v>
      </c>
      <c r="AH177" s="21">
        <f t="shared" si="20"/>
        <v>5.1015091506697648E-2</v>
      </c>
      <c r="AI177" s="21">
        <f t="shared" si="21"/>
        <v>0.61714723064145482</v>
      </c>
      <c r="AJ177" s="21">
        <f t="shared" si="22"/>
        <v>-0.78684769537159027</v>
      </c>
      <c r="AK177" s="21">
        <f t="shared" si="23"/>
        <v>4.6903189528750566</v>
      </c>
      <c r="AL177" s="21">
        <f t="shared" si="24"/>
        <v>-5.9800424848240858</v>
      </c>
      <c r="AM177" s="21">
        <f t="shared" si="95"/>
        <v>7.97190494145649</v>
      </c>
      <c r="AN177" s="21">
        <f t="shared" si="25"/>
        <v>4.8934860717959258E-2</v>
      </c>
      <c r="AO177" s="21">
        <f t="shared" si="26"/>
        <v>0.98561591034770846</v>
      </c>
      <c r="AP177" s="21">
        <f t="shared" si="27"/>
        <v>0.16900082032184921</v>
      </c>
      <c r="AQ177" s="21">
        <f t="shared" si="28"/>
        <v>7.4906809186425836</v>
      </c>
      <c r="AR177" s="21">
        <f t="shared" si="29"/>
        <v>1.2844062344460538</v>
      </c>
      <c r="AS177" s="21">
        <f t="shared" si="30"/>
        <v>7.8489231971086335</v>
      </c>
      <c r="AT177" s="21">
        <f t="shared" si="31"/>
        <v>3.2753052251136033E-2</v>
      </c>
      <c r="AU177" s="21">
        <f t="shared" si="32"/>
        <v>0.31976392457124542</v>
      </c>
      <c r="AV177" s="21">
        <f t="shared" si="33"/>
        <v>0.94749724672042968</v>
      </c>
      <c r="AW177" s="21">
        <f t="shared" si="34"/>
        <v>2.430205826741465</v>
      </c>
      <c r="AX177" s="21">
        <f t="shared" si="35"/>
        <v>7.2009790750752654</v>
      </c>
      <c r="AY177" s="21">
        <f t="shared" si="36"/>
        <v>7.8300931638402202</v>
      </c>
      <c r="AZ177" s="21">
        <f t="shared" si="37"/>
        <v>3.0275416294765871E-2</v>
      </c>
      <c r="BA177" s="21">
        <f t="shared" si="38"/>
        <v>-0.68165329689953258</v>
      </c>
      <c r="BB177" s="21">
        <f t="shared" si="39"/>
        <v>0.73167532610167862</v>
      </c>
      <c r="BC177" s="21">
        <f t="shared" si="40"/>
        <v>-5.1805650564364472</v>
      </c>
      <c r="BD177" s="21">
        <f t="shared" si="41"/>
        <v>5.5607324783727572</v>
      </c>
      <c r="BE177" s="21">
        <f t="shared" si="42"/>
        <v>7.8290005540052814</v>
      </c>
      <c r="BF177" s="21">
        <f t="shared" si="43"/>
        <v>3.0131651842800231E-2</v>
      </c>
      <c r="BG177" s="21">
        <f t="shared" si="44"/>
        <v>-0.96773294693349876</v>
      </c>
      <c r="BH177" s="21">
        <f t="shared" si="45"/>
        <v>-0.25197806138512541</v>
      </c>
      <c r="BI177" s="21">
        <f t="shared" si="46"/>
        <v>-7.3547703966945903</v>
      </c>
      <c r="BJ177" s="21">
        <f t="shared" si="47"/>
        <v>-1.9150332665269529</v>
      </c>
      <c r="BK177" s="21">
        <f t="shared" si="48"/>
        <v>7.6851536386165531</v>
      </c>
      <c r="BL177" s="21">
        <f t="shared" si="49"/>
        <v>1.1204426133757033E-2</v>
      </c>
      <c r="BM177" s="21">
        <f t="shared" si="50"/>
        <v>-0.23825859142316594</v>
      </c>
      <c r="BN177" s="21">
        <f t="shared" si="51"/>
        <v>-0.97120175227037608</v>
      </c>
      <c r="BO177" s="21">
        <f t="shared" si="52"/>
        <v>-1.8107652948160611</v>
      </c>
      <c r="BP177" s="21">
        <f t="shared" si="53"/>
        <v>-7.3811333172548581</v>
      </c>
      <c r="BQ177" s="21">
        <f t="shared" si="54"/>
        <v>7.8700617350122268</v>
      </c>
      <c r="BR177" s="21">
        <f t="shared" si="55"/>
        <v>3.5534438817398317E-2</v>
      </c>
      <c r="BS177" s="21">
        <f t="shared" si="56"/>
        <v>0.74124803553339991</v>
      </c>
      <c r="BT177" s="21">
        <f t="shared" si="57"/>
        <v>-0.67123121934090302</v>
      </c>
      <c r="BU177" s="21">
        <f t="shared" si="58"/>
        <v>5.6334850700538395</v>
      </c>
      <c r="BV177" s="21">
        <f t="shared" si="59"/>
        <v>-5.1013572669908624</v>
      </c>
      <c r="BW177" s="21">
        <f t="shared" si="60"/>
        <v>7.9006960006021103</v>
      </c>
      <c r="BX177" s="21">
        <f t="shared" si="61"/>
        <v>3.9565263237119827E-2</v>
      </c>
      <c r="BY177" s="21">
        <f t="shared" si="62"/>
        <v>0.9428774454610841</v>
      </c>
      <c r="BZ177" s="21">
        <f t="shared" si="63"/>
        <v>0.33313979474205779</v>
      </c>
      <c r="CA177" s="21">
        <f t="shared" si="64"/>
        <v>7.1658685855042386</v>
      </c>
      <c r="CB177" s="21">
        <f t="shared" si="65"/>
        <v>2.5318624400396392</v>
      </c>
      <c r="CC177" s="21">
        <f t="shared" si="66"/>
        <v>7.9430334831466709</v>
      </c>
      <c r="CD177" s="21">
        <f t="shared" si="67"/>
        <v>4.513598462456201E-2</v>
      </c>
      <c r="CE177" s="21">
        <f t="shared" si="68"/>
        <v>0.15503659966419872</v>
      </c>
      <c r="CF177" s="21">
        <f t="shared" si="69"/>
        <v>0.98790872694017795</v>
      </c>
      <c r="CG177" s="21">
        <f t="shared" si="70"/>
        <v>1.1782781574479102</v>
      </c>
      <c r="CH177" s="21">
        <f t="shared" si="71"/>
        <v>7.5081063247453521</v>
      </c>
      <c r="CI177" s="21">
        <f t="shared" si="72"/>
        <v>7.9141440773982721</v>
      </c>
      <c r="CJ177" s="21">
        <f t="shared" si="73"/>
        <v>4.1334747026088484E-2</v>
      </c>
      <c r="CK177" s="21">
        <f t="shared" si="74"/>
        <v>-0.79550206508558974</v>
      </c>
      <c r="CL177" s="21">
        <f t="shared" si="75"/>
        <v>0.60595087626354838</v>
      </c>
      <c r="CM177" s="21">
        <f t="shared" si="76"/>
        <v>-6.0458156946504813</v>
      </c>
      <c r="CN177" s="21">
        <f t="shared" si="77"/>
        <v>4.6052266596029678</v>
      </c>
      <c r="CO177" s="21">
        <f t="shared" si="78"/>
        <v>7.8557686126369948</v>
      </c>
      <c r="CP177" s="21">
        <f t="shared" si="79"/>
        <v>3.3653764820657253E-2</v>
      </c>
      <c r="CQ177" s="21">
        <f t="shared" si="80"/>
        <v>-0.91122849038813558</v>
      </c>
      <c r="CR177" s="21">
        <f t="shared" si="81"/>
        <v>-0.41190124824399299</v>
      </c>
      <c r="CS177" s="21">
        <f t="shared" si="82"/>
        <v>-6.9253365269498302</v>
      </c>
      <c r="CT177" s="21">
        <f t="shared" si="83"/>
        <v>-3.1304494866543466</v>
      </c>
      <c r="CU177" s="21">
        <f t="shared" si="84"/>
        <v>7.6740480680098981</v>
      </c>
      <c r="CV177" s="21">
        <f t="shared" si="85"/>
        <v>9.7431668434076971E-3</v>
      </c>
      <c r="CW177" s="21"/>
      <c r="CX177" s="21">
        <v>21</v>
      </c>
      <c r="CY177" s="21">
        <v>7.3</v>
      </c>
      <c r="CZ177" s="21">
        <v>8.0614387990843817</v>
      </c>
      <c r="DA177" s="21">
        <v>7.8785094567397254</v>
      </c>
      <c r="DB177" s="21">
        <v>7.7990304640540637</v>
      </c>
      <c r="DC177" s="21">
        <v>7.9412613748410621</v>
      </c>
      <c r="DD177" s="21">
        <v>7.9021876152618713</v>
      </c>
      <c r="DE177" s="21">
        <v>7.8678436456800105</v>
      </c>
      <c r="DF177" s="21">
        <v>7.8271408037655901</v>
      </c>
      <c r="DG177" s="21">
        <v>7.8625364047867636</v>
      </c>
      <c r="DH177" s="21">
        <v>7.7623229385319927</v>
      </c>
      <c r="DI177" s="21">
        <v>7.9687395284623586</v>
      </c>
      <c r="DJ177" s="21">
        <v>7.9566504218781873</v>
      </c>
      <c r="DK177" s="21">
        <v>8.0763981601670398</v>
      </c>
      <c r="DL177" s="21">
        <v>8.1178662435244249</v>
      </c>
      <c r="DM177" s="21">
        <v>8.1346162495081433</v>
      </c>
      <c r="DN177" s="21">
        <v>8.0412878392272802</v>
      </c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9"/>
    </row>
    <row r="178" spans="1:149" x14ac:dyDescent="0.3">
      <c r="A178" s="30">
        <v>7.6</v>
      </c>
      <c r="B178" s="21">
        <f t="shared" si="98"/>
        <v>8.1999999999999993</v>
      </c>
      <c r="C178" s="21">
        <f t="shared" si="99"/>
        <v>8.0500000000000007</v>
      </c>
      <c r="D178" s="21">
        <f t="shared" si="100"/>
        <v>-0.45000000000000107</v>
      </c>
      <c r="E178" s="21"/>
      <c r="F178" s="29"/>
      <c r="H178" s="30">
        <v>21</v>
      </c>
      <c r="I178" s="21">
        <v>7.3</v>
      </c>
      <c r="J178" s="21">
        <f t="shared" si="101"/>
        <v>1.1321054607530787</v>
      </c>
      <c r="K178" s="21">
        <f t="shared" si="86"/>
        <v>0.42475465928404771</v>
      </c>
      <c r="L178" s="21">
        <f t="shared" si="87"/>
        <v>0.90530849958259674</v>
      </c>
      <c r="M178" s="21">
        <f t="shared" si="96"/>
        <v>3.1007090127735482</v>
      </c>
      <c r="N178" s="21">
        <f t="shared" si="97"/>
        <v>6.6087520469529561</v>
      </c>
      <c r="O178" s="21">
        <f t="shared" si="88"/>
        <v>8.0614387990843817</v>
      </c>
      <c r="P178" s="21">
        <f t="shared" si="8"/>
        <v>0.1043066848060797</v>
      </c>
      <c r="Q178" s="21">
        <f t="shared" si="89"/>
        <v>-0.63916695883298502</v>
      </c>
      <c r="R178" s="21">
        <f t="shared" si="90"/>
        <v>0.76906800657431662</v>
      </c>
      <c r="S178" s="21">
        <f t="shared" si="91"/>
        <v>-4.6659187994807905</v>
      </c>
      <c r="T178" s="21">
        <f t="shared" si="92"/>
        <v>5.6141964479925113</v>
      </c>
      <c r="U178" s="21">
        <f t="shared" si="9"/>
        <v>7.8785094567397254</v>
      </c>
      <c r="V178" s="21">
        <f t="shared" si="10"/>
        <v>7.9247870786263774E-2</v>
      </c>
      <c r="W178" s="21">
        <f t="shared" si="93"/>
        <v>-0.96773294693349876</v>
      </c>
      <c r="X178" s="21">
        <f t="shared" si="94"/>
        <v>-0.25197806138512563</v>
      </c>
      <c r="Y178" s="21">
        <f t="shared" si="11"/>
        <v>-7.0644505126145409</v>
      </c>
      <c r="Z178" s="21">
        <f t="shared" si="12"/>
        <v>-1.8394398481114171</v>
      </c>
      <c r="AA178" s="21">
        <f t="shared" si="13"/>
        <v>7.7990304640540637</v>
      </c>
      <c r="AB178" s="21">
        <f t="shared" si="14"/>
        <v>6.8360337541652591E-2</v>
      </c>
      <c r="AC178" s="21">
        <f t="shared" si="15"/>
        <v>-0.18293119747238637</v>
      </c>
      <c r="AD178" s="21">
        <f t="shared" si="16"/>
        <v>-0.98312571779570423</v>
      </c>
      <c r="AE178" s="21">
        <f t="shared" si="17"/>
        <v>-1.3353977415484204</v>
      </c>
      <c r="AF178" s="21">
        <f t="shared" si="18"/>
        <v>-7.1768177399086408</v>
      </c>
      <c r="AG178" s="21">
        <f t="shared" si="19"/>
        <v>7.9412613748410621</v>
      </c>
      <c r="AH178" s="21">
        <f t="shared" si="20"/>
        <v>8.7844023950830449E-2</v>
      </c>
      <c r="AI178" s="21">
        <f t="shared" si="21"/>
        <v>0.81233119002388599</v>
      </c>
      <c r="AJ178" s="21">
        <f t="shared" si="22"/>
        <v>-0.58319639720627325</v>
      </c>
      <c r="AK178" s="21">
        <f t="shared" si="23"/>
        <v>5.9300176871743675</v>
      </c>
      <c r="AL178" s="21">
        <f t="shared" si="24"/>
        <v>-4.2573336996057947</v>
      </c>
      <c r="AM178" s="21">
        <f t="shared" si="95"/>
        <v>7.9021876152618713</v>
      </c>
      <c r="AN178" s="21">
        <f t="shared" si="25"/>
        <v>8.2491454145461843E-2</v>
      </c>
      <c r="AO178" s="21">
        <f t="shared" si="26"/>
        <v>0.87301411316118771</v>
      </c>
      <c r="AP178" s="21">
        <f t="shared" si="27"/>
        <v>0.48769494381363532</v>
      </c>
      <c r="AQ178" s="21">
        <f t="shared" si="28"/>
        <v>6.3730030260766704</v>
      </c>
      <c r="AR178" s="21">
        <f t="shared" si="29"/>
        <v>3.5601730898395378</v>
      </c>
      <c r="AS178" s="21">
        <f t="shared" si="30"/>
        <v>7.8678436456800105</v>
      </c>
      <c r="AT178" s="21">
        <f t="shared" si="31"/>
        <v>7.7786800778083656E-2</v>
      </c>
      <c r="AU178" s="21">
        <f t="shared" si="32"/>
        <v>-7.0697565651995406E-2</v>
      </c>
      <c r="AV178" s="21">
        <f t="shared" si="33"/>
        <v>0.99749779659449966</v>
      </c>
      <c r="AW178" s="21">
        <f t="shared" si="34"/>
        <v>-0.51609222925956644</v>
      </c>
      <c r="AX178" s="21">
        <f t="shared" si="35"/>
        <v>7.2817339151398475</v>
      </c>
      <c r="AY178" s="21">
        <f t="shared" si="36"/>
        <v>7.8271408037655901</v>
      </c>
      <c r="AZ178" s="21">
        <f t="shared" si="37"/>
        <v>7.2211069008984968E-2</v>
      </c>
      <c r="BA178" s="21">
        <f t="shared" si="38"/>
        <v>-0.93307235398263755</v>
      </c>
      <c r="BB178" s="21">
        <f t="shared" si="39"/>
        <v>0.35968872964453519</v>
      </c>
      <c r="BC178" s="21">
        <f t="shared" si="40"/>
        <v>-6.8114281840732538</v>
      </c>
      <c r="BD178" s="21">
        <f t="shared" si="41"/>
        <v>2.6257277264051067</v>
      </c>
      <c r="BE178" s="21">
        <f t="shared" si="42"/>
        <v>7.8625364047867636</v>
      </c>
      <c r="BF178" s="21">
        <f t="shared" si="43"/>
        <v>7.7059781477638881E-2</v>
      </c>
      <c r="BG178" s="21">
        <f t="shared" si="44"/>
        <v>-0.72195609395452354</v>
      </c>
      <c r="BH178" s="21">
        <f t="shared" si="45"/>
        <v>-0.69193886897754719</v>
      </c>
      <c r="BI178" s="21">
        <f t="shared" si="46"/>
        <v>-5.2702794858680218</v>
      </c>
      <c r="BJ178" s="21">
        <f t="shared" si="47"/>
        <v>-5.0511537435360943</v>
      </c>
      <c r="BK178" s="21">
        <f t="shared" si="48"/>
        <v>7.7623229385319927</v>
      </c>
      <c r="BL178" s="21">
        <f t="shared" si="49"/>
        <v>6.3331909387944238E-2</v>
      </c>
      <c r="BM178" s="21">
        <f t="shared" si="50"/>
        <v>0.31976392457124553</v>
      </c>
      <c r="BN178" s="21">
        <f t="shared" si="51"/>
        <v>-0.94749724672042968</v>
      </c>
      <c r="BO178" s="21">
        <f t="shared" si="52"/>
        <v>2.3342766493700924</v>
      </c>
      <c r="BP178" s="21">
        <f t="shared" si="53"/>
        <v>-6.9167299010591368</v>
      </c>
      <c r="BQ178" s="21">
        <f t="shared" si="54"/>
        <v>7.9687395284623586</v>
      </c>
      <c r="BR178" s="21">
        <f t="shared" si="55"/>
        <v>9.1608154583884757E-2</v>
      </c>
      <c r="BS178" s="21">
        <f t="shared" si="56"/>
        <v>0.99359852761970302</v>
      </c>
      <c r="BT178" s="21">
        <f t="shared" si="57"/>
        <v>-0.1129688714290718</v>
      </c>
      <c r="BU178" s="21">
        <f t="shared" si="58"/>
        <v>7.2532692516238315</v>
      </c>
      <c r="BV178" s="21">
        <f t="shared" si="59"/>
        <v>-0.82467276143222412</v>
      </c>
      <c r="BW178" s="21">
        <f t="shared" si="60"/>
        <v>7.9566504218781873</v>
      </c>
      <c r="BX178" s="21">
        <f t="shared" si="61"/>
        <v>8.9952112586053082E-2</v>
      </c>
      <c r="BY178" s="21">
        <f t="shared" si="62"/>
        <v>0.52430728355723022</v>
      </c>
      <c r="BZ178" s="21">
        <f t="shared" si="63"/>
        <v>0.85152913773331218</v>
      </c>
      <c r="CA178" s="21">
        <f t="shared" si="64"/>
        <v>3.8274431699677804</v>
      </c>
      <c r="CB178" s="21">
        <f t="shared" si="65"/>
        <v>6.2161627054531792</v>
      </c>
      <c r="CC178" s="21">
        <f t="shared" si="66"/>
        <v>8.0763981601670398</v>
      </c>
      <c r="CD178" s="21">
        <f t="shared" si="67"/>
        <v>0.10635591235164932</v>
      </c>
      <c r="CE178" s="21">
        <f t="shared" si="68"/>
        <v>-0.54819460444471035</v>
      </c>
      <c r="CF178" s="21">
        <f t="shared" si="69"/>
        <v>0.83635080896577574</v>
      </c>
      <c r="CG178" s="21">
        <f t="shared" si="70"/>
        <v>-4.0018206124463855</v>
      </c>
      <c r="CH178" s="21">
        <f t="shared" si="71"/>
        <v>6.105360905450163</v>
      </c>
      <c r="CI178" s="21">
        <f t="shared" si="72"/>
        <v>8.1178662435244249</v>
      </c>
      <c r="CJ178" s="21">
        <f t="shared" si="73"/>
        <v>0.11203647171567467</v>
      </c>
      <c r="CK178" s="21">
        <f t="shared" si="74"/>
        <v>-0.99000370842176355</v>
      </c>
      <c r="CL178" s="21">
        <f t="shared" si="75"/>
        <v>-0.1410413319249208</v>
      </c>
      <c r="CM178" s="21">
        <f t="shared" si="76"/>
        <v>-7.227027071478874</v>
      </c>
      <c r="CN178" s="21">
        <f t="shared" si="77"/>
        <v>-1.0296017230519219</v>
      </c>
      <c r="CO178" s="21">
        <f t="shared" si="78"/>
        <v>8.1346162495081433</v>
      </c>
      <c r="CP178" s="21">
        <f t="shared" si="79"/>
        <v>0.11433099308330734</v>
      </c>
      <c r="CQ178" s="21">
        <f t="shared" si="80"/>
        <v>-0.29282277127654827</v>
      </c>
      <c r="CR178" s="21">
        <f t="shared" si="81"/>
        <v>-0.95616673473925162</v>
      </c>
      <c r="CS178" s="21">
        <f t="shared" si="82"/>
        <v>-2.1376062303188021</v>
      </c>
      <c r="CT178" s="21">
        <f t="shared" si="83"/>
        <v>-6.9800171635965365</v>
      </c>
      <c r="CU178" s="21">
        <f t="shared" si="84"/>
        <v>8.0412878392272802</v>
      </c>
      <c r="CV178" s="21">
        <f t="shared" si="85"/>
        <v>0.10154627934620279</v>
      </c>
      <c r="CW178" s="21"/>
      <c r="CX178" s="21">
        <v>22</v>
      </c>
      <c r="CY178" s="21">
        <v>9.3000000000000007</v>
      </c>
      <c r="CZ178" s="21">
        <v>8.0370494525649754</v>
      </c>
      <c r="DA178" s="21">
        <v>7.8837547997812951</v>
      </c>
      <c r="DB178" s="21">
        <v>7.7574161890961646</v>
      </c>
      <c r="DC178" s="21">
        <v>7.8931941091476192</v>
      </c>
      <c r="DD178" s="21">
        <v>7.8339654676203176</v>
      </c>
      <c r="DE178" s="21">
        <v>7.8921829033554971</v>
      </c>
      <c r="DF178" s="21">
        <v>7.8359145745534189</v>
      </c>
      <c r="DG178" s="21">
        <v>7.9006631440159847</v>
      </c>
      <c r="DH178" s="21">
        <v>7.8695345186662768</v>
      </c>
      <c r="DI178" s="21">
        <v>8.0330677338930006</v>
      </c>
      <c r="DJ178" s="21">
        <v>7.982792751627426</v>
      </c>
      <c r="DK178" s="21">
        <v>8.1267913128578542</v>
      </c>
      <c r="DL178" s="21">
        <v>8.2171569892582443</v>
      </c>
      <c r="DM178" s="21">
        <v>8.2990523392617472</v>
      </c>
      <c r="DN178" s="21">
        <v>8.3574534405953553</v>
      </c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9"/>
    </row>
    <row r="179" spans="1:149" x14ac:dyDescent="0.3">
      <c r="A179" s="30">
        <v>7.3</v>
      </c>
      <c r="B179" s="21">
        <f t="shared" si="98"/>
        <v>8.02</v>
      </c>
      <c r="C179" s="21">
        <f t="shared" si="99"/>
        <v>8.11</v>
      </c>
      <c r="D179" s="21">
        <f t="shared" si="100"/>
        <v>-0.80999999999999961</v>
      </c>
      <c r="E179" s="21"/>
      <c r="F179" s="29"/>
      <c r="H179" s="30">
        <v>22</v>
      </c>
      <c r="I179" s="21">
        <v>9.3000000000000007</v>
      </c>
      <c r="J179" s="21">
        <f t="shared" si="101"/>
        <v>1.1887107337907326</v>
      </c>
      <c r="K179" s="21">
        <f t="shared" si="86"/>
        <v>0.37285647778030861</v>
      </c>
      <c r="L179" s="21">
        <f t="shared" si="87"/>
        <v>0.92788902729650935</v>
      </c>
      <c r="M179" s="21">
        <f t="shared" si="96"/>
        <v>3.4675652433568702</v>
      </c>
      <c r="N179" s="21">
        <f t="shared" si="97"/>
        <v>8.6293679538575372</v>
      </c>
      <c r="O179" s="21">
        <f t="shared" si="88"/>
        <v>8.0370494525649754</v>
      </c>
      <c r="P179" s="21">
        <f t="shared" si="8"/>
        <v>0.1358011341327984</v>
      </c>
      <c r="Q179" s="21">
        <f t="shared" si="89"/>
        <v>-0.72195609395452442</v>
      </c>
      <c r="R179" s="21">
        <f t="shared" si="90"/>
        <v>0.6919388689775462</v>
      </c>
      <c r="S179" s="21">
        <f t="shared" si="91"/>
        <v>-6.7141916737770773</v>
      </c>
      <c r="T179" s="21">
        <f t="shared" si="92"/>
        <v>6.4350314814911798</v>
      </c>
      <c r="U179" s="21">
        <f t="shared" si="9"/>
        <v>7.8837547997812951</v>
      </c>
      <c r="V179" s="21">
        <f t="shared" si="10"/>
        <v>0.15228443013104359</v>
      </c>
      <c r="W179" s="21">
        <f t="shared" si="93"/>
        <v>-0.91122849038813569</v>
      </c>
      <c r="X179" s="21">
        <f t="shared" si="94"/>
        <v>-0.4119012482439926</v>
      </c>
      <c r="Y179" s="21">
        <f t="shared" si="11"/>
        <v>-8.474424960609662</v>
      </c>
      <c r="Z179" s="21">
        <f t="shared" si="12"/>
        <v>-3.8306816086691313</v>
      </c>
      <c r="AA179" s="21">
        <f t="shared" si="13"/>
        <v>7.7574161890961646</v>
      </c>
      <c r="AB179" s="21">
        <f t="shared" si="14"/>
        <v>0.1658692269789071</v>
      </c>
      <c r="AC179" s="21">
        <f t="shared" si="15"/>
        <v>4.2441203196148219E-2</v>
      </c>
      <c r="AD179" s="21">
        <f t="shared" si="16"/>
        <v>-0.99909896620468153</v>
      </c>
      <c r="AE179" s="21">
        <f t="shared" si="17"/>
        <v>0.39470318972417845</v>
      </c>
      <c r="AF179" s="21">
        <f t="shared" si="18"/>
        <v>-9.2916203857035384</v>
      </c>
      <c r="AG179" s="21">
        <f t="shared" si="19"/>
        <v>7.8931941091476192</v>
      </c>
      <c r="AH179" s="21">
        <f t="shared" si="20"/>
        <v>0.15126945062928832</v>
      </c>
      <c r="AI179" s="21">
        <f t="shared" si="21"/>
        <v>0.9428774454610841</v>
      </c>
      <c r="AJ179" s="21">
        <f t="shared" si="22"/>
        <v>-0.33313979474205768</v>
      </c>
      <c r="AK179" s="21">
        <f t="shared" si="23"/>
        <v>8.7687602427880833</v>
      </c>
      <c r="AL179" s="21">
        <f t="shared" si="24"/>
        <v>-3.0982000911011367</v>
      </c>
      <c r="AM179" s="21">
        <f t="shared" si="95"/>
        <v>7.8339654676203176</v>
      </c>
      <c r="AN179" s="21">
        <f t="shared" si="25"/>
        <v>0.15763812176125624</v>
      </c>
      <c r="AO179" s="21">
        <f t="shared" si="26"/>
        <v>0.6606747233900816</v>
      </c>
      <c r="AP179" s="21">
        <f t="shared" si="27"/>
        <v>0.75067230525272421</v>
      </c>
      <c r="AQ179" s="21">
        <f t="shared" si="28"/>
        <v>6.1442749275277597</v>
      </c>
      <c r="AR179" s="21">
        <f t="shared" si="29"/>
        <v>6.9812524388503361</v>
      </c>
      <c r="AS179" s="21">
        <f t="shared" si="30"/>
        <v>7.8921829033554971</v>
      </c>
      <c r="AT179" s="21">
        <f t="shared" si="31"/>
        <v>0.15137818243489284</v>
      </c>
      <c r="AU179" s="21">
        <f t="shared" si="32"/>
        <v>-0.45020374481767395</v>
      </c>
      <c r="AV179" s="21">
        <f t="shared" si="33"/>
        <v>0.89292585814956815</v>
      </c>
      <c r="AW179" s="21">
        <f t="shared" si="34"/>
        <v>-4.1868948268043678</v>
      </c>
      <c r="AX179" s="21">
        <f t="shared" si="35"/>
        <v>8.3042104807909851</v>
      </c>
      <c r="AY179" s="21">
        <f t="shared" si="36"/>
        <v>7.8359145745534189</v>
      </c>
      <c r="AZ179" s="21">
        <f t="shared" si="37"/>
        <v>0.1574285403706002</v>
      </c>
      <c r="BA179" s="21">
        <f t="shared" si="38"/>
        <v>-0.99639748854252652</v>
      </c>
      <c r="BB179" s="21">
        <f t="shared" si="39"/>
        <v>-8.4805924475509012E-2</v>
      </c>
      <c r="BC179" s="21">
        <f t="shared" si="40"/>
        <v>-9.2664966434454978</v>
      </c>
      <c r="BD179" s="21">
        <f t="shared" si="41"/>
        <v>-0.78869509762223389</v>
      </c>
      <c r="BE179" s="21">
        <f t="shared" si="42"/>
        <v>7.9006631440159847</v>
      </c>
      <c r="BF179" s="21">
        <f t="shared" si="43"/>
        <v>0.15046632860043183</v>
      </c>
      <c r="BG179" s="21">
        <f t="shared" si="44"/>
        <v>-0.29282277127655143</v>
      </c>
      <c r="BH179" s="21">
        <f t="shared" si="45"/>
        <v>-0.95616673473925062</v>
      </c>
      <c r="BI179" s="21">
        <f t="shared" si="46"/>
        <v>-2.7232517728719285</v>
      </c>
      <c r="BJ179" s="21">
        <f t="shared" si="47"/>
        <v>-8.892350633075031</v>
      </c>
      <c r="BK179" s="21">
        <f t="shared" si="48"/>
        <v>7.8695345186662768</v>
      </c>
      <c r="BL179" s="21">
        <f t="shared" si="49"/>
        <v>0.15381349261652943</v>
      </c>
      <c r="BM179" s="21">
        <f t="shared" si="50"/>
        <v>0.77803575431843941</v>
      </c>
      <c r="BN179" s="21">
        <f t="shared" si="51"/>
        <v>-0.62821999729564248</v>
      </c>
      <c r="BO179" s="21">
        <f t="shared" si="52"/>
        <v>7.2357325151614873</v>
      </c>
      <c r="BP179" s="21">
        <f t="shared" si="53"/>
        <v>-5.8424459748494755</v>
      </c>
      <c r="BQ179" s="21">
        <f t="shared" si="54"/>
        <v>8.0330677338930006</v>
      </c>
      <c r="BR179" s="21">
        <f t="shared" si="55"/>
        <v>0.13622927592548387</v>
      </c>
      <c r="BS179" s="21">
        <f t="shared" si="56"/>
        <v>0.87301411316118782</v>
      </c>
      <c r="BT179" s="21">
        <f t="shared" si="57"/>
        <v>0.4876949438136351</v>
      </c>
      <c r="BU179" s="21">
        <f t="shared" si="58"/>
        <v>8.1190312523990471</v>
      </c>
      <c r="BV179" s="21">
        <f t="shared" si="59"/>
        <v>4.5355629774668067</v>
      </c>
      <c r="BW179" s="21">
        <f t="shared" si="60"/>
        <v>7.982792751627426</v>
      </c>
      <c r="BX179" s="21">
        <f t="shared" si="61"/>
        <v>0.14163518799705105</v>
      </c>
      <c r="BY179" s="21">
        <f t="shared" si="62"/>
        <v>-0.12701781974687848</v>
      </c>
      <c r="BZ179" s="21">
        <f t="shared" si="63"/>
        <v>0.99190043525887694</v>
      </c>
      <c r="CA179" s="21">
        <f t="shared" si="64"/>
        <v>-1.18126572364597</v>
      </c>
      <c r="CB179" s="21">
        <f t="shared" si="65"/>
        <v>9.2246740479075555</v>
      </c>
      <c r="CC179" s="21">
        <f t="shared" si="66"/>
        <v>8.1267913128578542</v>
      </c>
      <c r="CD179" s="21">
        <f t="shared" si="67"/>
        <v>0.12615147173571467</v>
      </c>
      <c r="CE179" s="21">
        <f t="shared" si="68"/>
        <v>-0.96773294693349854</v>
      </c>
      <c r="CF179" s="21">
        <f t="shared" si="69"/>
        <v>0.25197806138512635</v>
      </c>
      <c r="CG179" s="21">
        <f t="shared" si="70"/>
        <v>-8.9999164064815371</v>
      </c>
      <c r="CH179" s="21">
        <f t="shared" si="71"/>
        <v>2.3433959708816752</v>
      </c>
      <c r="CI179" s="21">
        <f t="shared" si="72"/>
        <v>8.2171569892582443</v>
      </c>
      <c r="CJ179" s="21">
        <f t="shared" si="73"/>
        <v>0.11643473233782325</v>
      </c>
      <c r="CK179" s="21">
        <f t="shared" si="74"/>
        <v>-0.59463317630428547</v>
      </c>
      <c r="CL179" s="21">
        <f t="shared" si="75"/>
        <v>-0.80399713036694143</v>
      </c>
      <c r="CM179" s="21">
        <f t="shared" si="76"/>
        <v>-5.5300885396298556</v>
      </c>
      <c r="CN179" s="21">
        <f t="shared" si="77"/>
        <v>-7.4771733124125559</v>
      </c>
      <c r="CO179" s="21">
        <f t="shared" si="78"/>
        <v>8.2990523392617472</v>
      </c>
      <c r="CP179" s="21">
        <f t="shared" si="79"/>
        <v>0.10762878072454338</v>
      </c>
      <c r="CQ179" s="21">
        <f t="shared" si="80"/>
        <v>0.52430728355723211</v>
      </c>
      <c r="CR179" s="21">
        <f t="shared" si="81"/>
        <v>-0.85152913773331096</v>
      </c>
      <c r="CS179" s="21">
        <f t="shared" si="82"/>
        <v>4.8760577370822586</v>
      </c>
      <c r="CT179" s="21">
        <f t="shared" si="83"/>
        <v>-7.9192209809197927</v>
      </c>
      <c r="CU179" s="21">
        <f t="shared" si="84"/>
        <v>8.3574534405953553</v>
      </c>
      <c r="CV179" s="21">
        <f t="shared" si="85"/>
        <v>0.10134909240910164</v>
      </c>
      <c r="CW179" s="21"/>
      <c r="CX179" s="21">
        <v>23</v>
      </c>
      <c r="CY179" s="21">
        <v>9.1999999999999993</v>
      </c>
      <c r="CZ179" s="21">
        <v>8.0137563713543543</v>
      </c>
      <c r="DA179" s="21">
        <v>7.8920590311033356</v>
      </c>
      <c r="DB179" s="21">
        <v>7.7224953342240159</v>
      </c>
      <c r="DC179" s="21">
        <v>7.8448890907907547</v>
      </c>
      <c r="DD179" s="21">
        <v>7.7702184275909731</v>
      </c>
      <c r="DE179" s="21">
        <v>7.9143462113473966</v>
      </c>
      <c r="DF179" s="21">
        <v>7.8512317488494014</v>
      </c>
      <c r="DG179" s="21">
        <v>7.9322809094580755</v>
      </c>
      <c r="DH179" s="21">
        <v>7.9781429172056431</v>
      </c>
      <c r="DI179" s="21">
        <v>8.0477784024822654</v>
      </c>
      <c r="DJ179" s="21">
        <v>7.9781876367219882</v>
      </c>
      <c r="DK179" s="21">
        <v>8.0825119568485082</v>
      </c>
      <c r="DL179" s="21">
        <v>8.1750106337139989</v>
      </c>
      <c r="DM179" s="21">
        <v>8.2732557647963016</v>
      </c>
      <c r="DN179" s="21">
        <v>8.443752438015677</v>
      </c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9"/>
    </row>
    <row r="180" spans="1:149" x14ac:dyDescent="0.3">
      <c r="A180" s="30">
        <v>9.3000000000000007</v>
      </c>
      <c r="B180" s="21">
        <f t="shared" si="98"/>
        <v>8.0400000000000009</v>
      </c>
      <c r="C180" s="21">
        <f t="shared" si="99"/>
        <v>8.0300000000000011</v>
      </c>
      <c r="D180" s="21">
        <f t="shared" si="100"/>
        <v>1.2699999999999996</v>
      </c>
      <c r="E180" s="21"/>
      <c r="F180" s="29"/>
      <c r="H180" s="30">
        <v>23</v>
      </c>
      <c r="I180" s="21">
        <v>9.1999999999999993</v>
      </c>
      <c r="J180" s="21">
        <f t="shared" si="101"/>
        <v>1.2453160068283866</v>
      </c>
      <c r="K180" s="21">
        <f t="shared" si="86"/>
        <v>0.31976392457124519</v>
      </c>
      <c r="L180" s="21">
        <f t="shared" si="87"/>
        <v>0.94749724672042979</v>
      </c>
      <c r="M180" s="21">
        <f t="shared" si="96"/>
        <v>2.9418281060554556</v>
      </c>
      <c r="N180" s="21">
        <f t="shared" si="97"/>
        <v>8.7169746698279535</v>
      </c>
      <c r="O180" s="21">
        <f t="shared" si="88"/>
        <v>8.0137563713543543</v>
      </c>
      <c r="P180" s="21">
        <f t="shared" si="8"/>
        <v>0.12893952485278751</v>
      </c>
      <c r="Q180" s="21">
        <f t="shared" si="89"/>
        <v>-0.79550206508559007</v>
      </c>
      <c r="R180" s="21">
        <f t="shared" si="90"/>
        <v>0.60595087626354804</v>
      </c>
      <c r="S180" s="21">
        <f t="shared" si="91"/>
        <v>-7.3186189987874277</v>
      </c>
      <c r="T180" s="21">
        <f t="shared" si="92"/>
        <v>5.5747480616246419</v>
      </c>
      <c r="U180" s="21">
        <f t="shared" si="9"/>
        <v>7.8920590311033356</v>
      </c>
      <c r="V180" s="21">
        <f t="shared" si="10"/>
        <v>0.14216749661920258</v>
      </c>
      <c r="W180" s="21">
        <f t="shared" si="93"/>
        <v>-0.82850964924384196</v>
      </c>
      <c r="X180" s="21">
        <f t="shared" si="94"/>
        <v>-0.55997478613759566</v>
      </c>
      <c r="Y180" s="21">
        <f t="shared" si="11"/>
        <v>-7.6222887730433451</v>
      </c>
      <c r="Z180" s="21">
        <f t="shared" si="12"/>
        <v>-5.1517680324658794</v>
      </c>
      <c r="AA180" s="21">
        <f t="shared" si="13"/>
        <v>7.7224953342240159</v>
      </c>
      <c r="AB180" s="21">
        <f t="shared" si="14"/>
        <v>0.16059833323651995</v>
      </c>
      <c r="AC180" s="21">
        <f t="shared" si="15"/>
        <v>0.26564707111087671</v>
      </c>
      <c r="AD180" s="21">
        <f t="shared" si="16"/>
        <v>-0.96407034681615056</v>
      </c>
      <c r="AE180" s="21">
        <f t="shared" si="17"/>
        <v>2.4439530542200654</v>
      </c>
      <c r="AF180" s="21">
        <f t="shared" si="18"/>
        <v>-8.8694471907085841</v>
      </c>
      <c r="AG180" s="21">
        <f t="shared" si="19"/>
        <v>7.8448890907907547</v>
      </c>
      <c r="AH180" s="21">
        <f t="shared" si="20"/>
        <v>0.14729466404448313</v>
      </c>
      <c r="AI180" s="21">
        <f t="shared" si="21"/>
        <v>0.99839834926238313</v>
      </c>
      <c r="AJ180" s="21">
        <f t="shared" si="22"/>
        <v>-5.6575049183791838E-2</v>
      </c>
      <c r="AK180" s="21">
        <f t="shared" si="23"/>
        <v>9.1852648132139247</v>
      </c>
      <c r="AL180" s="21">
        <f t="shared" si="24"/>
        <v>-0.52049045249088488</v>
      </c>
      <c r="AM180" s="21">
        <f t="shared" si="95"/>
        <v>7.7702184275909731</v>
      </c>
      <c r="AN180" s="21">
        <f t="shared" si="25"/>
        <v>0.15541104047924198</v>
      </c>
      <c r="AO180" s="21">
        <f t="shared" si="26"/>
        <v>0.37285647778030806</v>
      </c>
      <c r="AP180" s="21">
        <f t="shared" si="27"/>
        <v>0.92788902729650957</v>
      </c>
      <c r="AQ180" s="21">
        <f t="shared" si="28"/>
        <v>3.4302795955788339</v>
      </c>
      <c r="AR180" s="21">
        <f t="shared" si="29"/>
        <v>8.5365790511278874</v>
      </c>
      <c r="AS180" s="21">
        <f t="shared" si="30"/>
        <v>7.9143462113473966</v>
      </c>
      <c r="AT180" s="21">
        <f t="shared" si="31"/>
        <v>0.13974497702745683</v>
      </c>
      <c r="AU180" s="21">
        <f t="shared" si="32"/>
        <v>-0.75994624798869859</v>
      </c>
      <c r="AV180" s="21">
        <f t="shared" si="33"/>
        <v>0.64998592305364544</v>
      </c>
      <c r="AW180" s="21">
        <f t="shared" si="34"/>
        <v>-6.9915054814960262</v>
      </c>
      <c r="AX180" s="21">
        <f t="shared" si="35"/>
        <v>5.9798704920935375</v>
      </c>
      <c r="AY180" s="21">
        <f t="shared" si="36"/>
        <v>7.8512317488494014</v>
      </c>
      <c r="AZ180" s="21">
        <f t="shared" si="37"/>
        <v>0.14660524469028238</v>
      </c>
      <c r="BA180" s="21">
        <f t="shared" si="38"/>
        <v>-0.85886326722042561</v>
      </c>
      <c r="BB180" s="21">
        <f t="shared" si="39"/>
        <v>-0.51220492795311501</v>
      </c>
      <c r="BC180" s="21">
        <f t="shared" si="40"/>
        <v>-7.901542058427915</v>
      </c>
      <c r="BD180" s="21">
        <f t="shared" si="41"/>
        <v>-4.7122853371686579</v>
      </c>
      <c r="BE180" s="21">
        <f t="shared" si="42"/>
        <v>7.9322809094580755</v>
      </c>
      <c r="BF180" s="21">
        <f t="shared" si="43"/>
        <v>0.13779555331977433</v>
      </c>
      <c r="BG180" s="21">
        <f t="shared" si="44"/>
        <v>0.21067926999572636</v>
      </c>
      <c r="BH180" s="21">
        <f t="shared" si="45"/>
        <v>-0.97755523894768614</v>
      </c>
      <c r="BI180" s="21">
        <f t="shared" si="46"/>
        <v>1.9382492839606824</v>
      </c>
      <c r="BJ180" s="21">
        <f t="shared" si="47"/>
        <v>-8.9935081983187111</v>
      </c>
      <c r="BK180" s="21">
        <f t="shared" si="48"/>
        <v>7.9781429172056431</v>
      </c>
      <c r="BL180" s="21">
        <f t="shared" si="49"/>
        <v>0.13281055247764742</v>
      </c>
      <c r="BM180" s="21">
        <f t="shared" si="50"/>
        <v>0.99359852761970302</v>
      </c>
      <c r="BN180" s="21">
        <f t="shared" si="51"/>
        <v>-0.1129688714290718</v>
      </c>
      <c r="BO180" s="21">
        <f t="shared" si="52"/>
        <v>9.1411064541012674</v>
      </c>
      <c r="BP180" s="21">
        <f t="shared" si="53"/>
        <v>-1.0393136171474606</v>
      </c>
      <c r="BQ180" s="21">
        <f t="shared" si="54"/>
        <v>8.0477784024822654</v>
      </c>
      <c r="BR180" s="21">
        <f t="shared" si="55"/>
        <v>0.12524147799105803</v>
      </c>
      <c r="BS180" s="21">
        <f t="shared" si="56"/>
        <v>0.42475465928404599</v>
      </c>
      <c r="BT180" s="21">
        <f t="shared" si="57"/>
        <v>0.90530849958259751</v>
      </c>
      <c r="BU180" s="21">
        <f t="shared" si="58"/>
        <v>3.9077428654132227</v>
      </c>
      <c r="BV180" s="21">
        <f t="shared" si="59"/>
        <v>8.3288381961598965</v>
      </c>
      <c r="BW180" s="21">
        <f t="shared" si="60"/>
        <v>7.9781876367219882</v>
      </c>
      <c r="BX180" s="21">
        <f t="shared" si="61"/>
        <v>0.1328056916606534</v>
      </c>
      <c r="BY180" s="21">
        <f t="shared" si="62"/>
        <v>-0.72195609395452531</v>
      </c>
      <c r="BZ180" s="21">
        <f t="shared" si="63"/>
        <v>0.69193886897754531</v>
      </c>
      <c r="CA180" s="21">
        <f t="shared" si="64"/>
        <v>-6.6419960643816323</v>
      </c>
      <c r="CB180" s="21">
        <f t="shared" si="65"/>
        <v>6.3658375945934162</v>
      </c>
      <c r="CC180" s="21">
        <f t="shared" si="66"/>
        <v>8.0825119568485082</v>
      </c>
      <c r="CD180" s="21">
        <f t="shared" si="67"/>
        <v>0.12146609164690121</v>
      </c>
      <c r="CE180" s="21">
        <f t="shared" si="68"/>
        <v>-0.88646568722609842</v>
      </c>
      <c r="CF180" s="21">
        <f t="shared" si="69"/>
        <v>-0.46279432296729939</v>
      </c>
      <c r="CG180" s="21">
        <f t="shared" si="70"/>
        <v>-8.1554843224801044</v>
      </c>
      <c r="CH180" s="21">
        <f t="shared" si="71"/>
        <v>-4.2577077712991542</v>
      </c>
      <c r="CI180" s="21">
        <f t="shared" si="72"/>
        <v>8.1750106337139989</v>
      </c>
      <c r="CJ180" s="21">
        <f t="shared" si="73"/>
        <v>0.11141188763978266</v>
      </c>
      <c r="CK180" s="21">
        <f t="shared" si="74"/>
        <v>0.15503659966420102</v>
      </c>
      <c r="CL180" s="21">
        <f t="shared" si="75"/>
        <v>-0.98790872694017751</v>
      </c>
      <c r="CM180" s="21">
        <f t="shared" si="76"/>
        <v>1.4263367169106493</v>
      </c>
      <c r="CN180" s="21">
        <f t="shared" si="77"/>
        <v>-9.0887602878496327</v>
      </c>
      <c r="CO180" s="21">
        <f t="shared" si="78"/>
        <v>8.2732557647963016</v>
      </c>
      <c r="CP180" s="21">
        <f t="shared" si="79"/>
        <v>0.10073306904388019</v>
      </c>
      <c r="CQ180" s="21">
        <f t="shared" si="80"/>
        <v>0.9856159103477089</v>
      </c>
      <c r="CR180" s="21">
        <f t="shared" si="81"/>
        <v>-0.16900082032184666</v>
      </c>
      <c r="CS180" s="21">
        <f t="shared" si="82"/>
        <v>9.0676663751989217</v>
      </c>
      <c r="CT180" s="21">
        <f t="shared" si="83"/>
        <v>-1.5548075469609892</v>
      </c>
      <c r="CU180" s="21">
        <f t="shared" si="84"/>
        <v>8.443752438015677</v>
      </c>
      <c r="CV180" s="21">
        <f t="shared" si="85"/>
        <v>8.2200821954817649E-2</v>
      </c>
      <c r="CW180" s="21"/>
      <c r="CX180" s="21">
        <v>24</v>
      </c>
      <c r="CY180" s="21">
        <v>6.7</v>
      </c>
      <c r="CZ180" s="21">
        <v>7.9916341702139206</v>
      </c>
      <c r="DA180" s="21">
        <v>7.9030922268203083</v>
      </c>
      <c r="DB180" s="21">
        <v>7.6951814825821732</v>
      </c>
      <c r="DC180" s="21">
        <v>7.7979431358676292</v>
      </c>
      <c r="DD180" s="21">
        <v>7.7137720426522884</v>
      </c>
      <c r="DE180" s="21">
        <v>7.927344280053557</v>
      </c>
      <c r="DF180" s="21">
        <v>7.8671639155058068</v>
      </c>
      <c r="DG180" s="21">
        <v>7.9481753260043826</v>
      </c>
      <c r="DH180" s="21">
        <v>8.0593803113971578</v>
      </c>
      <c r="DI180" s="21">
        <v>8.013395205231987</v>
      </c>
      <c r="DJ180" s="21">
        <v>7.9506086883681242</v>
      </c>
      <c r="DK180" s="21">
        <v>7.9689462293444873</v>
      </c>
      <c r="DL180" s="21">
        <v>8.0157094779760616</v>
      </c>
      <c r="DM180" s="21">
        <v>8.0717671657750092</v>
      </c>
      <c r="DN180" s="21">
        <v>8.2386517492776825</v>
      </c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9"/>
    </row>
    <row r="181" spans="1:149" x14ac:dyDescent="0.3">
      <c r="A181" s="30">
        <v>9.1999999999999993</v>
      </c>
      <c r="B181" s="21">
        <f t="shared" si="98"/>
        <v>8.24</v>
      </c>
      <c r="C181" s="21">
        <f t="shared" si="99"/>
        <v>8.14</v>
      </c>
      <c r="D181" s="21">
        <f t="shared" si="100"/>
        <v>1.0599999999999987</v>
      </c>
      <c r="E181" s="21"/>
      <c r="F181" s="29"/>
      <c r="H181" s="30">
        <v>24</v>
      </c>
      <c r="I181" s="21">
        <v>6.7</v>
      </c>
      <c r="J181" s="21">
        <f t="shared" si="101"/>
        <v>1.3019212798660404</v>
      </c>
      <c r="K181" s="21">
        <f t="shared" si="86"/>
        <v>0.26564707111087632</v>
      </c>
      <c r="L181" s="21">
        <f t="shared" si="87"/>
        <v>0.96407034681615067</v>
      </c>
      <c r="M181" s="21">
        <f t="shared" si="96"/>
        <v>1.7798353764428714</v>
      </c>
      <c r="N181" s="21">
        <f t="shared" si="97"/>
        <v>6.4592713236682098</v>
      </c>
      <c r="O181" s="21">
        <f t="shared" si="88"/>
        <v>7.9916341702139206</v>
      </c>
      <c r="P181" s="21">
        <f t="shared" si="8"/>
        <v>0.1927812194349135</v>
      </c>
      <c r="Q181" s="21">
        <f t="shared" si="89"/>
        <v>-0.85886326722042605</v>
      </c>
      <c r="R181" s="21">
        <f t="shared" si="90"/>
        <v>0.51220492795311434</v>
      </c>
      <c r="S181" s="21">
        <f t="shared" si="91"/>
        <v>-5.7543838903768547</v>
      </c>
      <c r="T181" s="21">
        <f t="shared" si="92"/>
        <v>3.4317730172858663</v>
      </c>
      <c r="U181" s="21">
        <f t="shared" si="9"/>
        <v>7.9030922268203083</v>
      </c>
      <c r="V181" s="21">
        <f t="shared" si="10"/>
        <v>0.17956600400303105</v>
      </c>
      <c r="W181" s="21">
        <f t="shared" si="93"/>
        <v>-0.72195609395452465</v>
      </c>
      <c r="X181" s="21">
        <f t="shared" si="94"/>
        <v>-0.69193886897754608</v>
      </c>
      <c r="Y181" s="21">
        <f t="shared" si="11"/>
        <v>-4.8371058294953153</v>
      </c>
      <c r="Z181" s="21">
        <f t="shared" si="12"/>
        <v>-4.6359904221495585</v>
      </c>
      <c r="AA181" s="21">
        <f t="shared" si="13"/>
        <v>7.6951814825821732</v>
      </c>
      <c r="AB181" s="21">
        <f t="shared" si="14"/>
        <v>0.14853454963913029</v>
      </c>
      <c r="AC181" s="21">
        <f t="shared" si="15"/>
        <v>0.47529222356108997</v>
      </c>
      <c r="AD181" s="21">
        <f t="shared" si="16"/>
        <v>-0.87982799581642934</v>
      </c>
      <c r="AE181" s="21">
        <f t="shared" si="17"/>
        <v>3.184457897859303</v>
      </c>
      <c r="AF181" s="21">
        <f t="shared" si="18"/>
        <v>-5.894847571970077</v>
      </c>
      <c r="AG181" s="21">
        <f t="shared" si="19"/>
        <v>7.7979431358676292</v>
      </c>
      <c r="AH181" s="21">
        <f t="shared" si="20"/>
        <v>0.1638721098309894</v>
      </c>
      <c r="AI181" s="21">
        <f t="shared" si="21"/>
        <v>0.97447606817608312</v>
      </c>
      <c r="AJ181" s="21">
        <f t="shared" si="22"/>
        <v>0.22449140863757286</v>
      </c>
      <c r="AK181" s="21">
        <f t="shared" si="23"/>
        <v>6.528989656779757</v>
      </c>
      <c r="AL181" s="21">
        <f t="shared" si="24"/>
        <v>1.5040924378717382</v>
      </c>
      <c r="AM181" s="21">
        <f t="shared" si="95"/>
        <v>7.7137720426522884</v>
      </c>
      <c r="AN181" s="21">
        <f t="shared" si="25"/>
        <v>0.15130926009735646</v>
      </c>
      <c r="AO181" s="21">
        <f t="shared" si="26"/>
        <v>4.2441203196148705E-2</v>
      </c>
      <c r="AP181" s="21">
        <f t="shared" si="27"/>
        <v>0.99909896620468142</v>
      </c>
      <c r="AQ181" s="21">
        <f t="shared" si="28"/>
        <v>0.28435606141419634</v>
      </c>
      <c r="AR181" s="21">
        <f t="shared" si="29"/>
        <v>6.693963073571366</v>
      </c>
      <c r="AS181" s="21">
        <f t="shared" si="30"/>
        <v>7.927344280053557</v>
      </c>
      <c r="AT181" s="21">
        <f t="shared" si="31"/>
        <v>0.18318571344082937</v>
      </c>
      <c r="AU181" s="21">
        <f t="shared" si="32"/>
        <v>-0.95192730552912674</v>
      </c>
      <c r="AV181" s="21">
        <f t="shared" si="33"/>
        <v>0.30632401960678274</v>
      </c>
      <c r="AW181" s="21">
        <f t="shared" si="34"/>
        <v>-6.3779129470451492</v>
      </c>
      <c r="AX181" s="21">
        <f t="shared" si="35"/>
        <v>2.0523709313654446</v>
      </c>
      <c r="AY181" s="21">
        <f t="shared" si="36"/>
        <v>7.8671639155058068</v>
      </c>
      <c r="AZ181" s="21">
        <f t="shared" si="37"/>
        <v>0.17420356947847859</v>
      </c>
      <c r="BA181" s="21">
        <f t="shared" si="38"/>
        <v>-0.54819460444470969</v>
      </c>
      <c r="BB181" s="21">
        <f t="shared" si="39"/>
        <v>-0.83635080896577618</v>
      </c>
      <c r="BC181" s="21">
        <f t="shared" si="40"/>
        <v>-3.672903849779555</v>
      </c>
      <c r="BD181" s="21">
        <f t="shared" si="41"/>
        <v>-5.6035504200707003</v>
      </c>
      <c r="BE181" s="21">
        <f t="shared" si="42"/>
        <v>7.9481753260043826</v>
      </c>
      <c r="BF181" s="21">
        <f t="shared" si="43"/>
        <v>0.18629482477677348</v>
      </c>
      <c r="BG181" s="21">
        <f t="shared" si="44"/>
        <v>0.66067472339008104</v>
      </c>
      <c r="BH181" s="21">
        <f t="shared" si="45"/>
        <v>-0.75067230525272477</v>
      </c>
      <c r="BI181" s="21">
        <f t="shared" si="46"/>
        <v>4.4265206467135432</v>
      </c>
      <c r="BJ181" s="21">
        <f t="shared" si="47"/>
        <v>-5.0295044451932558</v>
      </c>
      <c r="BK181" s="21">
        <f t="shared" si="48"/>
        <v>8.0593803113971578</v>
      </c>
      <c r="BL181" s="21">
        <f t="shared" si="49"/>
        <v>0.20289258379062053</v>
      </c>
      <c r="BM181" s="21">
        <f t="shared" si="50"/>
        <v>0.89920721489583655</v>
      </c>
      <c r="BN181" s="21">
        <f t="shared" si="51"/>
        <v>0.43752301045690478</v>
      </c>
      <c r="BO181" s="21">
        <f t="shared" si="52"/>
        <v>6.0246883398021049</v>
      </c>
      <c r="BP181" s="21">
        <f t="shared" si="53"/>
        <v>2.9314041700612621</v>
      </c>
      <c r="BQ181" s="21">
        <f t="shared" si="54"/>
        <v>8.013395205231987</v>
      </c>
      <c r="BR181" s="21">
        <f t="shared" si="55"/>
        <v>0.19602913510925177</v>
      </c>
      <c r="BS181" s="21">
        <f t="shared" si="56"/>
        <v>-0.18293119747238654</v>
      </c>
      <c r="BT181" s="21">
        <f t="shared" si="57"/>
        <v>0.98312571779570423</v>
      </c>
      <c r="BU181" s="21">
        <f t="shared" si="58"/>
        <v>-1.2256390230649898</v>
      </c>
      <c r="BV181" s="21">
        <f t="shared" si="59"/>
        <v>6.5869423092312189</v>
      </c>
      <c r="BW181" s="21">
        <f t="shared" si="60"/>
        <v>7.9506086883681242</v>
      </c>
      <c r="BX181" s="21">
        <f t="shared" si="61"/>
        <v>0.18665801318927222</v>
      </c>
      <c r="BY181" s="21">
        <f t="shared" si="62"/>
        <v>-0.99639748854252641</v>
      </c>
      <c r="BZ181" s="21">
        <f t="shared" si="63"/>
        <v>8.4805924475509983E-2</v>
      </c>
      <c r="CA181" s="21">
        <f t="shared" si="64"/>
        <v>-6.6758631732349274</v>
      </c>
      <c r="CB181" s="21">
        <f t="shared" si="65"/>
        <v>0.56819969398591685</v>
      </c>
      <c r="CC181" s="21">
        <f t="shared" si="66"/>
        <v>7.9689462293444873</v>
      </c>
      <c r="CD181" s="21">
        <f t="shared" si="67"/>
        <v>0.18939495960365479</v>
      </c>
      <c r="CE181" s="21">
        <f t="shared" si="68"/>
        <v>-0.34644895151472488</v>
      </c>
      <c r="CF181" s="21">
        <f t="shared" si="69"/>
        <v>-0.93806882689616533</v>
      </c>
      <c r="CG181" s="21">
        <f t="shared" si="70"/>
        <v>-2.3212079751486567</v>
      </c>
      <c r="CH181" s="21">
        <f t="shared" si="71"/>
        <v>-6.2850611402043075</v>
      </c>
      <c r="CI181" s="21">
        <f t="shared" si="72"/>
        <v>8.0157094779760616</v>
      </c>
      <c r="CJ181" s="21">
        <f t="shared" si="73"/>
        <v>0.19637454895165096</v>
      </c>
      <c r="CK181" s="21">
        <f t="shared" si="74"/>
        <v>0.81233119002388676</v>
      </c>
      <c r="CL181" s="21">
        <f t="shared" si="75"/>
        <v>-0.58319639720627214</v>
      </c>
      <c r="CM181" s="21">
        <f t="shared" si="76"/>
        <v>5.4426189731600418</v>
      </c>
      <c r="CN181" s="21">
        <f t="shared" si="77"/>
        <v>-3.9074158612820233</v>
      </c>
      <c r="CO181" s="21">
        <f t="shared" si="78"/>
        <v>8.0717671657750092</v>
      </c>
      <c r="CP181" s="21">
        <f t="shared" si="79"/>
        <v>0.20474136802612075</v>
      </c>
      <c r="CQ181" s="21">
        <f t="shared" si="80"/>
        <v>0.77803575431843897</v>
      </c>
      <c r="CR181" s="21">
        <f t="shared" si="81"/>
        <v>0.62821999729564293</v>
      </c>
      <c r="CS181" s="21">
        <f t="shared" si="82"/>
        <v>5.2128395539335415</v>
      </c>
      <c r="CT181" s="21">
        <f t="shared" si="83"/>
        <v>4.2090739818808078</v>
      </c>
      <c r="CU181" s="21">
        <f t="shared" si="84"/>
        <v>8.2386517492776825</v>
      </c>
      <c r="CV181" s="21">
        <f t="shared" si="85"/>
        <v>0.22964951481756452</v>
      </c>
      <c r="CW181" s="21"/>
      <c r="CX181" s="21">
        <v>25</v>
      </c>
      <c r="CY181" s="21">
        <v>7.7</v>
      </c>
      <c r="CZ181" s="21">
        <v>7.9707537132232211</v>
      </c>
      <c r="DA181" s="21">
        <v>7.916500764297278</v>
      </c>
      <c r="DB181" s="21">
        <v>7.6762241862699199</v>
      </c>
      <c r="DC181" s="21">
        <v>7.754107973408952</v>
      </c>
      <c r="DD181" s="21">
        <v>7.6671339970294037</v>
      </c>
      <c r="DE181" s="21">
        <v>7.9257511045176123</v>
      </c>
      <c r="DF181" s="21">
        <v>7.8778304010720746</v>
      </c>
      <c r="DG181" s="21">
        <v>7.9424733300818158</v>
      </c>
      <c r="DH181" s="21">
        <v>8.090778365737803</v>
      </c>
      <c r="DI181" s="21">
        <v>7.9435177694529395</v>
      </c>
      <c r="DJ181" s="21">
        <v>7.9111016432902623</v>
      </c>
      <c r="DK181" s="21">
        <v>7.8353118482155217</v>
      </c>
      <c r="DL181" s="21">
        <v>7.8121395037166614</v>
      </c>
      <c r="DM181" s="21">
        <v>7.7926089943041914</v>
      </c>
      <c r="DN181" s="21">
        <v>7.8426251731722116</v>
      </c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9"/>
    </row>
    <row r="182" spans="1:149" x14ac:dyDescent="0.3">
      <c r="A182" s="30">
        <v>6.7</v>
      </c>
      <c r="B182" s="21">
        <f t="shared" si="98"/>
        <v>7.839999999999999</v>
      </c>
      <c r="C182" s="21">
        <f t="shared" si="99"/>
        <v>8.0399999999999991</v>
      </c>
      <c r="D182" s="21">
        <f t="shared" si="100"/>
        <v>-1.339999999999999</v>
      </c>
      <c r="E182" s="21"/>
      <c r="F182" s="29"/>
      <c r="H182" s="30">
        <v>25</v>
      </c>
      <c r="I182" s="21">
        <v>7.7</v>
      </c>
      <c r="J182" s="21">
        <f t="shared" si="101"/>
        <v>1.3585265529036943</v>
      </c>
      <c r="K182" s="21">
        <f t="shared" si="86"/>
        <v>0.21067926999572642</v>
      </c>
      <c r="L182" s="21">
        <f t="shared" si="87"/>
        <v>0.97755523894768614</v>
      </c>
      <c r="M182" s="21">
        <f t="shared" si="96"/>
        <v>1.6222303789670935</v>
      </c>
      <c r="N182" s="21">
        <f t="shared" si="97"/>
        <v>7.5271753398971839</v>
      </c>
      <c r="O182" s="21">
        <f t="shared" si="88"/>
        <v>7.9707537132232211</v>
      </c>
      <c r="P182" s="21">
        <f t="shared" si="8"/>
        <v>3.5162819899119603E-2</v>
      </c>
      <c r="Q182" s="21">
        <f t="shared" si="89"/>
        <v>-0.91122849038813558</v>
      </c>
      <c r="R182" s="21">
        <f t="shared" si="90"/>
        <v>0.41190124824399282</v>
      </c>
      <c r="S182" s="21">
        <f t="shared" si="91"/>
        <v>-7.016459375988644</v>
      </c>
      <c r="T182" s="21">
        <f t="shared" si="92"/>
        <v>3.1716396114787448</v>
      </c>
      <c r="U182" s="21">
        <f t="shared" si="9"/>
        <v>7.916500764297278</v>
      </c>
      <c r="V182" s="21">
        <f t="shared" si="10"/>
        <v>2.8116982376269847E-2</v>
      </c>
      <c r="W182" s="21">
        <f t="shared" si="93"/>
        <v>-0.59463317630428647</v>
      </c>
      <c r="X182" s="21">
        <f t="shared" si="94"/>
        <v>-0.80399713036694065</v>
      </c>
      <c r="Y182" s="21">
        <f t="shared" si="11"/>
        <v>-4.5786754575430058</v>
      </c>
      <c r="Z182" s="21">
        <f t="shared" si="12"/>
        <v>-6.1907779038254436</v>
      </c>
      <c r="AA182" s="21">
        <f t="shared" si="13"/>
        <v>7.6762241862699199</v>
      </c>
      <c r="AB182" s="21">
        <f t="shared" si="14"/>
        <v>3.0877680168935463E-3</v>
      </c>
      <c r="AC182" s="21">
        <f t="shared" si="15"/>
        <v>0.66067472339008115</v>
      </c>
      <c r="AD182" s="21">
        <f t="shared" si="16"/>
        <v>-0.75067230525272455</v>
      </c>
      <c r="AE182" s="21">
        <f t="shared" si="17"/>
        <v>5.0871953701036254</v>
      </c>
      <c r="AF182" s="21">
        <f t="shared" si="18"/>
        <v>-5.7801767504459791</v>
      </c>
      <c r="AG182" s="21">
        <f t="shared" si="19"/>
        <v>7.754107973408952</v>
      </c>
      <c r="AH182" s="21">
        <f t="shared" si="20"/>
        <v>7.0270095336301026E-3</v>
      </c>
      <c r="AI182" s="21">
        <f t="shared" si="21"/>
        <v>0.8730141131611886</v>
      </c>
      <c r="AJ182" s="21">
        <f t="shared" si="22"/>
        <v>0.48769494381363376</v>
      </c>
      <c r="AK182" s="21">
        <f t="shared" si="23"/>
        <v>6.7222086713411526</v>
      </c>
      <c r="AL182" s="21">
        <f t="shared" si="24"/>
        <v>3.7552510673649802</v>
      </c>
      <c r="AM182" s="21">
        <f t="shared" si="95"/>
        <v>7.6671339970294037</v>
      </c>
      <c r="AN182" s="21">
        <f t="shared" si="25"/>
        <v>4.2683120741034411E-3</v>
      </c>
      <c r="AO182" s="21">
        <f t="shared" si="26"/>
        <v>-0.29282277127655071</v>
      </c>
      <c r="AP182" s="21">
        <f t="shared" si="27"/>
        <v>0.95616673473925085</v>
      </c>
      <c r="AQ182" s="21">
        <f t="shared" si="28"/>
        <v>-2.2547353388294407</v>
      </c>
      <c r="AR182" s="21">
        <f t="shared" si="29"/>
        <v>7.362483857492232</v>
      </c>
      <c r="AS182" s="21">
        <f t="shared" si="30"/>
        <v>7.9257511045176123</v>
      </c>
      <c r="AT182" s="21">
        <f t="shared" si="31"/>
        <v>2.9318325262027552E-2</v>
      </c>
      <c r="AU182" s="21">
        <f t="shared" si="32"/>
        <v>-0.99639748854252652</v>
      </c>
      <c r="AV182" s="21">
        <f t="shared" si="33"/>
        <v>-8.4805924475509012E-2</v>
      </c>
      <c r="AW182" s="21">
        <f t="shared" si="34"/>
        <v>-7.6722606617774547</v>
      </c>
      <c r="AX182" s="21">
        <f t="shared" si="35"/>
        <v>-0.65300561846141936</v>
      </c>
      <c r="AY182" s="21">
        <f t="shared" si="36"/>
        <v>7.8778304010720746</v>
      </c>
      <c r="AZ182" s="21">
        <f t="shared" si="37"/>
        <v>2.3094857282087579E-2</v>
      </c>
      <c r="BA182" s="21">
        <f t="shared" si="38"/>
        <v>-0.12701781974687945</v>
      </c>
      <c r="BB182" s="21">
        <f t="shared" si="39"/>
        <v>-0.99190043525887683</v>
      </c>
      <c r="BC182" s="21">
        <f t="shared" si="40"/>
        <v>-0.97803721205097183</v>
      </c>
      <c r="BD182" s="21">
        <f t="shared" si="41"/>
        <v>-7.6376333514933519</v>
      </c>
      <c r="BE182" s="21">
        <f t="shared" si="42"/>
        <v>7.9424733300818158</v>
      </c>
      <c r="BF182" s="21">
        <f t="shared" si="43"/>
        <v>3.1490042867768256E-2</v>
      </c>
      <c r="BG182" s="21">
        <f t="shared" si="44"/>
        <v>0.94287744546108376</v>
      </c>
      <c r="BH182" s="21">
        <f t="shared" si="45"/>
        <v>-0.33313979474205874</v>
      </c>
      <c r="BI182" s="21">
        <f t="shared" si="46"/>
        <v>7.2601563300503456</v>
      </c>
      <c r="BJ182" s="21">
        <f t="shared" si="47"/>
        <v>-2.5651764195138522</v>
      </c>
      <c r="BK182" s="21">
        <f t="shared" si="48"/>
        <v>8.090778365737803</v>
      </c>
      <c r="BL182" s="21">
        <f t="shared" si="49"/>
        <v>5.0750437108805557E-2</v>
      </c>
      <c r="BM182" s="21">
        <f t="shared" si="50"/>
        <v>0.52430728355723322</v>
      </c>
      <c r="BN182" s="21">
        <f t="shared" si="51"/>
        <v>0.8515291377333104</v>
      </c>
      <c r="BO182" s="21">
        <f t="shared" si="52"/>
        <v>4.0371660833906962</v>
      </c>
      <c r="BP182" s="21">
        <f t="shared" si="53"/>
        <v>6.5567743605464903</v>
      </c>
      <c r="BQ182" s="21">
        <f t="shared" si="54"/>
        <v>7.9435177694529395</v>
      </c>
      <c r="BR182" s="21">
        <f t="shared" si="55"/>
        <v>3.162568434453758E-2</v>
      </c>
      <c r="BS182" s="21">
        <f t="shared" si="56"/>
        <v>-0.72195609395452409</v>
      </c>
      <c r="BT182" s="21">
        <f t="shared" si="57"/>
        <v>0.69193886897754664</v>
      </c>
      <c r="BU182" s="21">
        <f t="shared" si="58"/>
        <v>-5.5590619234498355</v>
      </c>
      <c r="BV182" s="21">
        <f t="shared" si="59"/>
        <v>5.3279292911271092</v>
      </c>
      <c r="BW182" s="21">
        <f t="shared" si="60"/>
        <v>7.9111016432902623</v>
      </c>
      <c r="BX182" s="21">
        <f t="shared" si="61"/>
        <v>2.7415797829904175E-2</v>
      </c>
      <c r="BY182" s="21">
        <f t="shared" si="62"/>
        <v>-0.82850964924384174</v>
      </c>
      <c r="BZ182" s="21">
        <f t="shared" si="63"/>
        <v>-0.55997478613759599</v>
      </c>
      <c r="CA182" s="21">
        <f t="shared" si="64"/>
        <v>-6.3795242991775813</v>
      </c>
      <c r="CB182" s="21">
        <f t="shared" si="65"/>
        <v>-4.3118058532594894</v>
      </c>
      <c r="CC182" s="21">
        <f t="shared" si="66"/>
        <v>7.8353118482155217</v>
      </c>
      <c r="CD182" s="21">
        <f t="shared" si="67"/>
        <v>1.7572967300717085E-2</v>
      </c>
      <c r="CE182" s="21">
        <f t="shared" si="68"/>
        <v>0.37285647778030878</v>
      </c>
      <c r="CF182" s="21">
        <f t="shared" si="69"/>
        <v>-0.92788902729650924</v>
      </c>
      <c r="CG182" s="21">
        <f t="shared" si="70"/>
        <v>2.8709948789083777</v>
      </c>
      <c r="CH182" s="21">
        <f t="shared" si="71"/>
        <v>-7.144745510183121</v>
      </c>
      <c r="CI182" s="21">
        <f t="shared" si="72"/>
        <v>7.8121395037166614</v>
      </c>
      <c r="CJ182" s="21">
        <f t="shared" si="73"/>
        <v>1.4563571911254708E-2</v>
      </c>
      <c r="CK182" s="21">
        <f t="shared" si="74"/>
        <v>0.98561591034770857</v>
      </c>
      <c r="CL182" s="21">
        <f t="shared" si="75"/>
        <v>0.16900082032184871</v>
      </c>
      <c r="CM182" s="21">
        <f t="shared" si="76"/>
        <v>7.5892425096773559</v>
      </c>
      <c r="CN182" s="21">
        <f t="shared" si="77"/>
        <v>1.301306316478235</v>
      </c>
      <c r="CO182" s="21">
        <f t="shared" si="78"/>
        <v>7.7926089943041914</v>
      </c>
      <c r="CP182" s="21">
        <f t="shared" si="79"/>
        <v>1.2027142117427432E-2</v>
      </c>
      <c r="CQ182" s="21">
        <f t="shared" si="80"/>
        <v>4.2441203196149198E-2</v>
      </c>
      <c r="CR182" s="21">
        <f t="shared" si="81"/>
        <v>0.99909896620468142</v>
      </c>
      <c r="CS182" s="21">
        <f t="shared" si="82"/>
        <v>0.3267972646103488</v>
      </c>
      <c r="CT182" s="21">
        <f t="shared" si="83"/>
        <v>7.6930620397760467</v>
      </c>
      <c r="CU182" s="21">
        <f t="shared" si="84"/>
        <v>7.8426251731722116</v>
      </c>
      <c r="CV182" s="21">
        <f t="shared" si="85"/>
        <v>1.8522749762624864E-2</v>
      </c>
      <c r="CW182" s="21"/>
      <c r="CX182" s="21">
        <v>26</v>
      </c>
      <c r="CY182" s="21">
        <v>8.3000000000000007</v>
      </c>
      <c r="CZ182" s="21">
        <v>7.9511818867809421</v>
      </c>
      <c r="DA182" s="21">
        <v>7.9319125298308659</v>
      </c>
      <c r="DB182" s="21">
        <v>7.6661824376936654</v>
      </c>
      <c r="DC182" s="21">
        <v>7.7152125577400241</v>
      </c>
      <c r="DD182" s="21">
        <v>7.6323562722246967</v>
      </c>
      <c r="DE182" s="21">
        <v>7.9064725101454618</v>
      </c>
      <c r="DF182" s="21">
        <v>7.878237271045875</v>
      </c>
      <c r="DG182" s="21">
        <v>7.9134806368624169</v>
      </c>
      <c r="DH182" s="21">
        <v>8.0612204298307404</v>
      </c>
      <c r="DI182" s="21">
        <v>7.858622438401361</v>
      </c>
      <c r="DJ182" s="21">
        <v>7.8687436945818403</v>
      </c>
      <c r="DK182" s="21">
        <v>7.7324718128442456</v>
      </c>
      <c r="DL182" s="21">
        <v>7.6513556545357035</v>
      </c>
      <c r="DM182" s="21">
        <v>7.5678737771245226</v>
      </c>
      <c r="DN182" s="21">
        <v>7.4670780438991642</v>
      </c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9"/>
    </row>
    <row r="183" spans="1:149" x14ac:dyDescent="0.3">
      <c r="A183" s="30">
        <v>7.7</v>
      </c>
      <c r="B183" s="21">
        <f t="shared" si="98"/>
        <v>7.4800000000000013</v>
      </c>
      <c r="C183" s="21">
        <f t="shared" si="99"/>
        <v>7.66</v>
      </c>
      <c r="D183" s="21">
        <f t="shared" si="100"/>
        <v>4.0000000000000036E-2</v>
      </c>
      <c r="E183" s="21"/>
      <c r="F183" s="29"/>
      <c r="H183" s="30">
        <v>26</v>
      </c>
      <c r="I183" s="21">
        <v>8.3000000000000007</v>
      </c>
      <c r="J183" s="21">
        <f t="shared" si="101"/>
        <v>1.4151318259413483</v>
      </c>
      <c r="K183" s="21">
        <f t="shared" si="86"/>
        <v>0.15503659966419781</v>
      </c>
      <c r="L183" s="21">
        <f t="shared" si="87"/>
        <v>0.98790872694017806</v>
      </c>
      <c r="M183" s="21">
        <f t="shared" si="96"/>
        <v>1.2868037772128418</v>
      </c>
      <c r="N183" s="21">
        <f t="shared" si="97"/>
        <v>8.1996424336034792</v>
      </c>
      <c r="O183" s="21">
        <f t="shared" si="88"/>
        <v>7.9511818867809421</v>
      </c>
      <c r="P183" s="21">
        <f t="shared" si="8"/>
        <v>4.20262787010914E-2</v>
      </c>
      <c r="Q183" s="21">
        <f t="shared" si="89"/>
        <v>-0.95192730552912652</v>
      </c>
      <c r="R183" s="21">
        <f t="shared" si="90"/>
        <v>0.30632401960678335</v>
      </c>
      <c r="S183" s="21">
        <f t="shared" si="91"/>
        <v>-7.9009966358917509</v>
      </c>
      <c r="T183" s="21">
        <f t="shared" si="92"/>
        <v>2.5424893627363021</v>
      </c>
      <c r="U183" s="21">
        <f t="shared" si="9"/>
        <v>7.9319125298308659</v>
      </c>
      <c r="V183" s="21">
        <f t="shared" si="10"/>
        <v>4.4347887972184911E-2</v>
      </c>
      <c r="W183" s="21">
        <f t="shared" si="93"/>
        <v>-0.45020374481767278</v>
      </c>
      <c r="X183" s="21">
        <f t="shared" si="94"/>
        <v>-0.89292585814956871</v>
      </c>
      <c r="Y183" s="21">
        <f t="shared" si="11"/>
        <v>-3.7366910819866845</v>
      </c>
      <c r="Z183" s="21">
        <f t="shared" si="12"/>
        <v>-7.4112846226414213</v>
      </c>
      <c r="AA183" s="21">
        <f t="shared" si="13"/>
        <v>7.6661824376936654</v>
      </c>
      <c r="AB183" s="21">
        <f t="shared" si="14"/>
        <v>7.6363561723654855E-2</v>
      </c>
      <c r="AC183" s="21">
        <f t="shared" si="15"/>
        <v>0.81233119002388599</v>
      </c>
      <c r="AD183" s="21">
        <f t="shared" si="16"/>
        <v>-0.58319639720627325</v>
      </c>
      <c r="AE183" s="21">
        <f t="shared" si="17"/>
        <v>6.7423488771982543</v>
      </c>
      <c r="AF183" s="21">
        <f t="shared" si="18"/>
        <v>-4.8405300968120688</v>
      </c>
      <c r="AG183" s="21">
        <f t="shared" si="19"/>
        <v>7.7152125577400241</v>
      </c>
      <c r="AH183" s="21">
        <f t="shared" si="20"/>
        <v>7.0456318344575483E-2</v>
      </c>
      <c r="AI183" s="21">
        <f t="shared" si="21"/>
        <v>0.70208587582262272</v>
      </c>
      <c r="AJ183" s="21">
        <f t="shared" si="22"/>
        <v>0.71209228543102532</v>
      </c>
      <c r="AK183" s="21">
        <f t="shared" si="23"/>
        <v>5.8273127693277686</v>
      </c>
      <c r="AL183" s="21">
        <f t="shared" si="24"/>
        <v>5.9103659690775103</v>
      </c>
      <c r="AM183" s="21">
        <f t="shared" si="95"/>
        <v>7.6323562722246967</v>
      </c>
      <c r="AN183" s="21">
        <f t="shared" si="25"/>
        <v>8.0439003346422164E-2</v>
      </c>
      <c r="AO183" s="21">
        <f t="shared" si="26"/>
        <v>-0.59463317630428747</v>
      </c>
      <c r="AP183" s="21">
        <f t="shared" si="27"/>
        <v>0.80399713036693987</v>
      </c>
      <c r="AQ183" s="21">
        <f t="shared" si="28"/>
        <v>-4.9354553633255867</v>
      </c>
      <c r="AR183" s="21">
        <f t="shared" si="29"/>
        <v>6.6731761820456015</v>
      </c>
      <c r="AS183" s="21">
        <f t="shared" si="30"/>
        <v>7.9064725101454618</v>
      </c>
      <c r="AT183" s="21">
        <f t="shared" si="31"/>
        <v>4.7412950584884199E-2</v>
      </c>
      <c r="AU183" s="21">
        <f t="shared" si="32"/>
        <v>-0.88646568722609831</v>
      </c>
      <c r="AV183" s="21">
        <f t="shared" si="33"/>
        <v>-0.46279432296729961</v>
      </c>
      <c r="AW183" s="21">
        <f t="shared" si="34"/>
        <v>-7.3576652039766168</v>
      </c>
      <c r="AX183" s="21">
        <f t="shared" si="35"/>
        <v>-3.8411928806285869</v>
      </c>
      <c r="AY183" s="21">
        <f t="shared" si="36"/>
        <v>7.878237271045875</v>
      </c>
      <c r="AZ183" s="21">
        <f t="shared" si="37"/>
        <v>5.0814786620978998E-2</v>
      </c>
      <c r="BA183" s="21">
        <f t="shared" si="38"/>
        <v>0.31976392457124553</v>
      </c>
      <c r="BB183" s="21">
        <f t="shared" si="39"/>
        <v>-0.94749724672042968</v>
      </c>
      <c r="BC183" s="21">
        <f t="shared" si="40"/>
        <v>2.6540405739413382</v>
      </c>
      <c r="BD183" s="21">
        <f t="shared" si="41"/>
        <v>-7.8642271477795669</v>
      </c>
      <c r="BE183" s="21">
        <f t="shared" si="42"/>
        <v>7.9134806368624169</v>
      </c>
      <c r="BF183" s="21">
        <f t="shared" si="43"/>
        <v>4.6568597968383592E-2</v>
      </c>
      <c r="BG183" s="21">
        <f t="shared" si="44"/>
        <v>0.98561591034770846</v>
      </c>
      <c r="BH183" s="21">
        <f t="shared" si="45"/>
        <v>0.16900082032184896</v>
      </c>
      <c r="BI183" s="21">
        <f t="shared" si="46"/>
        <v>8.1806120558859803</v>
      </c>
      <c r="BJ183" s="21">
        <f t="shared" si="47"/>
        <v>1.4027068086713466</v>
      </c>
      <c r="BK183" s="21">
        <f t="shared" si="48"/>
        <v>8.0612204298307404</v>
      </c>
      <c r="BL183" s="21">
        <f t="shared" si="49"/>
        <v>2.8768622911959071E-2</v>
      </c>
      <c r="BM183" s="21">
        <f t="shared" si="50"/>
        <v>-1.4150845940761584E-2</v>
      </c>
      <c r="BN183" s="21">
        <f t="shared" si="51"/>
        <v>0.99989987176674888</v>
      </c>
      <c r="BO183" s="21">
        <f t="shared" si="52"/>
        <v>-0.11745202130832115</v>
      </c>
      <c r="BP183" s="21">
        <f t="shared" si="53"/>
        <v>8.2991689356640173</v>
      </c>
      <c r="BQ183" s="21">
        <f t="shared" si="54"/>
        <v>7.858622438401361</v>
      </c>
      <c r="BR183" s="21">
        <f t="shared" si="55"/>
        <v>5.3178019469715627E-2</v>
      </c>
      <c r="BS183" s="21">
        <f t="shared" si="56"/>
        <v>-0.99000370842176388</v>
      </c>
      <c r="BT183" s="21">
        <f t="shared" si="57"/>
        <v>0.14104133192491849</v>
      </c>
      <c r="BU183" s="21">
        <f t="shared" si="58"/>
        <v>-8.2170307799006412</v>
      </c>
      <c r="BV183" s="21">
        <f t="shared" si="59"/>
        <v>1.1706430549768236</v>
      </c>
      <c r="BW183" s="21">
        <f t="shared" si="60"/>
        <v>7.8687436945818403</v>
      </c>
      <c r="BX183" s="21">
        <f t="shared" si="61"/>
        <v>5.1958591014236187E-2</v>
      </c>
      <c r="BY183" s="21">
        <f t="shared" si="62"/>
        <v>-0.29282277127654827</v>
      </c>
      <c r="BZ183" s="21">
        <f t="shared" si="63"/>
        <v>-0.95616673473925162</v>
      </c>
      <c r="CA183" s="21">
        <f t="shared" si="64"/>
        <v>-2.4304290015953507</v>
      </c>
      <c r="CB183" s="21">
        <f t="shared" si="65"/>
        <v>-7.9361838983357895</v>
      </c>
      <c r="CC183" s="21">
        <f t="shared" si="66"/>
        <v>7.7324718128442456</v>
      </c>
      <c r="CD183" s="21">
        <f t="shared" si="67"/>
        <v>6.8376890018765679E-2</v>
      </c>
      <c r="CE183" s="21">
        <f t="shared" si="68"/>
        <v>0.89920721489583755</v>
      </c>
      <c r="CF183" s="21">
        <f t="shared" si="69"/>
        <v>-0.43752301045690267</v>
      </c>
      <c r="CG183" s="21">
        <f t="shared" si="70"/>
        <v>7.4634198836354519</v>
      </c>
      <c r="CH183" s="21">
        <f t="shared" si="71"/>
        <v>-3.6314409867922923</v>
      </c>
      <c r="CI183" s="21">
        <f t="shared" si="72"/>
        <v>7.6513556545357035</v>
      </c>
      <c r="CJ183" s="21">
        <f t="shared" si="73"/>
        <v>7.814992114027676E-2</v>
      </c>
      <c r="CK183" s="21">
        <f t="shared" si="74"/>
        <v>0.57164282925847754</v>
      </c>
      <c r="CL183" s="21">
        <f t="shared" si="75"/>
        <v>0.82050257510708835</v>
      </c>
      <c r="CM183" s="21">
        <f t="shared" si="76"/>
        <v>4.7446354828453643</v>
      </c>
      <c r="CN183" s="21">
        <f t="shared" si="77"/>
        <v>6.810171373388834</v>
      </c>
      <c r="CO183" s="21">
        <f t="shared" si="78"/>
        <v>7.5678737771245226</v>
      </c>
      <c r="CP183" s="21">
        <f t="shared" si="79"/>
        <v>8.8207978659696151E-2</v>
      </c>
      <c r="CQ183" s="21">
        <f t="shared" si="80"/>
        <v>-0.7219560939545252</v>
      </c>
      <c r="CR183" s="21">
        <f t="shared" si="81"/>
        <v>0.69193886897754553</v>
      </c>
      <c r="CS183" s="21">
        <f t="shared" si="82"/>
        <v>-5.9922355798225597</v>
      </c>
      <c r="CT183" s="21">
        <f t="shared" si="83"/>
        <v>5.7430926125136281</v>
      </c>
      <c r="CU183" s="21">
        <f t="shared" si="84"/>
        <v>7.4670780438991642</v>
      </c>
      <c r="CV183" s="21">
        <f t="shared" si="85"/>
        <v>0.10035204290371523</v>
      </c>
      <c r="CW183" s="21"/>
      <c r="CX183" s="21">
        <v>27</v>
      </c>
      <c r="CY183" s="21">
        <v>7.3</v>
      </c>
      <c r="CZ183" s="21">
        <v>7.9329813853475954</v>
      </c>
      <c r="DA183" s="21">
        <v>7.9489423248859916</v>
      </c>
      <c r="DB183" s="21">
        <v>7.6654032895761768</v>
      </c>
      <c r="DC183" s="21">
        <v>7.6830768596470973</v>
      </c>
      <c r="DD183" s="21">
        <v>7.6109311917713169</v>
      </c>
      <c r="DE183" s="21">
        <v>7.8692301206233761</v>
      </c>
      <c r="DF183" s="21">
        <v>7.8650556850241786</v>
      </c>
      <c r="DG183" s="21">
        <v>7.8637949336533337</v>
      </c>
      <c r="DH183" s="21">
        <v>7.9734477466710647</v>
      </c>
      <c r="DI183" s="21">
        <v>7.7787130125925561</v>
      </c>
      <c r="DJ183" s="21">
        <v>7.8275727629104841</v>
      </c>
      <c r="DK183" s="21">
        <v>7.6913137653850194</v>
      </c>
      <c r="DL183" s="21">
        <v>7.5942317238914336</v>
      </c>
      <c r="DM183" s="21">
        <v>7.4965393392688116</v>
      </c>
      <c r="DN183" s="21">
        <v>7.3133367740656636</v>
      </c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9"/>
    </row>
    <row r="184" spans="1:149" x14ac:dyDescent="0.3">
      <c r="A184" s="30">
        <v>8.3000000000000007</v>
      </c>
      <c r="B184" s="21">
        <f t="shared" si="98"/>
        <v>7.6400000000000006</v>
      </c>
      <c r="C184" s="21">
        <f t="shared" si="99"/>
        <v>7.5600000000000005</v>
      </c>
      <c r="D184" s="21">
        <f t="shared" si="100"/>
        <v>0.74000000000000021</v>
      </c>
      <c r="E184" s="21"/>
      <c r="F184" s="29"/>
      <c r="H184" s="30">
        <v>27</v>
      </c>
      <c r="I184" s="21">
        <v>7.3</v>
      </c>
      <c r="J184" s="21">
        <f t="shared" si="101"/>
        <v>1.4717370989790022</v>
      </c>
      <c r="K184" s="21">
        <f t="shared" si="86"/>
        <v>9.889730036424986E-2</v>
      </c>
      <c r="L184" s="21">
        <f t="shared" si="87"/>
        <v>0.99509764545026602</v>
      </c>
      <c r="M184" s="21">
        <f t="shared" si="96"/>
        <v>0.721950292659024</v>
      </c>
      <c r="N184" s="21">
        <f t="shared" si="97"/>
        <v>7.2642128117869422</v>
      </c>
      <c r="O184" s="21">
        <f t="shared" si="88"/>
        <v>7.9329813853475954</v>
      </c>
      <c r="P184" s="21">
        <f t="shared" si="8"/>
        <v>8.6709778814739125E-2</v>
      </c>
      <c r="Q184" s="21">
        <f t="shared" si="89"/>
        <v>-0.98043864796132674</v>
      </c>
      <c r="R184" s="21">
        <f t="shared" si="90"/>
        <v>0.19682494146770554</v>
      </c>
      <c r="S184" s="21">
        <f t="shared" si="91"/>
        <v>-7.1572021301176854</v>
      </c>
      <c r="T184" s="21">
        <f t="shared" si="92"/>
        <v>1.4368220727142504</v>
      </c>
      <c r="U184" s="21">
        <f t="shared" si="9"/>
        <v>7.9489423248859916</v>
      </c>
      <c r="V184" s="21">
        <f t="shared" si="10"/>
        <v>8.8896208888492034E-2</v>
      </c>
      <c r="W184" s="21">
        <f t="shared" si="93"/>
        <v>-0.29282277127655032</v>
      </c>
      <c r="X184" s="21">
        <f t="shared" si="94"/>
        <v>-0.95616673473925096</v>
      </c>
      <c r="Y184" s="21">
        <f t="shared" si="11"/>
        <v>-2.1376062303188172</v>
      </c>
      <c r="Z184" s="21">
        <f t="shared" si="12"/>
        <v>-6.980017163596532</v>
      </c>
      <c r="AA184" s="21">
        <f t="shared" si="13"/>
        <v>7.6654032895761768</v>
      </c>
      <c r="AB184" s="21">
        <f t="shared" si="14"/>
        <v>5.0055245147421504E-2</v>
      </c>
      <c r="AC184" s="21">
        <f t="shared" si="15"/>
        <v>0.92251988483246861</v>
      </c>
      <c r="AD184" s="21">
        <f t="shared" si="16"/>
        <v>-0.38594955899532896</v>
      </c>
      <c r="AE184" s="21">
        <f t="shared" si="17"/>
        <v>6.734395159277021</v>
      </c>
      <c r="AF184" s="21">
        <f t="shared" si="18"/>
        <v>-2.8174317806659013</v>
      </c>
      <c r="AG184" s="21">
        <f t="shared" si="19"/>
        <v>7.6830768596470973</v>
      </c>
      <c r="AH184" s="21">
        <f t="shared" si="20"/>
        <v>5.2476282143438011E-2</v>
      </c>
      <c r="AI184" s="21">
        <f t="shared" si="21"/>
        <v>0.47529222356109041</v>
      </c>
      <c r="AJ184" s="21">
        <f t="shared" si="22"/>
        <v>0.87982799581642912</v>
      </c>
      <c r="AK184" s="21">
        <f t="shared" si="23"/>
        <v>3.4696332319959597</v>
      </c>
      <c r="AL184" s="21">
        <f t="shared" si="24"/>
        <v>6.4227443694599327</v>
      </c>
      <c r="AM184" s="21">
        <f t="shared" si="95"/>
        <v>7.6109311917713169</v>
      </c>
      <c r="AN184" s="21">
        <f t="shared" si="25"/>
        <v>4.2593313941276321E-2</v>
      </c>
      <c r="AO184" s="21">
        <f t="shared" si="26"/>
        <v>-0.82850964924384218</v>
      </c>
      <c r="AP184" s="21">
        <f t="shared" si="27"/>
        <v>0.55997478613759533</v>
      </c>
      <c r="AQ184" s="21">
        <f t="shared" si="28"/>
        <v>-6.0481204394800478</v>
      </c>
      <c r="AR184" s="21">
        <f t="shared" si="29"/>
        <v>4.0878159388044457</v>
      </c>
      <c r="AS184" s="21">
        <f t="shared" si="30"/>
        <v>7.8692301206233761</v>
      </c>
      <c r="AT184" s="21">
        <f t="shared" si="31"/>
        <v>7.7976728852517302E-2</v>
      </c>
      <c r="AU184" s="21">
        <f t="shared" si="32"/>
        <v>-0.63916695883298513</v>
      </c>
      <c r="AV184" s="21">
        <f t="shared" si="33"/>
        <v>-0.76906800657431662</v>
      </c>
      <c r="AW184" s="21">
        <f t="shared" si="34"/>
        <v>-4.6659187994807914</v>
      </c>
      <c r="AX184" s="21">
        <f t="shared" si="35"/>
        <v>-5.6141964479925113</v>
      </c>
      <c r="AY184" s="21">
        <f t="shared" si="36"/>
        <v>7.8650556850241786</v>
      </c>
      <c r="AZ184" s="21">
        <f t="shared" si="37"/>
        <v>7.7404888359476551E-2</v>
      </c>
      <c r="BA184" s="21">
        <f t="shared" si="38"/>
        <v>0.70208587582262216</v>
      </c>
      <c r="BB184" s="21">
        <f t="shared" si="39"/>
        <v>-0.71209228543102576</v>
      </c>
      <c r="BC184" s="21">
        <f t="shared" si="40"/>
        <v>5.1252268935051415</v>
      </c>
      <c r="BD184" s="21">
        <f t="shared" si="41"/>
        <v>-5.1982736836464882</v>
      </c>
      <c r="BE184" s="21">
        <f t="shared" si="42"/>
        <v>7.8637949336533337</v>
      </c>
      <c r="BF184" s="21">
        <f t="shared" si="43"/>
        <v>7.7232182692237514E-2</v>
      </c>
      <c r="BG184" s="21">
        <f t="shared" si="44"/>
        <v>0.77803575431843996</v>
      </c>
      <c r="BH184" s="21">
        <f t="shared" si="45"/>
        <v>0.62821999729564171</v>
      </c>
      <c r="BI184" s="21">
        <f t="shared" si="46"/>
        <v>5.6796610065246114</v>
      </c>
      <c r="BJ184" s="21">
        <f t="shared" si="47"/>
        <v>4.5860059802581841</v>
      </c>
      <c r="BK184" s="21">
        <f t="shared" si="48"/>
        <v>7.9734477466710647</v>
      </c>
      <c r="BL184" s="21">
        <f t="shared" si="49"/>
        <v>9.2253115982337652E-2</v>
      </c>
      <c r="BM184" s="21">
        <f t="shared" si="50"/>
        <v>-0.54819460444470891</v>
      </c>
      <c r="BN184" s="21">
        <f t="shared" si="51"/>
        <v>0.83635080896577674</v>
      </c>
      <c r="BO184" s="21">
        <f t="shared" si="52"/>
        <v>-4.0018206124463749</v>
      </c>
      <c r="BP184" s="21">
        <f t="shared" si="53"/>
        <v>6.1053609054501701</v>
      </c>
      <c r="BQ184" s="21">
        <f t="shared" si="54"/>
        <v>7.7787130125925561</v>
      </c>
      <c r="BR184" s="21">
        <f t="shared" si="55"/>
        <v>6.5577125012678941E-2</v>
      </c>
      <c r="BS184" s="21">
        <f t="shared" si="56"/>
        <v>-0.88646568722609842</v>
      </c>
      <c r="BT184" s="21">
        <f t="shared" si="57"/>
        <v>-0.46279432296729939</v>
      </c>
      <c r="BU184" s="21">
        <f t="shared" si="58"/>
        <v>-6.4711995167505183</v>
      </c>
      <c r="BV184" s="21">
        <f t="shared" si="59"/>
        <v>-3.3783985576612854</v>
      </c>
      <c r="BW184" s="21">
        <f t="shared" si="60"/>
        <v>7.8275727629104841</v>
      </c>
      <c r="BX184" s="21">
        <f t="shared" si="61"/>
        <v>7.2270241494586884E-2</v>
      </c>
      <c r="BY184" s="21">
        <f t="shared" si="62"/>
        <v>0.37285647778030878</v>
      </c>
      <c r="BZ184" s="21">
        <f t="shared" si="63"/>
        <v>-0.92788902729650924</v>
      </c>
      <c r="CA184" s="21">
        <f t="shared" si="64"/>
        <v>2.7218522877962541</v>
      </c>
      <c r="CB184" s="21">
        <f t="shared" si="65"/>
        <v>-6.7735898992645174</v>
      </c>
      <c r="CC184" s="21">
        <f t="shared" si="66"/>
        <v>7.6913137653850194</v>
      </c>
      <c r="CD184" s="21">
        <f t="shared" si="67"/>
        <v>5.3604625395208168E-2</v>
      </c>
      <c r="CE184" s="21">
        <f t="shared" si="68"/>
        <v>0.9602146853776895</v>
      </c>
      <c r="CF184" s="21">
        <f t="shared" si="69"/>
        <v>0.27926288329282994</v>
      </c>
      <c r="CG184" s="21">
        <f t="shared" si="70"/>
        <v>7.0095672032571334</v>
      </c>
      <c r="CH184" s="21">
        <f t="shared" si="71"/>
        <v>2.0386190480376585</v>
      </c>
      <c r="CI184" s="21">
        <f t="shared" si="72"/>
        <v>7.5942317238914336</v>
      </c>
      <c r="CJ184" s="21">
        <f t="shared" si="73"/>
        <v>4.0305715601566275E-2</v>
      </c>
      <c r="CK184" s="21">
        <f t="shared" si="74"/>
        <v>-0.18293119747238629</v>
      </c>
      <c r="CL184" s="21">
        <f t="shared" si="75"/>
        <v>0.98312571779570435</v>
      </c>
      <c r="CM184" s="21">
        <f t="shared" si="76"/>
        <v>-1.3353977415484199</v>
      </c>
      <c r="CN184" s="21">
        <f t="shared" si="77"/>
        <v>7.1768177399086417</v>
      </c>
      <c r="CO184" s="21">
        <f t="shared" si="78"/>
        <v>7.4965393392688116</v>
      </c>
      <c r="CP184" s="21">
        <f t="shared" si="79"/>
        <v>2.6923197160111198E-2</v>
      </c>
      <c r="CQ184" s="21">
        <f t="shared" si="80"/>
        <v>-0.99639748854252652</v>
      </c>
      <c r="CR184" s="21">
        <f t="shared" si="81"/>
        <v>-8.4805924475508526E-2</v>
      </c>
      <c r="CS184" s="21">
        <f t="shared" si="82"/>
        <v>-7.2737016663604432</v>
      </c>
      <c r="CT184" s="21">
        <f t="shared" si="83"/>
        <v>-0.61908324867121223</v>
      </c>
      <c r="CU184" s="21">
        <f t="shared" si="84"/>
        <v>7.3133367740656636</v>
      </c>
      <c r="CV184" s="21">
        <f t="shared" si="85"/>
        <v>1.826955351460795E-3</v>
      </c>
      <c r="CW184" s="21"/>
      <c r="CX184" s="21">
        <v>28</v>
      </c>
      <c r="CY184" s="21">
        <v>7.4</v>
      </c>
      <c r="CZ184" s="21">
        <v>7.9162105106162741</v>
      </c>
      <c r="DA184" s="21">
        <v>7.9671973996159053</v>
      </c>
      <c r="DB184" s="21">
        <v>7.6740063229411168</v>
      </c>
      <c r="DC184" s="21">
        <v>7.65942114504145</v>
      </c>
      <c r="DD184" s="21">
        <v>7.6037267709953653</v>
      </c>
      <c r="DE184" s="21">
        <v>7.8166990014773283</v>
      </c>
      <c r="DF184" s="21">
        <v>7.8372322408804891</v>
      </c>
      <c r="DG184" s="21">
        <v>7.799721521606239</v>
      </c>
      <c r="DH184" s="21">
        <v>7.8434386352625225</v>
      </c>
      <c r="DI184" s="21">
        <v>7.7173148597852554</v>
      </c>
      <c r="DJ184" s="21">
        <v>7.7865742018448403</v>
      </c>
      <c r="DK184" s="21">
        <v>7.7108173397376367</v>
      </c>
      <c r="DL184" s="21">
        <v>7.6480097529607942</v>
      </c>
      <c r="DM184" s="21">
        <v>7.5943147435340279</v>
      </c>
      <c r="DN184" s="21">
        <v>7.4530358685795006</v>
      </c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9"/>
    </row>
    <row r="185" spans="1:149" x14ac:dyDescent="0.3">
      <c r="A185" s="30">
        <v>7.3</v>
      </c>
      <c r="B185" s="21">
        <f t="shared" si="98"/>
        <v>7.8400000000000007</v>
      </c>
      <c r="C185" s="21">
        <f t="shared" si="99"/>
        <v>7.74</v>
      </c>
      <c r="D185" s="21">
        <f t="shared" si="100"/>
        <v>-0.44000000000000039</v>
      </c>
      <c r="E185" s="21"/>
      <c r="F185" s="29"/>
      <c r="H185" s="30">
        <v>28</v>
      </c>
      <c r="I185" s="21">
        <v>7.4</v>
      </c>
      <c r="J185" s="21">
        <f t="shared" si="101"/>
        <v>1.5283423720166562</v>
      </c>
      <c r="K185" s="21">
        <f t="shared" si="86"/>
        <v>4.244120319614824E-2</v>
      </c>
      <c r="L185" s="21">
        <f t="shared" si="87"/>
        <v>0.99909896620468153</v>
      </c>
      <c r="M185" s="21">
        <f t="shared" si="96"/>
        <v>0.31406490365149697</v>
      </c>
      <c r="N185" s="21">
        <f t="shared" si="97"/>
        <v>7.3933323499146439</v>
      </c>
      <c r="O185" s="21">
        <f t="shared" si="88"/>
        <v>7.9162105106162741</v>
      </c>
      <c r="P185" s="21">
        <f t="shared" si="8"/>
        <v>6.9758177110307268E-2</v>
      </c>
      <c r="Q185" s="21">
        <f t="shared" si="89"/>
        <v>-0.99639748854252652</v>
      </c>
      <c r="R185" s="21">
        <f t="shared" si="90"/>
        <v>8.4805924475509054E-2</v>
      </c>
      <c r="S185" s="21">
        <f t="shared" si="91"/>
        <v>-7.3733414152146963</v>
      </c>
      <c r="T185" s="21">
        <f t="shared" si="92"/>
        <v>0.62756384111876706</v>
      </c>
      <c r="U185" s="21">
        <f t="shared" si="9"/>
        <v>7.9671973996159053</v>
      </c>
      <c r="V185" s="21">
        <f t="shared" si="10"/>
        <v>7.6648297245392558E-2</v>
      </c>
      <c r="W185" s="21">
        <f t="shared" si="93"/>
        <v>-0.12701781974687834</v>
      </c>
      <c r="X185" s="21">
        <f t="shared" si="94"/>
        <v>-0.99190043525887694</v>
      </c>
      <c r="Y185" s="21">
        <f t="shared" si="11"/>
        <v>-0.93993186612689972</v>
      </c>
      <c r="Z185" s="21">
        <f t="shared" si="12"/>
        <v>-7.34006322091569</v>
      </c>
      <c r="AA185" s="21">
        <f t="shared" si="13"/>
        <v>7.6740063229411168</v>
      </c>
      <c r="AB185" s="21">
        <f t="shared" si="14"/>
        <v>3.7027881478529256E-2</v>
      </c>
      <c r="AC185" s="21">
        <f t="shared" si="15"/>
        <v>0.98561591034770846</v>
      </c>
      <c r="AD185" s="21">
        <f t="shared" si="16"/>
        <v>-0.16900082032184882</v>
      </c>
      <c r="AE185" s="21">
        <f t="shared" si="17"/>
        <v>7.2935577365730433</v>
      </c>
      <c r="AF185" s="21">
        <f t="shared" si="18"/>
        <v>-1.2506060703816813</v>
      </c>
      <c r="AG185" s="21">
        <f t="shared" si="19"/>
        <v>7.65942114504145</v>
      </c>
      <c r="AH185" s="21">
        <f t="shared" si="20"/>
        <v>3.505691149208779E-2</v>
      </c>
      <c r="AI185" s="21">
        <f t="shared" si="21"/>
        <v>0.21067926999572623</v>
      </c>
      <c r="AJ185" s="21">
        <f t="shared" si="22"/>
        <v>0.97755523894768626</v>
      </c>
      <c r="AK185" s="21">
        <f t="shared" si="23"/>
        <v>1.5590265979683742</v>
      </c>
      <c r="AL185" s="21">
        <f t="shared" si="24"/>
        <v>7.2339087682128786</v>
      </c>
      <c r="AM185" s="21">
        <f t="shared" si="95"/>
        <v>7.6037267709953653</v>
      </c>
      <c r="AN185" s="21">
        <f t="shared" si="25"/>
        <v>2.7530644729103371E-2</v>
      </c>
      <c r="AO185" s="21">
        <f t="shared" si="26"/>
        <v>-0.96773294693349909</v>
      </c>
      <c r="AP185" s="21">
        <f t="shared" si="27"/>
        <v>0.25197806138512435</v>
      </c>
      <c r="AQ185" s="21">
        <f t="shared" si="28"/>
        <v>-7.161223807307894</v>
      </c>
      <c r="AR185" s="21">
        <f t="shared" si="29"/>
        <v>1.8646376542499203</v>
      </c>
      <c r="AS185" s="21">
        <f t="shared" si="30"/>
        <v>7.8166990014773283</v>
      </c>
      <c r="AT185" s="21">
        <f t="shared" si="31"/>
        <v>5.6310675875314589E-2</v>
      </c>
      <c r="AU185" s="21">
        <f t="shared" si="32"/>
        <v>-0.29282277127654971</v>
      </c>
      <c r="AV185" s="21">
        <f t="shared" si="33"/>
        <v>-0.95616673473925118</v>
      </c>
      <c r="AW185" s="21">
        <f t="shared" si="34"/>
        <v>-2.1668885074464681</v>
      </c>
      <c r="AX185" s="21">
        <f t="shared" si="35"/>
        <v>-7.075633837070459</v>
      </c>
      <c r="AY185" s="21">
        <f t="shared" si="36"/>
        <v>7.8372322408804891</v>
      </c>
      <c r="AZ185" s="21">
        <f t="shared" si="37"/>
        <v>5.9085437956822799E-2</v>
      </c>
      <c r="BA185" s="21">
        <f t="shared" si="38"/>
        <v>0.94287744546108432</v>
      </c>
      <c r="BB185" s="21">
        <f t="shared" si="39"/>
        <v>-0.33313979474205707</v>
      </c>
      <c r="BC185" s="21">
        <f t="shared" si="40"/>
        <v>6.9772930964120246</v>
      </c>
      <c r="BD185" s="21">
        <f t="shared" si="41"/>
        <v>-2.4652344810912226</v>
      </c>
      <c r="BE185" s="21">
        <f t="shared" si="42"/>
        <v>7.799721521606239</v>
      </c>
      <c r="BF185" s="21">
        <f t="shared" si="43"/>
        <v>5.4016421838680898E-2</v>
      </c>
      <c r="BG185" s="21">
        <f t="shared" si="44"/>
        <v>0.37285647778030828</v>
      </c>
      <c r="BH185" s="21">
        <f t="shared" si="45"/>
        <v>0.92788902729650946</v>
      </c>
      <c r="BI185" s="21">
        <f t="shared" si="46"/>
        <v>2.7591379355742816</v>
      </c>
      <c r="BJ185" s="21">
        <f t="shared" si="47"/>
        <v>6.8663788019941707</v>
      </c>
      <c r="BK185" s="21">
        <f t="shared" si="48"/>
        <v>7.8434386352625225</v>
      </c>
      <c r="BL185" s="21">
        <f t="shared" si="49"/>
        <v>5.9924139900340824E-2</v>
      </c>
      <c r="BM185" s="21">
        <f t="shared" si="50"/>
        <v>-0.9112284903881358</v>
      </c>
      <c r="BN185" s="21">
        <f t="shared" si="51"/>
        <v>0.41190124824399249</v>
      </c>
      <c r="BO185" s="21">
        <f t="shared" si="52"/>
        <v>-6.7430908288722051</v>
      </c>
      <c r="BP185" s="21">
        <f t="shared" si="53"/>
        <v>3.0480692370055444</v>
      </c>
      <c r="BQ185" s="21">
        <f t="shared" si="54"/>
        <v>7.7173148597852554</v>
      </c>
      <c r="BR185" s="21">
        <f t="shared" si="55"/>
        <v>4.2880386457466904E-2</v>
      </c>
      <c r="BS185" s="21">
        <f t="shared" si="56"/>
        <v>-0.45020374481767167</v>
      </c>
      <c r="BT185" s="21">
        <f t="shared" si="57"/>
        <v>-0.89292585814956937</v>
      </c>
      <c r="BU185" s="21">
        <f t="shared" si="58"/>
        <v>-3.3315077116507705</v>
      </c>
      <c r="BV185" s="21">
        <f t="shared" si="59"/>
        <v>-6.6076513503068135</v>
      </c>
      <c r="BW185" s="21">
        <f t="shared" si="60"/>
        <v>7.7865742018448403</v>
      </c>
      <c r="BX185" s="21">
        <f t="shared" si="61"/>
        <v>5.2239757006059449E-2</v>
      </c>
      <c r="BY185" s="21">
        <f t="shared" si="62"/>
        <v>0.87301411316118893</v>
      </c>
      <c r="BZ185" s="21">
        <f t="shared" si="63"/>
        <v>-0.4876949438136331</v>
      </c>
      <c r="CA185" s="21">
        <f t="shared" si="64"/>
        <v>6.4603044373927982</v>
      </c>
      <c r="CB185" s="21">
        <f t="shared" si="65"/>
        <v>-3.6089425842208849</v>
      </c>
      <c r="CC185" s="21">
        <f t="shared" si="66"/>
        <v>7.7108173397376367</v>
      </c>
      <c r="CD185" s="21">
        <f t="shared" si="67"/>
        <v>4.2002343207788694E-2</v>
      </c>
      <c r="CE185" s="21">
        <f t="shared" si="68"/>
        <v>0.52430728355723033</v>
      </c>
      <c r="CF185" s="21">
        <f t="shared" si="69"/>
        <v>0.85152913773331207</v>
      </c>
      <c r="CG185" s="21">
        <f t="shared" si="70"/>
        <v>3.8798738983235048</v>
      </c>
      <c r="CH185" s="21">
        <f t="shared" si="71"/>
        <v>6.3013156192265098</v>
      </c>
      <c r="CI185" s="21">
        <f t="shared" si="72"/>
        <v>7.6480097529607942</v>
      </c>
      <c r="CJ185" s="21">
        <f t="shared" si="73"/>
        <v>3.3514831481188355E-2</v>
      </c>
      <c r="CK185" s="21">
        <f t="shared" si="74"/>
        <v>-0.82850964924384285</v>
      </c>
      <c r="CL185" s="21">
        <f t="shared" si="75"/>
        <v>0.55997478613759422</v>
      </c>
      <c r="CM185" s="21">
        <f t="shared" si="76"/>
        <v>-6.1309714044044377</v>
      </c>
      <c r="CN185" s="21">
        <f t="shared" si="77"/>
        <v>4.1438134174181975</v>
      </c>
      <c r="CO185" s="21">
        <f t="shared" si="78"/>
        <v>7.5943147435340279</v>
      </c>
      <c r="CP185" s="21">
        <f t="shared" si="79"/>
        <v>2.6258749126219939E-2</v>
      </c>
      <c r="CQ185" s="21">
        <f t="shared" si="80"/>
        <v>-0.59463317630428558</v>
      </c>
      <c r="CR185" s="21">
        <f t="shared" si="81"/>
        <v>-0.80399713036694131</v>
      </c>
      <c r="CS185" s="21">
        <f t="shared" si="82"/>
        <v>-4.4002855046517135</v>
      </c>
      <c r="CT185" s="21">
        <f t="shared" si="83"/>
        <v>-5.9495787647153664</v>
      </c>
      <c r="CU185" s="21">
        <f t="shared" si="84"/>
        <v>7.4530358685795006</v>
      </c>
      <c r="CV185" s="21">
        <f t="shared" si="85"/>
        <v>7.1670092675000354E-3</v>
      </c>
      <c r="CW185" s="21"/>
      <c r="CX185" s="21">
        <v>29</v>
      </c>
      <c r="CY185" s="21">
        <v>7.5</v>
      </c>
      <c r="CZ185" s="21">
        <v>7.9009229847547466</v>
      </c>
      <c r="DA185" s="21">
        <v>7.9862830408922347</v>
      </c>
      <c r="DB185" s="21">
        <v>7.6918744963167569</v>
      </c>
      <c r="DC185" s="21">
        <v>7.6457751126192024</v>
      </c>
      <c r="DD185" s="21">
        <v>7.6109636687910465</v>
      </c>
      <c r="DE185" s="21">
        <v>7.7542781652009518</v>
      </c>
      <c r="DF185" s="21">
        <v>7.7963372440990337</v>
      </c>
      <c r="DG185" s="21">
        <v>7.7301381766552035</v>
      </c>
      <c r="DH185" s="21">
        <v>7.6968166780546872</v>
      </c>
      <c r="DI185" s="21">
        <v>7.6786483030909771</v>
      </c>
      <c r="DJ185" s="21">
        <v>7.7423116002841184</v>
      </c>
      <c r="DK185" s="21">
        <v>7.7606875031008302</v>
      </c>
      <c r="DL185" s="21">
        <v>7.7646575439645593</v>
      </c>
      <c r="DM185" s="21">
        <v>7.7869529131457904</v>
      </c>
      <c r="DN185" s="21">
        <v>7.7834767150860484</v>
      </c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9"/>
    </row>
    <row r="186" spans="1:149" x14ac:dyDescent="0.3">
      <c r="A186" s="30">
        <v>7.4</v>
      </c>
      <c r="B186" s="21">
        <f t="shared" si="98"/>
        <v>7.6599999999999993</v>
      </c>
      <c r="C186" s="21">
        <f t="shared" si="99"/>
        <v>7.75</v>
      </c>
      <c r="D186" s="21">
        <f t="shared" si="100"/>
        <v>-0.34999999999999964</v>
      </c>
      <c r="E186" s="21"/>
      <c r="F186" s="29"/>
      <c r="H186" s="30">
        <v>29</v>
      </c>
      <c r="I186" s="21">
        <v>7.5</v>
      </c>
      <c r="J186" s="21">
        <f t="shared" si="101"/>
        <v>1.5849476450543101</v>
      </c>
      <c r="K186" s="21">
        <f t="shared" si="86"/>
        <v>-1.4150845940762075E-2</v>
      </c>
      <c r="L186" s="21">
        <f t="shared" si="87"/>
        <v>0.99989987176674888</v>
      </c>
      <c r="M186" s="21">
        <f t="shared" si="96"/>
        <v>-0.10613134455571556</v>
      </c>
      <c r="N186" s="21">
        <f t="shared" si="97"/>
        <v>7.4992490382506167</v>
      </c>
      <c r="O186" s="21">
        <f t="shared" si="88"/>
        <v>7.9009229847547466</v>
      </c>
      <c r="P186" s="21">
        <f t="shared" si="8"/>
        <v>5.3456397967299549E-2</v>
      </c>
      <c r="Q186" s="21">
        <f t="shared" si="89"/>
        <v>-0.99959950711832168</v>
      </c>
      <c r="R186" s="21">
        <f t="shared" si="90"/>
        <v>-2.8298858083118033E-2</v>
      </c>
      <c r="S186" s="21">
        <f t="shared" si="91"/>
        <v>-7.4969963033874123</v>
      </c>
      <c r="T186" s="21">
        <f t="shared" si="92"/>
        <v>-0.21224143562338524</v>
      </c>
      <c r="U186" s="21">
        <f t="shared" si="9"/>
        <v>7.9862830408922347</v>
      </c>
      <c r="V186" s="21">
        <f t="shared" si="10"/>
        <v>6.4837738785631302E-2</v>
      </c>
      <c r="W186" s="21">
        <f t="shared" si="93"/>
        <v>4.2441203196148219E-2</v>
      </c>
      <c r="X186" s="21">
        <f t="shared" si="94"/>
        <v>-0.99909896620468153</v>
      </c>
      <c r="Y186" s="21">
        <f t="shared" si="11"/>
        <v>0.31830902397111166</v>
      </c>
      <c r="Z186" s="21">
        <f t="shared" si="12"/>
        <v>-7.4932422465351118</v>
      </c>
      <c r="AA186" s="21">
        <f t="shared" si="13"/>
        <v>7.6918744963167569</v>
      </c>
      <c r="AB186" s="21">
        <f t="shared" si="14"/>
        <v>2.5583266175567589E-2</v>
      </c>
      <c r="AC186" s="21">
        <f t="shared" si="15"/>
        <v>0.99839834926238313</v>
      </c>
      <c r="AD186" s="21">
        <f t="shared" si="16"/>
        <v>5.6575049183792234E-2</v>
      </c>
      <c r="AE186" s="21">
        <f t="shared" si="17"/>
        <v>7.4879876194678738</v>
      </c>
      <c r="AF186" s="21">
        <f t="shared" si="18"/>
        <v>0.42431286887844177</v>
      </c>
      <c r="AG186" s="21">
        <f t="shared" si="19"/>
        <v>7.6457751126192024</v>
      </c>
      <c r="AH186" s="21">
        <f t="shared" si="20"/>
        <v>1.9436681682560318E-2</v>
      </c>
      <c r="AI186" s="21">
        <f t="shared" si="21"/>
        <v>-7.0697565651994518E-2</v>
      </c>
      <c r="AJ186" s="21">
        <f t="shared" si="22"/>
        <v>0.99749779659449966</v>
      </c>
      <c r="AK186" s="21">
        <f t="shared" si="23"/>
        <v>-0.53023174238995885</v>
      </c>
      <c r="AL186" s="21">
        <f t="shared" si="24"/>
        <v>7.4812334744587474</v>
      </c>
      <c r="AM186" s="21">
        <f t="shared" si="95"/>
        <v>7.6109636687910465</v>
      </c>
      <c r="AN186" s="21">
        <f t="shared" si="25"/>
        <v>1.4795155838806195E-2</v>
      </c>
      <c r="AO186" s="21">
        <f t="shared" si="26"/>
        <v>-0.99639748854252652</v>
      </c>
      <c r="AP186" s="21">
        <f t="shared" si="27"/>
        <v>-8.4805924475509012E-2</v>
      </c>
      <c r="AQ186" s="21">
        <f t="shared" si="28"/>
        <v>-7.4729811640689485</v>
      </c>
      <c r="AR186" s="21">
        <f t="shared" si="29"/>
        <v>-0.63604443356631757</v>
      </c>
      <c r="AS186" s="21">
        <f t="shared" si="30"/>
        <v>7.7542781652009518</v>
      </c>
      <c r="AT186" s="21">
        <f t="shared" si="31"/>
        <v>3.3903755360126908E-2</v>
      </c>
      <c r="AU186" s="21">
        <f t="shared" si="32"/>
        <v>9.8897300364249582E-2</v>
      </c>
      <c r="AV186" s="21">
        <f t="shared" si="33"/>
        <v>-0.99509764545026602</v>
      </c>
      <c r="AW186" s="21">
        <f t="shared" si="34"/>
        <v>0.74172975273187192</v>
      </c>
      <c r="AX186" s="21">
        <f t="shared" si="35"/>
        <v>-7.4632323408769956</v>
      </c>
      <c r="AY186" s="21">
        <f t="shared" si="36"/>
        <v>7.7963372440990337</v>
      </c>
      <c r="AZ186" s="21">
        <f t="shared" si="37"/>
        <v>3.9511632546537827E-2</v>
      </c>
      <c r="BA186" s="21">
        <f t="shared" si="38"/>
        <v>0.99359852761970302</v>
      </c>
      <c r="BB186" s="21">
        <f t="shared" si="39"/>
        <v>0.1129688714290726</v>
      </c>
      <c r="BC186" s="21">
        <f t="shared" si="40"/>
        <v>7.4519889571477727</v>
      </c>
      <c r="BD186" s="21">
        <f t="shared" si="41"/>
        <v>0.84726653571804444</v>
      </c>
      <c r="BE186" s="21">
        <f t="shared" si="42"/>
        <v>7.7301381766552035</v>
      </c>
      <c r="BF186" s="21">
        <f t="shared" si="43"/>
        <v>3.0685090220693805E-2</v>
      </c>
      <c r="BG186" s="21">
        <f t="shared" si="44"/>
        <v>-0.12701781974687848</v>
      </c>
      <c r="BH186" s="21">
        <f t="shared" si="45"/>
        <v>0.99190043525887694</v>
      </c>
      <c r="BI186" s="21">
        <f t="shared" si="46"/>
        <v>-0.95263364810158857</v>
      </c>
      <c r="BJ186" s="21">
        <f t="shared" si="47"/>
        <v>7.439253264441577</v>
      </c>
      <c r="BK186" s="21">
        <f t="shared" si="48"/>
        <v>7.6968166780546872</v>
      </c>
      <c r="BL186" s="21">
        <f t="shared" si="49"/>
        <v>2.6242223740624956E-2</v>
      </c>
      <c r="BM186" s="21">
        <f t="shared" si="50"/>
        <v>-0.99000370842176388</v>
      </c>
      <c r="BN186" s="21">
        <f t="shared" si="51"/>
        <v>-0.14104133192491902</v>
      </c>
      <c r="BO186" s="21">
        <f t="shared" si="52"/>
        <v>-7.4250278131632292</v>
      </c>
      <c r="BP186" s="21">
        <f t="shared" si="53"/>
        <v>-1.0578099894368926</v>
      </c>
      <c r="BQ186" s="21">
        <f t="shared" si="54"/>
        <v>7.6786483030909771</v>
      </c>
      <c r="BR186" s="21">
        <f t="shared" si="55"/>
        <v>2.3819773745463617E-2</v>
      </c>
      <c r="BS186" s="21">
        <f t="shared" si="56"/>
        <v>0.15503659966419753</v>
      </c>
      <c r="BT186" s="21">
        <f t="shared" si="57"/>
        <v>-0.98790872694017806</v>
      </c>
      <c r="BU186" s="21">
        <f t="shared" si="58"/>
        <v>1.1627744974814815</v>
      </c>
      <c r="BV186" s="21">
        <f t="shared" si="59"/>
        <v>-7.4093154520513353</v>
      </c>
      <c r="BW186" s="21">
        <f t="shared" si="60"/>
        <v>7.7423116002841184</v>
      </c>
      <c r="BX186" s="21">
        <f t="shared" si="61"/>
        <v>3.2308213371215783E-2</v>
      </c>
      <c r="BY186" s="21">
        <f t="shared" si="62"/>
        <v>0.98561591034770857</v>
      </c>
      <c r="BZ186" s="21">
        <f t="shared" si="63"/>
        <v>0.16900082032184871</v>
      </c>
      <c r="CA186" s="21">
        <f t="shared" si="64"/>
        <v>7.3921193276078139</v>
      </c>
      <c r="CB186" s="21">
        <f t="shared" si="65"/>
        <v>1.2675061524138653</v>
      </c>
      <c r="CC186" s="21">
        <f t="shared" si="66"/>
        <v>7.7606875031008302</v>
      </c>
      <c r="CD186" s="21">
        <f t="shared" si="67"/>
        <v>3.4758333746777365E-2</v>
      </c>
      <c r="CE186" s="21">
        <f t="shared" si="68"/>
        <v>-0.18293119747238629</v>
      </c>
      <c r="CF186" s="21">
        <f t="shared" si="69"/>
        <v>0.98312571779570435</v>
      </c>
      <c r="CG186" s="21">
        <f t="shared" si="70"/>
        <v>-1.3719839810428971</v>
      </c>
      <c r="CH186" s="21">
        <f t="shared" si="71"/>
        <v>7.3734428834677823</v>
      </c>
      <c r="CI186" s="21">
        <f t="shared" si="72"/>
        <v>7.7646575439645593</v>
      </c>
      <c r="CJ186" s="21">
        <f t="shared" si="73"/>
        <v>3.5287672528607907E-2</v>
      </c>
      <c r="CK186" s="21">
        <f t="shared" si="74"/>
        <v>-0.98043864796132685</v>
      </c>
      <c r="CL186" s="21">
        <f t="shared" si="75"/>
        <v>-0.19682494146770502</v>
      </c>
      <c r="CM186" s="21">
        <f t="shared" si="76"/>
        <v>-7.3532898597099514</v>
      </c>
      <c r="CN186" s="21">
        <f t="shared" si="77"/>
        <v>-1.4761870610077876</v>
      </c>
      <c r="CO186" s="21">
        <f t="shared" si="78"/>
        <v>7.7869529131457904</v>
      </c>
      <c r="CP186" s="21">
        <f t="shared" si="79"/>
        <v>3.8260388419438719E-2</v>
      </c>
      <c r="CQ186" s="21">
        <f t="shared" si="80"/>
        <v>0.21067926999572589</v>
      </c>
      <c r="CR186" s="21">
        <f t="shared" si="81"/>
        <v>-0.97755523894768626</v>
      </c>
      <c r="CS186" s="21">
        <f t="shared" si="82"/>
        <v>1.5800945249679441</v>
      </c>
      <c r="CT186" s="21">
        <f t="shared" si="83"/>
        <v>-7.3316642921076465</v>
      </c>
      <c r="CU186" s="21">
        <f t="shared" si="84"/>
        <v>7.7834767150860484</v>
      </c>
      <c r="CV186" s="21">
        <f t="shared" si="85"/>
        <v>3.7796895344806458E-2</v>
      </c>
      <c r="CW186" s="21"/>
      <c r="CX186" s="21">
        <v>30</v>
      </c>
      <c r="CY186" s="21">
        <v>8.6999999999999993</v>
      </c>
      <c r="CZ186" s="21">
        <v>7.8871677783171554</v>
      </c>
      <c r="DA186" s="21">
        <v>8.0058081415090108</v>
      </c>
      <c r="DB186" s="21">
        <v>7.7186517268319923</v>
      </c>
      <c r="DC186" s="21">
        <v>7.6433914123897928</v>
      </c>
      <c r="DD186" s="21">
        <v>7.6322328672698854</v>
      </c>
      <c r="DE186" s="21">
        <v>7.6895166493329485</v>
      </c>
      <c r="DF186" s="21">
        <v>7.7465840831722232</v>
      </c>
      <c r="DG186" s="21">
        <v>7.6650414443167358</v>
      </c>
      <c r="DH186" s="21">
        <v>7.5631440535605892</v>
      </c>
      <c r="DI186" s="21">
        <v>7.6585987224290406</v>
      </c>
      <c r="DJ186" s="21">
        <v>7.6927707443089517</v>
      </c>
      <c r="DK186" s="21">
        <v>7.7971218252347221</v>
      </c>
      <c r="DL186" s="21">
        <v>7.865814981994018</v>
      </c>
      <c r="DM186" s="21">
        <v>7.9508165190175708</v>
      </c>
      <c r="DN186" s="21">
        <v>8.0875021215889618</v>
      </c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9"/>
    </row>
    <row r="187" spans="1:149" x14ac:dyDescent="0.3">
      <c r="A187" s="30">
        <v>7.5</v>
      </c>
      <c r="B187" s="21">
        <f t="shared" si="98"/>
        <v>7.9</v>
      </c>
      <c r="C187" s="21">
        <f t="shared" si="99"/>
        <v>7.7799999999999994</v>
      </c>
      <c r="D187" s="21">
        <f t="shared" si="100"/>
        <v>-0.27999999999999936</v>
      </c>
      <c r="E187" s="21"/>
      <c r="F187" s="29"/>
      <c r="H187" s="30">
        <v>30</v>
      </c>
      <c r="I187" s="21">
        <v>8.6999999999999993</v>
      </c>
      <c r="J187" s="21">
        <f t="shared" si="101"/>
        <v>1.6415529180919641</v>
      </c>
      <c r="K187" s="21">
        <f t="shared" si="86"/>
        <v>-7.0697565651994754E-2</v>
      </c>
      <c r="L187" s="21">
        <f t="shared" si="87"/>
        <v>0.99749779659449966</v>
      </c>
      <c r="M187" s="21">
        <f t="shared" si="96"/>
        <v>-0.61506882117235429</v>
      </c>
      <c r="N187" s="21">
        <f t="shared" si="97"/>
        <v>8.6782308303721472</v>
      </c>
      <c r="O187" s="21">
        <f t="shared" si="88"/>
        <v>7.8871677783171554</v>
      </c>
      <c r="P187" s="21">
        <f t="shared" si="8"/>
        <v>9.3428990998028039E-2</v>
      </c>
      <c r="Q187" s="21">
        <f t="shared" si="89"/>
        <v>-0.99000370842176377</v>
      </c>
      <c r="R187" s="21">
        <f t="shared" si="90"/>
        <v>-0.14104133192491952</v>
      </c>
      <c r="S187" s="21">
        <f t="shared" si="91"/>
        <v>-8.6130322632693446</v>
      </c>
      <c r="T187" s="21">
        <f t="shared" si="92"/>
        <v>-1.2270595877467998</v>
      </c>
      <c r="U187" s="21">
        <f t="shared" si="9"/>
        <v>8.0058081415090108</v>
      </c>
      <c r="V187" s="21">
        <f t="shared" si="10"/>
        <v>7.9792167642642367E-2</v>
      </c>
      <c r="W187" s="21">
        <f t="shared" si="93"/>
        <v>0.21067926999572661</v>
      </c>
      <c r="X187" s="21">
        <f t="shared" si="94"/>
        <v>-0.97755523894768614</v>
      </c>
      <c r="Y187" s="21">
        <f t="shared" si="11"/>
        <v>1.8329096489628214</v>
      </c>
      <c r="Z187" s="21">
        <f t="shared" si="12"/>
        <v>-8.5047305788448693</v>
      </c>
      <c r="AA187" s="21">
        <f t="shared" si="13"/>
        <v>7.7186517268319923</v>
      </c>
      <c r="AB187" s="21">
        <f t="shared" si="14"/>
        <v>0.11279865208827668</v>
      </c>
      <c r="AC187" s="21">
        <f t="shared" si="15"/>
        <v>0.96021468537768939</v>
      </c>
      <c r="AD187" s="21">
        <f t="shared" si="16"/>
        <v>0.27926288329283044</v>
      </c>
      <c r="AE187" s="21">
        <f t="shared" si="17"/>
        <v>8.3538677627858977</v>
      </c>
      <c r="AF187" s="21">
        <f t="shared" si="18"/>
        <v>2.4295870846476246</v>
      </c>
      <c r="AG187" s="21">
        <f t="shared" si="19"/>
        <v>7.6433914123897928</v>
      </c>
      <c r="AH187" s="21">
        <f t="shared" si="20"/>
        <v>0.12144926294370191</v>
      </c>
      <c r="AI187" s="21">
        <f t="shared" si="21"/>
        <v>-0.34644895151472399</v>
      </c>
      <c r="AJ187" s="21">
        <f t="shared" si="22"/>
        <v>0.93806882689616566</v>
      </c>
      <c r="AK187" s="21">
        <f t="shared" si="23"/>
        <v>-3.0141058781780985</v>
      </c>
      <c r="AL187" s="21">
        <f t="shared" si="24"/>
        <v>8.1611987939966397</v>
      </c>
      <c r="AM187" s="21">
        <f t="shared" si="95"/>
        <v>7.6322328672698854</v>
      </c>
      <c r="AN187" s="21">
        <f t="shared" si="25"/>
        <v>0.12273185433679472</v>
      </c>
      <c r="AO187" s="21">
        <f t="shared" si="26"/>
        <v>-0.91122849038813547</v>
      </c>
      <c r="AP187" s="21">
        <f t="shared" si="27"/>
        <v>-0.41190124824399321</v>
      </c>
      <c r="AQ187" s="21">
        <f t="shared" si="28"/>
        <v>-7.927687866376778</v>
      </c>
      <c r="AR187" s="21">
        <f t="shared" si="29"/>
        <v>-3.5835408597227407</v>
      </c>
      <c r="AS187" s="21">
        <f t="shared" si="30"/>
        <v>7.6895166493329485</v>
      </c>
      <c r="AT187" s="21">
        <f t="shared" si="31"/>
        <v>0.11614751157092539</v>
      </c>
      <c r="AU187" s="21">
        <f t="shared" si="32"/>
        <v>0.47529222356109052</v>
      </c>
      <c r="AV187" s="21">
        <f t="shared" si="33"/>
        <v>-0.87982799581642912</v>
      </c>
      <c r="AW187" s="21">
        <f t="shared" si="34"/>
        <v>4.1350423449814873</v>
      </c>
      <c r="AX187" s="21">
        <f t="shared" si="35"/>
        <v>-7.6545035636029324</v>
      </c>
      <c r="AY187" s="21">
        <f t="shared" si="36"/>
        <v>7.7465840831722232</v>
      </c>
      <c r="AZ187" s="21">
        <f t="shared" si="37"/>
        <v>0.10958803641698577</v>
      </c>
      <c r="BA187" s="21">
        <f t="shared" si="38"/>
        <v>0.8440244840299499</v>
      </c>
      <c r="BB187" s="21">
        <f t="shared" si="39"/>
        <v>0.53630464323738314</v>
      </c>
      <c r="BC187" s="21">
        <f t="shared" si="40"/>
        <v>7.3430130110605631</v>
      </c>
      <c r="BD187" s="21">
        <f t="shared" si="41"/>
        <v>4.6658503961652329</v>
      </c>
      <c r="BE187" s="21">
        <f t="shared" si="42"/>
        <v>7.6650414443167358</v>
      </c>
      <c r="BF187" s="21">
        <f t="shared" si="43"/>
        <v>0.1189607535268119</v>
      </c>
      <c r="BG187" s="21">
        <f t="shared" si="44"/>
        <v>-0.59463317630428736</v>
      </c>
      <c r="BH187" s="21">
        <f t="shared" si="45"/>
        <v>0.80399713036693998</v>
      </c>
      <c r="BI187" s="21">
        <f t="shared" si="46"/>
        <v>-5.1733086338472996</v>
      </c>
      <c r="BJ187" s="21">
        <f t="shared" si="47"/>
        <v>6.9947750341923776</v>
      </c>
      <c r="BK187" s="21">
        <f t="shared" si="48"/>
        <v>7.5631440535605892</v>
      </c>
      <c r="BL187" s="21">
        <f t="shared" si="49"/>
        <v>0.13067309729188623</v>
      </c>
      <c r="BM187" s="21">
        <f t="shared" si="50"/>
        <v>-0.75994624798869692</v>
      </c>
      <c r="BN187" s="21">
        <f t="shared" si="51"/>
        <v>-0.64998592305364744</v>
      </c>
      <c r="BO187" s="21">
        <f t="shared" si="52"/>
        <v>-6.6115323575016625</v>
      </c>
      <c r="BP187" s="21">
        <f t="shared" si="53"/>
        <v>-5.6548775305667327</v>
      </c>
      <c r="BQ187" s="21">
        <f t="shared" si="54"/>
        <v>7.6585987224290406</v>
      </c>
      <c r="BR187" s="21">
        <f t="shared" si="55"/>
        <v>0.119701296272524</v>
      </c>
      <c r="BS187" s="21">
        <f t="shared" si="56"/>
        <v>0.70208587582262327</v>
      </c>
      <c r="BT187" s="21">
        <f t="shared" si="57"/>
        <v>-0.71209228543102476</v>
      </c>
      <c r="BU187" s="21">
        <f t="shared" si="58"/>
        <v>6.108147119656822</v>
      </c>
      <c r="BV187" s="21">
        <f t="shared" si="59"/>
        <v>-6.1952028832499151</v>
      </c>
      <c r="BW187" s="21">
        <f t="shared" si="60"/>
        <v>7.6927707443089517</v>
      </c>
      <c r="BX187" s="21">
        <f t="shared" si="61"/>
        <v>0.11577347766563767</v>
      </c>
      <c r="BY187" s="21">
        <f t="shared" si="62"/>
        <v>0.6606747233900806</v>
      </c>
      <c r="BZ187" s="21">
        <f t="shared" si="63"/>
        <v>0.7506723052527251</v>
      </c>
      <c r="CA187" s="21">
        <f t="shared" si="64"/>
        <v>5.7478700934937006</v>
      </c>
      <c r="CB187" s="21">
        <f t="shared" si="65"/>
        <v>6.5308490556987078</v>
      </c>
      <c r="CC187" s="21">
        <f t="shared" si="66"/>
        <v>7.7971218252347221</v>
      </c>
      <c r="CD187" s="21">
        <f t="shared" si="67"/>
        <v>0.10377910054773302</v>
      </c>
      <c r="CE187" s="21">
        <f t="shared" si="68"/>
        <v>-0.79550206508559074</v>
      </c>
      <c r="CF187" s="21">
        <f t="shared" si="69"/>
        <v>0.60595087626354716</v>
      </c>
      <c r="CG187" s="21">
        <f t="shared" si="70"/>
        <v>-6.9208679662446393</v>
      </c>
      <c r="CH187" s="21">
        <f t="shared" si="71"/>
        <v>5.2717726234928595</v>
      </c>
      <c r="CI187" s="21">
        <f t="shared" si="72"/>
        <v>7.865814981994018</v>
      </c>
      <c r="CJ187" s="21">
        <f t="shared" si="73"/>
        <v>9.5883335402986367E-2</v>
      </c>
      <c r="CK187" s="21">
        <f t="shared" si="74"/>
        <v>-0.54819460444470869</v>
      </c>
      <c r="CL187" s="21">
        <f t="shared" si="75"/>
        <v>-0.83635080896577685</v>
      </c>
      <c r="CM187" s="21">
        <f t="shared" si="76"/>
        <v>-4.769293058668965</v>
      </c>
      <c r="CN187" s="21">
        <f t="shared" si="77"/>
        <v>-7.2762520380022577</v>
      </c>
      <c r="CO187" s="21">
        <f t="shared" si="78"/>
        <v>7.9508165190175708</v>
      </c>
      <c r="CP187" s="21">
        <f t="shared" si="79"/>
        <v>8.611304379108374E-2</v>
      </c>
      <c r="CQ187" s="21">
        <f t="shared" si="80"/>
        <v>0.87301411316118882</v>
      </c>
      <c r="CR187" s="21">
        <f t="shared" si="81"/>
        <v>-0.48769494381363326</v>
      </c>
      <c r="CS187" s="21">
        <f t="shared" si="82"/>
        <v>7.5952227845023419</v>
      </c>
      <c r="CT187" s="21">
        <f t="shared" si="83"/>
        <v>-4.242946011178609</v>
      </c>
      <c r="CU187" s="21">
        <f t="shared" si="84"/>
        <v>8.0875021215889618</v>
      </c>
      <c r="CV187" s="21">
        <f t="shared" si="85"/>
        <v>7.0402054989774435E-2</v>
      </c>
      <c r="CW187" s="21"/>
      <c r="CX187" s="21">
        <v>31</v>
      </c>
      <c r="CY187" s="21">
        <v>7.4</v>
      </c>
      <c r="CZ187" s="21">
        <v>7.8749889533765769</v>
      </c>
      <c r="DA187" s="21">
        <v>8.0253906776064792</v>
      </c>
      <c r="DB187" s="21">
        <v>7.7537473600538096</v>
      </c>
      <c r="DC187" s="21">
        <v>7.6531679931367043</v>
      </c>
      <c r="DD187" s="21">
        <v>7.6665502391816913</v>
      </c>
      <c r="DE187" s="21">
        <v>7.6312589149677281</v>
      </c>
      <c r="DF187" s="21">
        <v>7.6944915210558307</v>
      </c>
      <c r="DG187" s="21">
        <v>7.6140431301386613</v>
      </c>
      <c r="DH187" s="21">
        <v>7.469448908290345</v>
      </c>
      <c r="DI187" s="21">
        <v>7.6487494385339421</v>
      </c>
      <c r="DJ187" s="21">
        <v>7.6406041397392626</v>
      </c>
      <c r="DK187" s="21">
        <v>7.7846059808466022</v>
      </c>
      <c r="DL187" s="21">
        <v>7.8824732749877047</v>
      </c>
      <c r="DM187" s="21">
        <v>7.9795346629413739</v>
      </c>
      <c r="DN187" s="21">
        <v>8.1636203063416346</v>
      </c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9"/>
    </row>
    <row r="188" spans="1:149" x14ac:dyDescent="0.3">
      <c r="A188" s="30">
        <v>8.6999999999999993</v>
      </c>
      <c r="B188" s="21">
        <f t="shared" si="98"/>
        <v>7.7600000000000007</v>
      </c>
      <c r="C188" s="21">
        <f t="shared" si="99"/>
        <v>7.83</v>
      </c>
      <c r="D188" s="21">
        <f t="shared" si="100"/>
        <v>0.86999999999999922</v>
      </c>
      <c r="E188" s="21"/>
      <c r="F188" s="29"/>
      <c r="H188" s="30">
        <v>31</v>
      </c>
      <c r="I188" s="21">
        <v>7.4</v>
      </c>
      <c r="J188" s="21">
        <f t="shared" si="101"/>
        <v>1.698158191129618</v>
      </c>
      <c r="K188" s="21">
        <f t="shared" si="86"/>
        <v>-0.12701781974687876</v>
      </c>
      <c r="L188" s="21">
        <f t="shared" si="87"/>
        <v>0.99190043525887683</v>
      </c>
      <c r="M188" s="21">
        <f t="shared" si="96"/>
        <v>-0.93993186612690283</v>
      </c>
      <c r="N188" s="21">
        <f t="shared" si="97"/>
        <v>7.3400632209156891</v>
      </c>
      <c r="O188" s="21">
        <f t="shared" si="88"/>
        <v>7.8749889533765769</v>
      </c>
      <c r="P188" s="21">
        <f t="shared" si="8"/>
        <v>6.4187696402240063E-2</v>
      </c>
      <c r="Q188" s="21">
        <f t="shared" si="89"/>
        <v>-0.96773294693349887</v>
      </c>
      <c r="R188" s="21">
        <f t="shared" si="90"/>
        <v>-0.25197806138512518</v>
      </c>
      <c r="S188" s="21">
        <f t="shared" si="91"/>
        <v>-7.1612238073078922</v>
      </c>
      <c r="T188" s="21">
        <f t="shared" si="92"/>
        <v>-1.8646376542499266</v>
      </c>
      <c r="U188" s="21">
        <f t="shared" si="9"/>
        <v>8.0253906776064792</v>
      </c>
      <c r="V188" s="21">
        <f t="shared" si="10"/>
        <v>8.4512253730605238E-2</v>
      </c>
      <c r="W188" s="21">
        <f t="shared" si="93"/>
        <v>0.37285647778030839</v>
      </c>
      <c r="X188" s="21">
        <f t="shared" si="94"/>
        <v>-0.92788902729650946</v>
      </c>
      <c r="Y188" s="21">
        <f t="shared" si="11"/>
        <v>2.7591379355742824</v>
      </c>
      <c r="Z188" s="21">
        <f t="shared" si="12"/>
        <v>-6.8663788019941707</v>
      </c>
      <c r="AA188" s="21">
        <f t="shared" si="13"/>
        <v>7.7537473600538096</v>
      </c>
      <c r="AB188" s="21">
        <f t="shared" si="14"/>
        <v>4.7803697304568814E-2</v>
      </c>
      <c r="AC188" s="21">
        <f t="shared" si="15"/>
        <v>0.87301411316118815</v>
      </c>
      <c r="AD188" s="21">
        <f t="shared" si="16"/>
        <v>0.48769494381363454</v>
      </c>
      <c r="AE188" s="21">
        <f t="shared" si="17"/>
        <v>6.4603044373927929</v>
      </c>
      <c r="AF188" s="21">
        <f t="shared" si="18"/>
        <v>3.608942584220896</v>
      </c>
      <c r="AG188" s="21">
        <f t="shared" si="19"/>
        <v>7.6531679931367043</v>
      </c>
      <c r="AH188" s="21">
        <f t="shared" si="20"/>
        <v>3.4211890964419442E-2</v>
      </c>
      <c r="AI188" s="21">
        <f t="shared" si="21"/>
        <v>-0.59463317630428603</v>
      </c>
      <c r="AJ188" s="21">
        <f t="shared" si="22"/>
        <v>0.80399713036694098</v>
      </c>
      <c r="AK188" s="21">
        <f t="shared" si="23"/>
        <v>-4.4002855046517171</v>
      </c>
      <c r="AL188" s="21">
        <f t="shared" si="24"/>
        <v>5.9495787647153637</v>
      </c>
      <c r="AM188" s="21">
        <f t="shared" si="95"/>
        <v>7.6665502391816913</v>
      </c>
      <c r="AN188" s="21">
        <f t="shared" si="25"/>
        <v>3.6020302592120398E-2</v>
      </c>
      <c r="AO188" s="21">
        <f t="shared" si="26"/>
        <v>-0.72195609395452476</v>
      </c>
      <c r="AP188" s="21">
        <f t="shared" si="27"/>
        <v>-0.69193886897754586</v>
      </c>
      <c r="AQ188" s="21">
        <f t="shared" si="28"/>
        <v>-5.3424750952634836</v>
      </c>
      <c r="AR188" s="21">
        <f t="shared" si="29"/>
        <v>-5.12034763043384</v>
      </c>
      <c r="AS188" s="21">
        <f t="shared" si="30"/>
        <v>7.6312589149677281</v>
      </c>
      <c r="AT188" s="21">
        <f t="shared" si="31"/>
        <v>3.1251204725368617E-2</v>
      </c>
      <c r="AU188" s="21">
        <f t="shared" si="32"/>
        <v>0.77803575431843941</v>
      </c>
      <c r="AV188" s="21">
        <f t="shared" si="33"/>
        <v>-0.62821999729564248</v>
      </c>
      <c r="AW188" s="21">
        <f t="shared" si="34"/>
        <v>5.7574645819564516</v>
      </c>
      <c r="AX188" s="21">
        <f t="shared" si="35"/>
        <v>-4.6488279799877548</v>
      </c>
      <c r="AY188" s="21">
        <f t="shared" si="36"/>
        <v>7.6944915210558307</v>
      </c>
      <c r="AZ188" s="21">
        <f t="shared" si="37"/>
        <v>3.9796151494031123E-2</v>
      </c>
      <c r="BA188" s="21">
        <f t="shared" si="38"/>
        <v>0.52430728355723166</v>
      </c>
      <c r="BB188" s="21">
        <f t="shared" si="39"/>
        <v>0.85152913773331129</v>
      </c>
      <c r="BC188" s="21">
        <f t="shared" si="40"/>
        <v>3.8798738983235146</v>
      </c>
      <c r="BD188" s="21">
        <f t="shared" si="41"/>
        <v>6.3013156192265036</v>
      </c>
      <c r="BE188" s="21">
        <f t="shared" si="42"/>
        <v>7.6140431301386613</v>
      </c>
      <c r="BF188" s="21">
        <f t="shared" si="43"/>
        <v>2.8924747316035261E-2</v>
      </c>
      <c r="BG188" s="21">
        <f t="shared" si="44"/>
        <v>-0.9112284903881358</v>
      </c>
      <c r="BH188" s="21">
        <f t="shared" si="45"/>
        <v>0.41190124824399249</v>
      </c>
      <c r="BI188" s="21">
        <f t="shared" si="46"/>
        <v>-6.7430908288722051</v>
      </c>
      <c r="BJ188" s="21">
        <f t="shared" si="47"/>
        <v>3.0480692370055444</v>
      </c>
      <c r="BK188" s="21">
        <f t="shared" si="48"/>
        <v>7.469448908290345</v>
      </c>
      <c r="BL188" s="21">
        <f t="shared" si="49"/>
        <v>9.3849876068033324E-3</v>
      </c>
      <c r="BM188" s="21">
        <f t="shared" si="50"/>
        <v>-0.29282277127655165</v>
      </c>
      <c r="BN188" s="21">
        <f t="shared" si="51"/>
        <v>-0.95616673473925051</v>
      </c>
      <c r="BO188" s="21">
        <f t="shared" si="52"/>
        <v>-2.1668885074464823</v>
      </c>
      <c r="BP188" s="21">
        <f t="shared" si="53"/>
        <v>-7.0756338370704546</v>
      </c>
      <c r="BQ188" s="21">
        <f t="shared" si="54"/>
        <v>7.6487494385339421</v>
      </c>
      <c r="BR188" s="21">
        <f t="shared" si="55"/>
        <v>3.3614788991073202E-2</v>
      </c>
      <c r="BS188" s="21">
        <f t="shared" si="56"/>
        <v>0.98561591034770824</v>
      </c>
      <c r="BT188" s="21">
        <f t="shared" si="57"/>
        <v>-0.16900082032185018</v>
      </c>
      <c r="BU188" s="21">
        <f t="shared" si="58"/>
        <v>7.2935577365730415</v>
      </c>
      <c r="BV188" s="21">
        <f t="shared" si="59"/>
        <v>-1.2506060703816915</v>
      </c>
      <c r="BW188" s="21">
        <f t="shared" si="60"/>
        <v>7.6406041397392626</v>
      </c>
      <c r="BX188" s="21">
        <f t="shared" si="61"/>
        <v>3.2514072937738135E-2</v>
      </c>
      <c r="BY188" s="21">
        <f t="shared" si="62"/>
        <v>4.2441203196149198E-2</v>
      </c>
      <c r="BZ188" s="21">
        <f t="shared" si="63"/>
        <v>0.99909896620468142</v>
      </c>
      <c r="CA188" s="21">
        <f t="shared" si="64"/>
        <v>0.31406490365150408</v>
      </c>
      <c r="CB188" s="21">
        <f t="shared" si="65"/>
        <v>7.3933323499146431</v>
      </c>
      <c r="CC188" s="21">
        <f t="shared" si="66"/>
        <v>7.7846059808466022</v>
      </c>
      <c r="CD188" s="21">
        <f t="shared" si="67"/>
        <v>5.1973781195486728E-2</v>
      </c>
      <c r="CE188" s="21">
        <f t="shared" si="68"/>
        <v>-0.99639748854252652</v>
      </c>
      <c r="CF188" s="21">
        <f t="shared" si="69"/>
        <v>-8.4805924475508526E-2</v>
      </c>
      <c r="CG188" s="21">
        <f t="shared" si="70"/>
        <v>-7.3733414152146963</v>
      </c>
      <c r="CH188" s="21">
        <f t="shared" si="71"/>
        <v>-0.62756384111876318</v>
      </c>
      <c r="CI188" s="21">
        <f t="shared" si="72"/>
        <v>7.8824732749877047</v>
      </c>
      <c r="CJ188" s="21">
        <f t="shared" si="73"/>
        <v>6.5199091214554639E-2</v>
      </c>
      <c r="CK188" s="21">
        <f t="shared" si="74"/>
        <v>0.21067926999572589</v>
      </c>
      <c r="CL188" s="21">
        <f t="shared" si="75"/>
        <v>-0.97755523894768626</v>
      </c>
      <c r="CM188" s="21">
        <f t="shared" si="76"/>
        <v>1.5590265979683717</v>
      </c>
      <c r="CN188" s="21">
        <f t="shared" si="77"/>
        <v>-7.2339087682128786</v>
      </c>
      <c r="CO188" s="21">
        <f t="shared" si="78"/>
        <v>7.9795346629413739</v>
      </c>
      <c r="CP188" s="21">
        <f t="shared" si="79"/>
        <v>7.8315494992077503E-2</v>
      </c>
      <c r="CQ188" s="21">
        <f t="shared" si="80"/>
        <v>0.94287744546108421</v>
      </c>
      <c r="CR188" s="21">
        <f t="shared" si="81"/>
        <v>0.33313979474205735</v>
      </c>
      <c r="CS188" s="21">
        <f t="shared" si="82"/>
        <v>6.9772930964120237</v>
      </c>
      <c r="CT188" s="21">
        <f t="shared" si="83"/>
        <v>2.4652344810912243</v>
      </c>
      <c r="CU188" s="21">
        <f t="shared" si="84"/>
        <v>8.1636203063416346</v>
      </c>
      <c r="CV188" s="21">
        <f t="shared" si="85"/>
        <v>0.10319193328941002</v>
      </c>
      <c r="CW188" s="21"/>
      <c r="CX188" s="21">
        <v>32</v>
      </c>
      <c r="CY188" s="21">
        <v>8.5</v>
      </c>
      <c r="CZ188" s="21">
        <v>7.864425522380909</v>
      </c>
      <c r="DA188" s="21">
        <v>8.0446630226816431</v>
      </c>
      <c r="DB188" s="21">
        <v>7.7963474859195694</v>
      </c>
      <c r="DC188" s="21">
        <v>7.6755834283357283</v>
      </c>
      <c r="DD188" s="21">
        <v>7.7124416318071027</v>
      </c>
      <c r="DE188" s="21">
        <v>7.5886070625004374</v>
      </c>
      <c r="DF188" s="21">
        <v>7.6482063016332695</v>
      </c>
      <c r="DG188" s="21">
        <v>7.5850693934097988</v>
      </c>
      <c r="DH188" s="21">
        <v>7.4345011914556656</v>
      </c>
      <c r="DI188" s="21">
        <v>7.6417145976375132</v>
      </c>
      <c r="DJ188" s="21">
        <v>7.5943092152316369</v>
      </c>
      <c r="DK188" s="21">
        <v>7.7140352964442531</v>
      </c>
      <c r="DL188" s="21">
        <v>7.7904300187350808</v>
      </c>
      <c r="DM188" s="21">
        <v>7.8417193408515509</v>
      </c>
      <c r="DN188" s="21">
        <v>7.9482752013472657</v>
      </c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9"/>
    </row>
    <row r="189" spans="1:149" x14ac:dyDescent="0.3">
      <c r="A189" s="30">
        <v>7.4</v>
      </c>
      <c r="B189" s="21">
        <f t="shared" si="98"/>
        <v>7.7799999999999994</v>
      </c>
      <c r="C189" s="21">
        <f t="shared" si="99"/>
        <v>7.77</v>
      </c>
      <c r="D189" s="21">
        <f t="shared" si="100"/>
        <v>-0.36999999999999922</v>
      </c>
      <c r="E189" s="21"/>
      <c r="F189" s="29"/>
      <c r="H189" s="30">
        <v>32</v>
      </c>
      <c r="I189" s="21">
        <v>8.5</v>
      </c>
      <c r="J189" s="21">
        <f t="shared" si="101"/>
        <v>1.754763464167272</v>
      </c>
      <c r="K189" s="21">
        <f t="shared" si="86"/>
        <v>-0.18293119747238679</v>
      </c>
      <c r="L189" s="21">
        <f t="shared" si="87"/>
        <v>0.98312571779570423</v>
      </c>
      <c r="M189" s="21">
        <f t="shared" si="96"/>
        <v>-1.5549151785152877</v>
      </c>
      <c r="N189" s="21">
        <f t="shared" si="97"/>
        <v>8.3565686012634863</v>
      </c>
      <c r="O189" s="21">
        <f t="shared" si="88"/>
        <v>7.864425522380909</v>
      </c>
      <c r="P189" s="21">
        <f t="shared" si="8"/>
        <v>7.4773467955187176E-2</v>
      </c>
      <c r="Q189" s="21">
        <f t="shared" si="89"/>
        <v>-0.93307235398263721</v>
      </c>
      <c r="R189" s="21">
        <f t="shared" si="90"/>
        <v>-0.35968872964453596</v>
      </c>
      <c r="S189" s="21">
        <f t="shared" si="91"/>
        <v>-7.9311150088524167</v>
      </c>
      <c r="T189" s="21">
        <f t="shared" si="92"/>
        <v>-3.0573542019785558</v>
      </c>
      <c r="U189" s="21">
        <f t="shared" si="9"/>
        <v>8.0446630226816431</v>
      </c>
      <c r="V189" s="21">
        <f t="shared" si="10"/>
        <v>5.3569056155100811E-2</v>
      </c>
      <c r="W189" s="21">
        <f t="shared" si="93"/>
        <v>0.52430728355723177</v>
      </c>
      <c r="X189" s="21">
        <f t="shared" si="94"/>
        <v>-0.85152913773331118</v>
      </c>
      <c r="Y189" s="21">
        <f t="shared" si="11"/>
        <v>4.4566119102364699</v>
      </c>
      <c r="Z189" s="21">
        <f t="shared" si="12"/>
        <v>-7.2379976707331455</v>
      </c>
      <c r="AA189" s="21">
        <f t="shared" si="13"/>
        <v>7.7963474859195694</v>
      </c>
      <c r="AB189" s="21">
        <f t="shared" si="14"/>
        <v>8.2782648715344784E-2</v>
      </c>
      <c r="AC189" s="21">
        <f t="shared" si="15"/>
        <v>0.7412480355333998</v>
      </c>
      <c r="AD189" s="21">
        <f t="shared" si="16"/>
        <v>0.67123121934090313</v>
      </c>
      <c r="AE189" s="21">
        <f t="shared" si="17"/>
        <v>6.3006083020338979</v>
      </c>
      <c r="AF189" s="21">
        <f t="shared" si="18"/>
        <v>5.7054653643976767</v>
      </c>
      <c r="AG189" s="21">
        <f t="shared" si="19"/>
        <v>7.6755834283357283</v>
      </c>
      <c r="AH189" s="21">
        <f t="shared" si="20"/>
        <v>9.699018490167903E-2</v>
      </c>
      <c r="AI189" s="21">
        <f t="shared" si="21"/>
        <v>-0.79550206508558985</v>
      </c>
      <c r="AJ189" s="21">
        <f t="shared" si="22"/>
        <v>0.60595087626354815</v>
      </c>
      <c r="AK189" s="21">
        <f t="shared" si="23"/>
        <v>-6.7617675532275134</v>
      </c>
      <c r="AL189" s="21">
        <f t="shared" si="24"/>
        <v>5.1505824482401596</v>
      </c>
      <c r="AM189" s="21">
        <f t="shared" si="95"/>
        <v>7.7124416318071027</v>
      </c>
      <c r="AN189" s="21">
        <f t="shared" si="25"/>
        <v>9.2653925669752613E-2</v>
      </c>
      <c r="AO189" s="21">
        <f t="shared" si="26"/>
        <v>-0.450203744817673</v>
      </c>
      <c r="AP189" s="21">
        <f t="shared" si="27"/>
        <v>-0.8929258581495686</v>
      </c>
      <c r="AQ189" s="21">
        <f t="shared" si="28"/>
        <v>-3.8267318309502203</v>
      </c>
      <c r="AR189" s="21">
        <f t="shared" si="29"/>
        <v>-7.5898697942713333</v>
      </c>
      <c r="AS189" s="21">
        <f t="shared" si="30"/>
        <v>7.5886070625004374</v>
      </c>
      <c r="AT189" s="21">
        <f t="shared" si="31"/>
        <v>0.10722269852936031</v>
      </c>
      <c r="AU189" s="21">
        <f t="shared" si="32"/>
        <v>0.96021468537768961</v>
      </c>
      <c r="AV189" s="21">
        <f t="shared" si="33"/>
        <v>-0.27926288329282944</v>
      </c>
      <c r="AW189" s="21">
        <f t="shared" si="34"/>
        <v>8.1618248257103616</v>
      </c>
      <c r="AX189" s="21">
        <f t="shared" si="35"/>
        <v>-2.3737345079890502</v>
      </c>
      <c r="AY189" s="21">
        <f t="shared" si="36"/>
        <v>7.6482063016332695</v>
      </c>
      <c r="AZ189" s="21">
        <f t="shared" si="37"/>
        <v>0.10021102333726241</v>
      </c>
      <c r="BA189" s="21">
        <f t="shared" si="38"/>
        <v>9.8897300364248791E-2</v>
      </c>
      <c r="BB189" s="21">
        <f t="shared" si="39"/>
        <v>0.99509764545026613</v>
      </c>
      <c r="BC189" s="21">
        <f t="shared" si="40"/>
        <v>0.84062705309611474</v>
      </c>
      <c r="BD189" s="21">
        <f t="shared" si="41"/>
        <v>8.4583299863272625</v>
      </c>
      <c r="BE189" s="21">
        <f t="shared" si="42"/>
        <v>7.5850693934097988</v>
      </c>
      <c r="BF189" s="21">
        <f t="shared" si="43"/>
        <v>0.10763889489296485</v>
      </c>
      <c r="BG189" s="21">
        <f t="shared" si="44"/>
        <v>-0.99639748854252641</v>
      </c>
      <c r="BH189" s="21">
        <f t="shared" si="45"/>
        <v>-8.4805924475510538E-2</v>
      </c>
      <c r="BI189" s="21">
        <f t="shared" si="46"/>
        <v>-8.4693786526114749</v>
      </c>
      <c r="BJ189" s="21">
        <f t="shared" si="47"/>
        <v>-0.72085035804183961</v>
      </c>
      <c r="BK189" s="21">
        <f t="shared" si="48"/>
        <v>7.4345011914556656</v>
      </c>
      <c r="BL189" s="21">
        <f t="shared" si="49"/>
        <v>0.12535280100521581</v>
      </c>
      <c r="BM189" s="21">
        <f t="shared" si="50"/>
        <v>0.26564707111087621</v>
      </c>
      <c r="BN189" s="21">
        <f t="shared" si="51"/>
        <v>-0.96407034681615067</v>
      </c>
      <c r="BO189" s="21">
        <f t="shared" si="52"/>
        <v>2.2580001044424476</v>
      </c>
      <c r="BP189" s="21">
        <f t="shared" si="53"/>
        <v>-8.1945979479372806</v>
      </c>
      <c r="BQ189" s="21">
        <f t="shared" si="54"/>
        <v>7.6417145976375132</v>
      </c>
      <c r="BR189" s="21">
        <f t="shared" si="55"/>
        <v>0.1009747532191161</v>
      </c>
      <c r="BS189" s="21">
        <f t="shared" si="56"/>
        <v>0.89920721489583666</v>
      </c>
      <c r="BT189" s="21">
        <f t="shared" si="57"/>
        <v>0.43752301045690456</v>
      </c>
      <c r="BU189" s="21">
        <f t="shared" si="58"/>
        <v>7.6432613266146117</v>
      </c>
      <c r="BV189" s="21">
        <f t="shared" si="59"/>
        <v>3.7189455888836886</v>
      </c>
      <c r="BW189" s="21">
        <f t="shared" si="60"/>
        <v>7.5943092152316369</v>
      </c>
      <c r="BX189" s="21">
        <f t="shared" si="61"/>
        <v>0.10655185703157212</v>
      </c>
      <c r="BY189" s="21">
        <f t="shared" si="62"/>
        <v>-0.59463317630428714</v>
      </c>
      <c r="BZ189" s="21">
        <f t="shared" si="63"/>
        <v>0.8039971303669402</v>
      </c>
      <c r="CA189" s="21">
        <f t="shared" si="64"/>
        <v>-5.0543819985864404</v>
      </c>
      <c r="CB189" s="21">
        <f t="shared" si="65"/>
        <v>6.8339756081189922</v>
      </c>
      <c r="CC189" s="21">
        <f t="shared" si="66"/>
        <v>7.7140352964442531</v>
      </c>
      <c r="CD189" s="21">
        <f t="shared" si="67"/>
        <v>9.2466435712440814E-2</v>
      </c>
      <c r="CE189" s="21">
        <f t="shared" si="68"/>
        <v>-0.68165329689953214</v>
      </c>
      <c r="CF189" s="21">
        <f t="shared" si="69"/>
        <v>-0.73167532610167896</v>
      </c>
      <c r="CG189" s="21">
        <f t="shared" si="70"/>
        <v>-5.7940530236460228</v>
      </c>
      <c r="CH189" s="21">
        <f t="shared" si="71"/>
        <v>-6.2192402718642708</v>
      </c>
      <c r="CI189" s="21">
        <f t="shared" si="72"/>
        <v>7.7904300187350808</v>
      </c>
      <c r="CJ189" s="21">
        <f t="shared" si="73"/>
        <v>8.3478821325284613E-2</v>
      </c>
      <c r="CK189" s="21">
        <f t="shared" si="74"/>
        <v>0.84402448402995101</v>
      </c>
      <c r="CL189" s="21">
        <f t="shared" si="75"/>
        <v>-0.53630464323738136</v>
      </c>
      <c r="CM189" s="21">
        <f t="shared" si="76"/>
        <v>7.1742081142545837</v>
      </c>
      <c r="CN189" s="21">
        <f t="shared" si="77"/>
        <v>-4.5585894675177414</v>
      </c>
      <c r="CO189" s="21">
        <f t="shared" si="78"/>
        <v>7.8417193408515509</v>
      </c>
      <c r="CP189" s="21">
        <f t="shared" si="79"/>
        <v>7.7444783429229308E-2</v>
      </c>
      <c r="CQ189" s="21">
        <f t="shared" si="80"/>
        <v>0.37285647778030706</v>
      </c>
      <c r="CR189" s="21">
        <f t="shared" si="81"/>
        <v>0.92788902729650991</v>
      </c>
      <c r="CS189" s="21">
        <f t="shared" si="82"/>
        <v>3.1692800611326102</v>
      </c>
      <c r="CT189" s="21">
        <f t="shared" si="83"/>
        <v>7.8870567320203344</v>
      </c>
      <c r="CU189" s="21">
        <f t="shared" si="84"/>
        <v>7.9482752013472657</v>
      </c>
      <c r="CV189" s="21">
        <f t="shared" si="85"/>
        <v>6.4908799841498152E-2</v>
      </c>
      <c r="CW189" s="21"/>
      <c r="CX189" s="21">
        <v>33</v>
      </c>
      <c r="CY189" s="21">
        <v>6.7</v>
      </c>
      <c r="CZ189" s="21">
        <v>7.8555113231842419</v>
      </c>
      <c r="DA189" s="21">
        <v>8.063277028795671</v>
      </c>
      <c r="DB189" s="21">
        <v>7.8454328587098789</v>
      </c>
      <c r="DC189" s="21">
        <v>7.710648857604399</v>
      </c>
      <c r="DD189" s="21">
        <v>7.7680501880591191</v>
      </c>
      <c r="DE189" s="21">
        <v>7.5698198675377979</v>
      </c>
      <c r="DF189" s="21">
        <v>7.6165502278915413</v>
      </c>
      <c r="DG189" s="21">
        <v>7.5834522920071885</v>
      </c>
      <c r="DH189" s="21">
        <v>7.4651501832569798</v>
      </c>
      <c r="DI189" s="21">
        <v>7.6356360294868262</v>
      </c>
      <c r="DJ189" s="21">
        <v>7.5667635868749006</v>
      </c>
      <c r="DK189" s="21">
        <v>7.6090640895832582</v>
      </c>
      <c r="DL189" s="21">
        <v>7.624451671088547</v>
      </c>
      <c r="DM189" s="21">
        <v>7.5994093004118586</v>
      </c>
      <c r="DN189" s="21">
        <v>7.556121184328795</v>
      </c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9"/>
    </row>
    <row r="190" spans="1:149" x14ac:dyDescent="0.3">
      <c r="A190" s="30">
        <v>8.5</v>
      </c>
      <c r="B190" s="21">
        <f t="shared" si="98"/>
        <v>7.660000000000001</v>
      </c>
      <c r="C190" s="21">
        <f t="shared" si="99"/>
        <v>7.7200000000000006</v>
      </c>
      <c r="D190" s="21">
        <f t="shared" si="100"/>
        <v>0.77999999999999936</v>
      </c>
      <c r="E190" s="21"/>
      <c r="F190" s="29"/>
      <c r="H190" s="30">
        <v>33</v>
      </c>
      <c r="I190" s="21">
        <v>6.7</v>
      </c>
      <c r="J190" s="21">
        <f t="shared" si="101"/>
        <v>1.8113687372049259</v>
      </c>
      <c r="K190" s="21">
        <f t="shared" si="86"/>
        <v>-0.23825859142316502</v>
      </c>
      <c r="L190" s="21">
        <f t="shared" si="87"/>
        <v>0.97120175227037631</v>
      </c>
      <c r="M190" s="21">
        <f t="shared" si="96"/>
        <v>-1.5963325625352056</v>
      </c>
      <c r="N190" s="21">
        <f t="shared" si="97"/>
        <v>6.5070517402115211</v>
      </c>
      <c r="O190" s="21">
        <f t="shared" si="88"/>
        <v>7.8555113231842419</v>
      </c>
      <c r="P190" s="21">
        <f t="shared" si="8"/>
        <v>0.17246437659466293</v>
      </c>
      <c r="Q190" s="21">
        <f t="shared" si="89"/>
        <v>-0.88646568722609864</v>
      </c>
      <c r="R190" s="21">
        <f t="shared" si="90"/>
        <v>-0.46279432296729905</v>
      </c>
      <c r="S190" s="21">
        <f t="shared" si="91"/>
        <v>-5.9393201044148611</v>
      </c>
      <c r="T190" s="21">
        <f t="shared" si="92"/>
        <v>-3.1007219638809036</v>
      </c>
      <c r="U190" s="21">
        <f t="shared" si="9"/>
        <v>8.063277028795671</v>
      </c>
      <c r="V190" s="21">
        <f t="shared" si="10"/>
        <v>0.20347418340233892</v>
      </c>
      <c r="W190" s="21">
        <f t="shared" si="93"/>
        <v>0.66067472339008115</v>
      </c>
      <c r="X190" s="21">
        <f t="shared" si="94"/>
        <v>-0.75067230525272455</v>
      </c>
      <c r="Y190" s="21">
        <f t="shared" si="11"/>
        <v>4.4265206467135441</v>
      </c>
      <c r="Z190" s="21">
        <f t="shared" si="12"/>
        <v>-5.0295044451932549</v>
      </c>
      <c r="AA190" s="21">
        <f t="shared" si="13"/>
        <v>7.8454328587098789</v>
      </c>
      <c r="AB190" s="21">
        <f t="shared" si="14"/>
        <v>0.17096012816565354</v>
      </c>
      <c r="AC190" s="21">
        <f t="shared" si="15"/>
        <v>0.57164282925847865</v>
      </c>
      <c r="AD190" s="21">
        <f t="shared" si="16"/>
        <v>0.82050257510708757</v>
      </c>
      <c r="AE190" s="21">
        <f t="shared" si="17"/>
        <v>3.8300069560318071</v>
      </c>
      <c r="AF190" s="21">
        <f t="shared" si="18"/>
        <v>5.4973672532174866</v>
      </c>
      <c r="AG190" s="21">
        <f t="shared" si="19"/>
        <v>7.710648857604399</v>
      </c>
      <c r="AH190" s="21">
        <f t="shared" si="20"/>
        <v>0.15084311307528339</v>
      </c>
      <c r="AI190" s="21">
        <f t="shared" si="21"/>
        <v>-0.93307235398263755</v>
      </c>
      <c r="AJ190" s="21">
        <f t="shared" si="22"/>
        <v>0.35968872964453519</v>
      </c>
      <c r="AK190" s="21">
        <f t="shared" si="23"/>
        <v>-6.2515847716836719</v>
      </c>
      <c r="AL190" s="21">
        <f t="shared" si="24"/>
        <v>2.4099144886183859</v>
      </c>
      <c r="AM190" s="21">
        <f t="shared" si="95"/>
        <v>7.7680501880591191</v>
      </c>
      <c r="AN190" s="21">
        <f t="shared" si="25"/>
        <v>0.15941047582971923</v>
      </c>
      <c r="AO190" s="21">
        <f t="shared" si="26"/>
        <v>-0.12701781974687945</v>
      </c>
      <c r="AP190" s="21">
        <f t="shared" si="27"/>
        <v>-0.99190043525887683</v>
      </c>
      <c r="AQ190" s="21">
        <f t="shared" si="28"/>
        <v>-0.85101939230409229</v>
      </c>
      <c r="AR190" s="21">
        <f t="shared" si="29"/>
        <v>-6.6457329162344747</v>
      </c>
      <c r="AS190" s="21">
        <f t="shared" si="30"/>
        <v>7.5698198675377979</v>
      </c>
      <c r="AT190" s="21">
        <f t="shared" si="31"/>
        <v>0.12982386082653696</v>
      </c>
      <c r="AU190" s="21">
        <f t="shared" si="32"/>
        <v>0.99359852761970302</v>
      </c>
      <c r="AV190" s="21">
        <f t="shared" si="33"/>
        <v>0.1129688714290726</v>
      </c>
      <c r="AW190" s="21">
        <f t="shared" si="34"/>
        <v>6.6571101350520108</v>
      </c>
      <c r="AX190" s="21">
        <f t="shared" si="35"/>
        <v>0.75689143857478636</v>
      </c>
      <c r="AY190" s="21">
        <f t="shared" si="36"/>
        <v>7.6165502278915413</v>
      </c>
      <c r="AZ190" s="21">
        <f t="shared" si="37"/>
        <v>0.13679854147634943</v>
      </c>
      <c r="BA190" s="21">
        <f t="shared" si="38"/>
        <v>-0.34644895151472377</v>
      </c>
      <c r="BB190" s="21">
        <f t="shared" si="39"/>
        <v>0.93806882689616577</v>
      </c>
      <c r="BC190" s="21">
        <f t="shared" si="40"/>
        <v>-2.3212079751486492</v>
      </c>
      <c r="BD190" s="21">
        <f t="shared" si="41"/>
        <v>6.2850611402043111</v>
      </c>
      <c r="BE190" s="21">
        <f t="shared" si="42"/>
        <v>7.5834522920071885</v>
      </c>
      <c r="BF190" s="21">
        <f t="shared" si="43"/>
        <v>0.13185855104584901</v>
      </c>
      <c r="BG190" s="21">
        <f t="shared" si="44"/>
        <v>-0.82850964924384174</v>
      </c>
      <c r="BH190" s="21">
        <f t="shared" si="45"/>
        <v>-0.55997478613759599</v>
      </c>
      <c r="BI190" s="21">
        <f t="shared" si="46"/>
        <v>-5.5510146499337401</v>
      </c>
      <c r="BJ190" s="21">
        <f t="shared" si="47"/>
        <v>-3.7518310671218931</v>
      </c>
      <c r="BK190" s="21">
        <f t="shared" si="48"/>
        <v>7.4651501832569798</v>
      </c>
      <c r="BL190" s="21">
        <f t="shared" si="49"/>
        <v>0.11420151988910143</v>
      </c>
      <c r="BM190" s="21">
        <f t="shared" si="50"/>
        <v>0.74124803553340102</v>
      </c>
      <c r="BN190" s="21">
        <f t="shared" si="51"/>
        <v>-0.67123121934090191</v>
      </c>
      <c r="BO190" s="21">
        <f t="shared" si="52"/>
        <v>4.9663618380737873</v>
      </c>
      <c r="BP190" s="21">
        <f t="shared" si="53"/>
        <v>-4.4972491695840429</v>
      </c>
      <c r="BQ190" s="21">
        <f t="shared" si="54"/>
        <v>7.6356360294868262</v>
      </c>
      <c r="BR190" s="21">
        <f t="shared" si="55"/>
        <v>0.13964716858012327</v>
      </c>
      <c r="BS190" s="21">
        <f t="shared" si="56"/>
        <v>0.47529222356108847</v>
      </c>
      <c r="BT190" s="21">
        <f t="shared" si="57"/>
        <v>0.87982799581643023</v>
      </c>
      <c r="BU190" s="21">
        <f t="shared" si="58"/>
        <v>3.1844578978592928</v>
      </c>
      <c r="BV190" s="21">
        <f t="shared" si="59"/>
        <v>5.8948475719700824</v>
      </c>
      <c r="BW190" s="21">
        <f t="shared" si="60"/>
        <v>7.5667635868749006</v>
      </c>
      <c r="BX190" s="21">
        <f t="shared" si="61"/>
        <v>0.12936769953356722</v>
      </c>
      <c r="BY190" s="21">
        <f t="shared" si="62"/>
        <v>-0.96773294693349843</v>
      </c>
      <c r="BZ190" s="21">
        <f t="shared" si="63"/>
        <v>0.25197806138512657</v>
      </c>
      <c r="CA190" s="21">
        <f t="shared" si="64"/>
        <v>-6.4838107444544395</v>
      </c>
      <c r="CB190" s="21">
        <f t="shared" si="65"/>
        <v>1.688253011280348</v>
      </c>
      <c r="CC190" s="21">
        <f t="shared" si="66"/>
        <v>7.6090640895832582</v>
      </c>
      <c r="CD190" s="21">
        <f t="shared" si="67"/>
        <v>0.13568120740048628</v>
      </c>
      <c r="CE190" s="21">
        <f t="shared" si="68"/>
        <v>-1.4150845940763053E-2</v>
      </c>
      <c r="CF190" s="21">
        <f t="shared" si="69"/>
        <v>-0.99989987176674888</v>
      </c>
      <c r="CG190" s="21">
        <f t="shared" si="70"/>
        <v>-9.4810667803112453E-2</v>
      </c>
      <c r="CH190" s="21">
        <f t="shared" si="71"/>
        <v>-6.699329140837218</v>
      </c>
      <c r="CI190" s="21">
        <f t="shared" si="72"/>
        <v>7.624451671088547</v>
      </c>
      <c r="CJ190" s="21">
        <f t="shared" si="73"/>
        <v>0.13797786135649953</v>
      </c>
      <c r="CK190" s="21">
        <f t="shared" si="74"/>
        <v>0.97447606817608334</v>
      </c>
      <c r="CL190" s="21">
        <f t="shared" si="75"/>
        <v>0.22449140863757214</v>
      </c>
      <c r="CM190" s="21">
        <f t="shared" si="76"/>
        <v>6.5289896567797587</v>
      </c>
      <c r="CN190" s="21">
        <f t="shared" si="77"/>
        <v>1.5040924378717333</v>
      </c>
      <c r="CO190" s="21">
        <f t="shared" si="78"/>
        <v>7.5994093004118586</v>
      </c>
      <c r="CP190" s="21">
        <f t="shared" si="79"/>
        <v>0.13424019409132215</v>
      </c>
      <c r="CQ190" s="21">
        <f t="shared" si="80"/>
        <v>-0.45020374481767328</v>
      </c>
      <c r="CR190" s="21">
        <f t="shared" si="81"/>
        <v>0.89292585814956849</v>
      </c>
      <c r="CS190" s="21">
        <f t="shared" si="82"/>
        <v>-3.0163650902784109</v>
      </c>
      <c r="CT190" s="21">
        <f t="shared" si="83"/>
        <v>5.9826032496021089</v>
      </c>
      <c r="CU190" s="21">
        <f t="shared" si="84"/>
        <v>7.556121184328795</v>
      </c>
      <c r="CV190" s="21">
        <f t="shared" si="85"/>
        <v>0.1277792812431037</v>
      </c>
      <c r="CW190" s="21"/>
      <c r="CX190" s="21">
        <v>34</v>
      </c>
      <c r="CY190" s="21">
        <v>7.6</v>
      </c>
      <c r="CZ190" s="21">
        <v>7.8482749106540144</v>
      </c>
      <c r="DA190" s="21">
        <v>8.0809088087240504</v>
      </c>
      <c r="DB190" s="21">
        <v>7.8998029854600249</v>
      </c>
      <c r="DC190" s="21">
        <v>7.7578794761432501</v>
      </c>
      <c r="DD190" s="21">
        <v>7.8312564735975538</v>
      </c>
      <c r="DE190" s="21">
        <v>7.5812772464520695</v>
      </c>
      <c r="DF190" s="21">
        <v>7.607897380622668</v>
      </c>
      <c r="DG190" s="21">
        <v>7.6115104833553984</v>
      </c>
      <c r="DH190" s="21">
        <v>7.5555198641982084</v>
      </c>
      <c r="DI190" s="21">
        <v>7.6360949148134729</v>
      </c>
      <c r="DJ190" s="21">
        <v>7.5716058306857548</v>
      </c>
      <c r="DK190" s="21">
        <v>7.5177023565386314</v>
      </c>
      <c r="DL190" s="21">
        <v>7.4641196633726148</v>
      </c>
      <c r="DM190" s="21">
        <v>7.3776665517577094</v>
      </c>
      <c r="DN190" s="21">
        <v>7.2139119630234836</v>
      </c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9"/>
    </row>
    <row r="191" spans="1:149" x14ac:dyDescent="0.3">
      <c r="A191" s="30">
        <v>6.7</v>
      </c>
      <c r="B191" s="21">
        <f t="shared" si="98"/>
        <v>7.6599999999999993</v>
      </c>
      <c r="C191" s="21">
        <f t="shared" si="99"/>
        <v>7.66</v>
      </c>
      <c r="D191" s="21">
        <f t="shared" si="100"/>
        <v>-0.96</v>
      </c>
      <c r="E191" s="21"/>
      <c r="F191" s="29"/>
      <c r="H191" s="30">
        <v>34</v>
      </c>
      <c r="I191" s="21">
        <v>7.6</v>
      </c>
      <c r="J191" s="21">
        <f t="shared" si="101"/>
        <v>1.8679740102425797</v>
      </c>
      <c r="K191" s="21">
        <f t="shared" si="86"/>
        <v>-0.29282277127655032</v>
      </c>
      <c r="L191" s="21">
        <f t="shared" si="87"/>
        <v>0.95616673473925096</v>
      </c>
      <c r="M191" s="21">
        <f t="shared" si="96"/>
        <v>-2.2254530617017823</v>
      </c>
      <c r="N191" s="21">
        <f t="shared" si="97"/>
        <v>7.2668671840183068</v>
      </c>
      <c r="O191" s="21">
        <f t="shared" si="88"/>
        <v>7.8482749106540144</v>
      </c>
      <c r="P191" s="21">
        <f t="shared" si="8"/>
        <v>3.2667751401844046E-2</v>
      </c>
      <c r="Q191" s="21">
        <f t="shared" si="89"/>
        <v>-0.82850964924384218</v>
      </c>
      <c r="R191" s="21">
        <f t="shared" si="90"/>
        <v>-0.55997478613759533</v>
      </c>
      <c r="S191" s="21">
        <f t="shared" si="91"/>
        <v>-6.2966733342532004</v>
      </c>
      <c r="T191" s="21">
        <f t="shared" si="92"/>
        <v>-4.2558083746457243</v>
      </c>
      <c r="U191" s="21">
        <f t="shared" si="9"/>
        <v>8.0809088087240504</v>
      </c>
      <c r="V191" s="21">
        <f t="shared" si="10"/>
        <v>6.3277474832111935E-2</v>
      </c>
      <c r="W191" s="21">
        <f t="shared" si="93"/>
        <v>0.77803575431843952</v>
      </c>
      <c r="X191" s="21">
        <f t="shared" si="94"/>
        <v>-0.62821999729564226</v>
      </c>
      <c r="Y191" s="21">
        <f t="shared" si="11"/>
        <v>5.9130717328201401</v>
      </c>
      <c r="Z191" s="21">
        <f t="shared" si="12"/>
        <v>-4.7744719794468811</v>
      </c>
      <c r="AA191" s="21">
        <f t="shared" si="13"/>
        <v>7.8998029854600249</v>
      </c>
      <c r="AB191" s="21">
        <f t="shared" si="14"/>
        <v>3.944776124474017E-2</v>
      </c>
      <c r="AC191" s="21">
        <f t="shared" si="15"/>
        <v>0.37285647778030884</v>
      </c>
      <c r="AD191" s="21">
        <f t="shared" si="16"/>
        <v>0.92788902729650924</v>
      </c>
      <c r="AE191" s="21">
        <f t="shared" si="17"/>
        <v>2.8337092311303471</v>
      </c>
      <c r="AF191" s="21">
        <f t="shared" si="18"/>
        <v>7.0519566074534703</v>
      </c>
      <c r="AG191" s="21">
        <f t="shared" si="19"/>
        <v>7.7578794761432501</v>
      </c>
      <c r="AH191" s="21">
        <f t="shared" si="20"/>
        <v>2.0773615282006642E-2</v>
      </c>
      <c r="AI191" s="21">
        <f t="shared" si="21"/>
        <v>-0.99639748854252641</v>
      </c>
      <c r="AJ191" s="21">
        <f t="shared" si="22"/>
        <v>8.4805924475509747E-2</v>
      </c>
      <c r="AK191" s="21">
        <f t="shared" si="23"/>
        <v>-7.5726209129232007</v>
      </c>
      <c r="AL191" s="21">
        <f t="shared" si="24"/>
        <v>0.64452502601387407</v>
      </c>
      <c r="AM191" s="21">
        <f t="shared" si="95"/>
        <v>7.8312564735975538</v>
      </c>
      <c r="AN191" s="21">
        <f t="shared" si="25"/>
        <v>3.0428483368099238E-2</v>
      </c>
      <c r="AO191" s="21">
        <f t="shared" si="26"/>
        <v>0.21067926999572636</v>
      </c>
      <c r="AP191" s="21">
        <f t="shared" si="27"/>
        <v>-0.97755523894768614</v>
      </c>
      <c r="AQ191" s="21">
        <f t="shared" si="28"/>
        <v>1.6011624519675203</v>
      </c>
      <c r="AR191" s="21">
        <f t="shared" si="29"/>
        <v>-7.4294198160024143</v>
      </c>
      <c r="AS191" s="21">
        <f t="shared" si="30"/>
        <v>7.5812772464520695</v>
      </c>
      <c r="AT191" s="21">
        <f t="shared" si="31"/>
        <v>2.4635202036750242E-3</v>
      </c>
      <c r="AU191" s="21">
        <f t="shared" si="32"/>
        <v>0.87301411316118871</v>
      </c>
      <c r="AV191" s="21">
        <f t="shared" si="33"/>
        <v>0.48769494381363354</v>
      </c>
      <c r="AW191" s="21">
        <f t="shared" si="34"/>
        <v>6.6349072600250336</v>
      </c>
      <c r="AX191" s="21">
        <f t="shared" si="35"/>
        <v>3.7064815729836149</v>
      </c>
      <c r="AY191" s="21">
        <f t="shared" si="36"/>
        <v>7.607897380622668</v>
      </c>
      <c r="AZ191" s="21">
        <f t="shared" si="37"/>
        <v>1.0391290292984625E-3</v>
      </c>
      <c r="BA191" s="21">
        <f t="shared" si="38"/>
        <v>-0.72195609395452409</v>
      </c>
      <c r="BB191" s="21">
        <f t="shared" si="39"/>
        <v>0.69193886897754664</v>
      </c>
      <c r="BC191" s="21">
        <f t="shared" si="40"/>
        <v>-5.4868663140543825</v>
      </c>
      <c r="BD191" s="21">
        <f t="shared" si="41"/>
        <v>5.2587354042293546</v>
      </c>
      <c r="BE191" s="21">
        <f t="shared" si="42"/>
        <v>7.6115104833553984</v>
      </c>
      <c r="BF191" s="21">
        <f t="shared" si="43"/>
        <v>1.5145372836050956E-3</v>
      </c>
      <c r="BG191" s="21">
        <f t="shared" si="44"/>
        <v>-0.45020374481767483</v>
      </c>
      <c r="BH191" s="21">
        <f t="shared" si="45"/>
        <v>-0.89292585814956771</v>
      </c>
      <c r="BI191" s="21">
        <f t="shared" si="46"/>
        <v>-3.4215484606143285</v>
      </c>
      <c r="BJ191" s="21">
        <f t="shared" si="47"/>
        <v>-6.786236521936714</v>
      </c>
      <c r="BK191" s="21">
        <f t="shared" si="48"/>
        <v>7.5555198641982084</v>
      </c>
      <c r="BL191" s="21">
        <f t="shared" si="49"/>
        <v>5.852649447604108E-3</v>
      </c>
      <c r="BM191" s="21">
        <f t="shared" si="50"/>
        <v>0.98561591034770824</v>
      </c>
      <c r="BN191" s="21">
        <f t="shared" si="51"/>
        <v>-0.16900082032185018</v>
      </c>
      <c r="BO191" s="21">
        <f t="shared" si="52"/>
        <v>7.4906809186425827</v>
      </c>
      <c r="BP191" s="21">
        <f t="shared" si="53"/>
        <v>-1.2844062344460614</v>
      </c>
      <c r="BQ191" s="21">
        <f t="shared" si="54"/>
        <v>7.6360949148134729</v>
      </c>
      <c r="BR191" s="21">
        <f t="shared" si="55"/>
        <v>4.7493308965096404E-3</v>
      </c>
      <c r="BS191" s="21">
        <f t="shared" si="56"/>
        <v>-0.12701781974687823</v>
      </c>
      <c r="BT191" s="21">
        <f t="shared" si="57"/>
        <v>0.99190043525887694</v>
      </c>
      <c r="BU191" s="21">
        <f t="shared" si="58"/>
        <v>-0.96533543007627454</v>
      </c>
      <c r="BV191" s="21">
        <f t="shared" si="59"/>
        <v>7.5384433079674649</v>
      </c>
      <c r="BW191" s="21">
        <f t="shared" si="60"/>
        <v>7.5716058306857548</v>
      </c>
      <c r="BX191" s="21">
        <f t="shared" si="61"/>
        <v>3.7360749097690629E-3</v>
      </c>
      <c r="BY191" s="21">
        <f t="shared" si="62"/>
        <v>-0.91122849038813569</v>
      </c>
      <c r="BZ191" s="21">
        <f t="shared" si="63"/>
        <v>-0.41190124824399277</v>
      </c>
      <c r="CA191" s="21">
        <f t="shared" si="64"/>
        <v>-6.925336526949831</v>
      </c>
      <c r="CB191" s="21">
        <f t="shared" si="65"/>
        <v>-3.1304494866543449</v>
      </c>
      <c r="CC191" s="21">
        <f t="shared" si="66"/>
        <v>7.5177023565386314</v>
      </c>
      <c r="CD191" s="21">
        <f t="shared" si="67"/>
        <v>1.0828637297548455E-2</v>
      </c>
      <c r="CE191" s="21">
        <f t="shared" si="68"/>
        <v>0.66067472339008193</v>
      </c>
      <c r="CF191" s="21">
        <f t="shared" si="69"/>
        <v>-0.75067230525272388</v>
      </c>
      <c r="CG191" s="21">
        <f t="shared" si="70"/>
        <v>5.0211278977646225</v>
      </c>
      <c r="CH191" s="21">
        <f t="shared" si="71"/>
        <v>-5.7051095199207014</v>
      </c>
      <c r="CI191" s="21">
        <f t="shared" si="72"/>
        <v>7.4641196633726148</v>
      </c>
      <c r="CJ191" s="21">
        <f t="shared" si="73"/>
        <v>1.7878991661498009E-2</v>
      </c>
      <c r="CK191" s="21">
        <f t="shared" si="74"/>
        <v>0.52430728355723366</v>
      </c>
      <c r="CL191" s="21">
        <f t="shared" si="75"/>
        <v>0.85152913773331007</v>
      </c>
      <c r="CM191" s="21">
        <f t="shared" si="76"/>
        <v>3.9847353550349758</v>
      </c>
      <c r="CN191" s="21">
        <f t="shared" si="77"/>
        <v>6.4716214467731561</v>
      </c>
      <c r="CO191" s="21">
        <f t="shared" si="78"/>
        <v>7.3776665517577094</v>
      </c>
      <c r="CP191" s="21">
        <f t="shared" si="79"/>
        <v>2.9254401084511883E-2</v>
      </c>
      <c r="CQ191" s="21">
        <f t="shared" si="80"/>
        <v>-0.96773294693349843</v>
      </c>
      <c r="CR191" s="21">
        <f t="shared" si="81"/>
        <v>0.25197806138512679</v>
      </c>
      <c r="CS191" s="21">
        <f t="shared" si="82"/>
        <v>-7.3547703966945877</v>
      </c>
      <c r="CT191" s="21">
        <f t="shared" si="83"/>
        <v>1.9150332665269636</v>
      </c>
      <c r="CU191" s="21">
        <f t="shared" si="84"/>
        <v>7.2139119630234836</v>
      </c>
      <c r="CV191" s="21">
        <f t="shared" si="85"/>
        <v>5.080105749691001E-2</v>
      </c>
      <c r="CW191" s="21"/>
      <c r="CX191" s="21">
        <v>35</v>
      </c>
      <c r="CY191" s="21">
        <v>8.1</v>
      </c>
      <c r="CZ191" s="21">
        <v>7.8427394652011602</v>
      </c>
      <c r="DA191" s="21">
        <v>8.0972631567833684</v>
      </c>
      <c r="DB191" s="21">
        <v>7.9581057651378737</v>
      </c>
      <c r="DC191" s="21">
        <v>7.8162876395618284</v>
      </c>
      <c r="DD191" s="21">
        <v>7.8998016501561965</v>
      </c>
      <c r="DE191" s="21">
        <v>7.6266324204589768</v>
      </c>
      <c r="DF191" s="21">
        <v>7.6290172663238032</v>
      </c>
      <c r="DG191" s="21">
        <v>7.6686130582990177</v>
      </c>
      <c r="DH191" s="21">
        <v>7.6891539655915064</v>
      </c>
      <c r="DI191" s="21">
        <v>7.6546827504041319</v>
      </c>
      <c r="DJ191" s="21">
        <v>7.6187822041100173</v>
      </c>
      <c r="DK191" s="21">
        <v>7.4926040410647765</v>
      </c>
      <c r="DL191" s="21">
        <v>7.39778032746369</v>
      </c>
      <c r="DM191" s="21">
        <v>7.3014276809688949</v>
      </c>
      <c r="DN191" s="21">
        <v>7.1283387618202756</v>
      </c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9"/>
    </row>
    <row r="192" spans="1:149" x14ac:dyDescent="0.3">
      <c r="A192" s="30">
        <v>7.6</v>
      </c>
      <c r="B192" s="21">
        <f t="shared" si="98"/>
        <v>7.2199999999999989</v>
      </c>
      <c r="C192" s="21">
        <f t="shared" si="99"/>
        <v>7.4399999999999995</v>
      </c>
      <c r="D192" s="21">
        <f t="shared" si="100"/>
        <v>0.16000000000000014</v>
      </c>
      <c r="E192" s="21"/>
      <c r="F192" s="29"/>
      <c r="H192" s="30">
        <v>35</v>
      </c>
      <c r="I192" s="21">
        <v>8.1</v>
      </c>
      <c r="J192" s="21">
        <f t="shared" si="101"/>
        <v>1.9245792832802338</v>
      </c>
      <c r="K192" s="21">
        <f t="shared" si="86"/>
        <v>-0.3464489515147236</v>
      </c>
      <c r="L192" s="21">
        <f t="shared" si="87"/>
        <v>0.93806882689616577</v>
      </c>
      <c r="M192" s="21">
        <f t="shared" si="96"/>
        <v>-2.806236507269261</v>
      </c>
      <c r="N192" s="21">
        <f t="shared" si="97"/>
        <v>7.5983574978589425</v>
      </c>
      <c r="O192" s="21">
        <f t="shared" si="88"/>
        <v>7.8427394652011602</v>
      </c>
      <c r="P192" s="21">
        <f t="shared" si="8"/>
        <v>3.1760559851708579E-2</v>
      </c>
      <c r="Q192" s="21">
        <f t="shared" si="89"/>
        <v>-0.75994624798869748</v>
      </c>
      <c r="R192" s="21">
        <f t="shared" si="90"/>
        <v>-0.64998592305364677</v>
      </c>
      <c r="S192" s="21">
        <f t="shared" si="91"/>
        <v>-6.155564608708449</v>
      </c>
      <c r="T192" s="21">
        <f t="shared" si="92"/>
        <v>-5.2648859767345391</v>
      </c>
      <c r="U192" s="21">
        <f t="shared" si="9"/>
        <v>8.0972631567833684</v>
      </c>
      <c r="V192" s="21">
        <f t="shared" si="10"/>
        <v>3.3788187859645151E-4</v>
      </c>
      <c r="W192" s="21">
        <f t="shared" si="93"/>
        <v>0.87301411316118838</v>
      </c>
      <c r="X192" s="21">
        <f t="shared" si="94"/>
        <v>-0.48769494381363421</v>
      </c>
      <c r="Y192" s="21">
        <f t="shared" si="11"/>
        <v>7.0714143166056251</v>
      </c>
      <c r="Z192" s="21">
        <f t="shared" si="12"/>
        <v>-3.9503290448904371</v>
      </c>
      <c r="AA192" s="21">
        <f t="shared" si="13"/>
        <v>7.9581057651378737</v>
      </c>
      <c r="AB192" s="21">
        <f t="shared" si="14"/>
        <v>1.7517806773101968E-2</v>
      </c>
      <c r="AC192" s="21">
        <f t="shared" si="15"/>
        <v>0.15503659966419761</v>
      </c>
      <c r="AD192" s="21">
        <f t="shared" si="16"/>
        <v>0.98790872694017806</v>
      </c>
      <c r="AE192" s="21">
        <f t="shared" si="17"/>
        <v>1.2557964572800007</v>
      </c>
      <c r="AF192" s="21">
        <f t="shared" si="18"/>
        <v>8.0020606882154421</v>
      </c>
      <c r="AG192" s="21">
        <f t="shared" si="19"/>
        <v>7.8162876395618284</v>
      </c>
      <c r="AH192" s="21">
        <f t="shared" si="20"/>
        <v>3.502621733804584E-2</v>
      </c>
      <c r="AI192" s="21">
        <f t="shared" si="21"/>
        <v>-0.98043864796132674</v>
      </c>
      <c r="AJ192" s="21">
        <f t="shared" si="22"/>
        <v>-0.19682494146770549</v>
      </c>
      <c r="AK192" s="21">
        <f t="shared" si="23"/>
        <v>-7.941553048486746</v>
      </c>
      <c r="AL192" s="21">
        <f t="shared" si="24"/>
        <v>-1.5942820258884143</v>
      </c>
      <c r="AM192" s="21">
        <f t="shared" si="95"/>
        <v>7.8998016501561965</v>
      </c>
      <c r="AN192" s="21">
        <f t="shared" si="25"/>
        <v>2.4715845659728782E-2</v>
      </c>
      <c r="AO192" s="21">
        <f t="shared" si="26"/>
        <v>0.52430728355723233</v>
      </c>
      <c r="AP192" s="21">
        <f t="shared" si="27"/>
        <v>-0.85152913773331085</v>
      </c>
      <c r="AQ192" s="21">
        <f t="shared" si="28"/>
        <v>4.2468889968135821</v>
      </c>
      <c r="AR192" s="21">
        <f t="shared" si="29"/>
        <v>-6.8973860156398175</v>
      </c>
      <c r="AS192" s="21">
        <f t="shared" si="30"/>
        <v>7.6266324204589768</v>
      </c>
      <c r="AT192" s="21">
        <f t="shared" si="31"/>
        <v>5.8440441918644795E-2</v>
      </c>
      <c r="AU192" s="21">
        <f t="shared" si="32"/>
        <v>0.61714723064145538</v>
      </c>
      <c r="AV192" s="21">
        <f t="shared" si="33"/>
        <v>0.78684769537158983</v>
      </c>
      <c r="AW192" s="21">
        <f t="shared" si="34"/>
        <v>4.9988925681957888</v>
      </c>
      <c r="AX192" s="21">
        <f t="shared" si="35"/>
        <v>6.373466332509877</v>
      </c>
      <c r="AY192" s="21">
        <f t="shared" si="36"/>
        <v>7.6290172663238032</v>
      </c>
      <c r="AZ192" s="21">
        <f t="shared" si="37"/>
        <v>5.8146016503234137E-2</v>
      </c>
      <c r="BA192" s="21">
        <f t="shared" si="38"/>
        <v>-0.95192730552912663</v>
      </c>
      <c r="BB192" s="21">
        <f t="shared" si="39"/>
        <v>0.30632401960678302</v>
      </c>
      <c r="BC192" s="21">
        <f t="shared" si="40"/>
        <v>-7.7106111747859254</v>
      </c>
      <c r="BD192" s="21">
        <f t="shared" si="41"/>
        <v>2.4812245588149424</v>
      </c>
      <c r="BE192" s="21">
        <f t="shared" si="42"/>
        <v>7.6686130582990177</v>
      </c>
      <c r="BF192" s="21">
        <f t="shared" si="43"/>
        <v>5.3257647123578014E-2</v>
      </c>
      <c r="BG192" s="21">
        <f t="shared" si="44"/>
        <v>4.2441203196147727E-2</v>
      </c>
      <c r="BH192" s="21">
        <f t="shared" si="45"/>
        <v>-0.99909896620468153</v>
      </c>
      <c r="BI192" s="21">
        <f t="shared" si="46"/>
        <v>0.34377374588879656</v>
      </c>
      <c r="BJ192" s="21">
        <f t="shared" si="47"/>
        <v>-8.0927016262579201</v>
      </c>
      <c r="BK192" s="21">
        <f t="shared" si="48"/>
        <v>7.6891539655915064</v>
      </c>
      <c r="BL192" s="21">
        <f t="shared" si="49"/>
        <v>5.0721732643023855E-2</v>
      </c>
      <c r="BM192" s="21">
        <f t="shared" si="50"/>
        <v>0.92251988483246861</v>
      </c>
      <c r="BN192" s="21">
        <f t="shared" si="51"/>
        <v>0.38594955899532885</v>
      </c>
      <c r="BO192" s="21">
        <f t="shared" si="52"/>
        <v>7.4724110671429953</v>
      </c>
      <c r="BP192" s="21">
        <f t="shared" si="53"/>
        <v>3.1261914278621634</v>
      </c>
      <c r="BQ192" s="21">
        <f t="shared" si="54"/>
        <v>7.6546827504041319</v>
      </c>
      <c r="BR192" s="21">
        <f t="shared" si="55"/>
        <v>5.4977438221712069E-2</v>
      </c>
      <c r="BS192" s="21">
        <f t="shared" si="56"/>
        <v>-0.68165329689953347</v>
      </c>
      <c r="BT192" s="21">
        <f t="shared" si="57"/>
        <v>0.73167532610167774</v>
      </c>
      <c r="BU192" s="21">
        <f t="shared" si="58"/>
        <v>-5.5213917048862209</v>
      </c>
      <c r="BV192" s="21">
        <f t="shared" si="59"/>
        <v>5.9265701414235892</v>
      </c>
      <c r="BW192" s="21">
        <f t="shared" si="60"/>
        <v>7.6187822041100173</v>
      </c>
      <c r="BX192" s="21">
        <f t="shared" si="61"/>
        <v>5.9409604430862024E-2</v>
      </c>
      <c r="BY192" s="21">
        <f t="shared" si="62"/>
        <v>-0.45020374481767189</v>
      </c>
      <c r="BZ192" s="21">
        <f t="shared" si="63"/>
        <v>-0.89292585814956926</v>
      </c>
      <c r="CA192" s="21">
        <f t="shared" si="64"/>
        <v>-3.6466503330231421</v>
      </c>
      <c r="CB192" s="21">
        <f t="shared" si="65"/>
        <v>-7.232699451011511</v>
      </c>
      <c r="CC192" s="21">
        <f t="shared" si="66"/>
        <v>7.4926040410647765</v>
      </c>
      <c r="CD192" s="21">
        <f t="shared" si="67"/>
        <v>7.4987155424101629E-2</v>
      </c>
      <c r="CE192" s="21">
        <f t="shared" si="68"/>
        <v>0.99359852761970324</v>
      </c>
      <c r="CF192" s="21">
        <f t="shared" si="69"/>
        <v>-0.11296887142907053</v>
      </c>
      <c r="CG192" s="21">
        <f t="shared" si="70"/>
        <v>8.0481480737195952</v>
      </c>
      <c r="CH192" s="21">
        <f t="shared" si="71"/>
        <v>-0.91504785857547122</v>
      </c>
      <c r="CI192" s="21">
        <f t="shared" si="72"/>
        <v>7.39778032746369</v>
      </c>
      <c r="CJ192" s="21">
        <f t="shared" si="73"/>
        <v>8.669378673287774E-2</v>
      </c>
      <c r="CK192" s="21">
        <f t="shared" si="74"/>
        <v>-0.23825859142316452</v>
      </c>
      <c r="CL192" s="21">
        <f t="shared" si="75"/>
        <v>0.97120175227037642</v>
      </c>
      <c r="CM192" s="21">
        <f t="shared" si="76"/>
        <v>-1.9298945905276326</v>
      </c>
      <c r="CN192" s="21">
        <f t="shared" si="77"/>
        <v>7.866734193390049</v>
      </c>
      <c r="CO192" s="21">
        <f t="shared" si="78"/>
        <v>7.3014276809688949</v>
      </c>
      <c r="CP192" s="21">
        <f t="shared" si="79"/>
        <v>9.8589175189025283E-2</v>
      </c>
      <c r="CQ192" s="21">
        <f t="shared" si="80"/>
        <v>-0.82850964924384196</v>
      </c>
      <c r="CR192" s="21">
        <f t="shared" si="81"/>
        <v>-0.55997478613759555</v>
      </c>
      <c r="CS192" s="21">
        <f t="shared" si="82"/>
        <v>-6.7109281588751193</v>
      </c>
      <c r="CT192" s="21">
        <f t="shared" si="83"/>
        <v>-4.5357957677145233</v>
      </c>
      <c r="CU192" s="21">
        <f t="shared" si="84"/>
        <v>7.1283387618202756</v>
      </c>
      <c r="CV192" s="21">
        <f t="shared" si="85"/>
        <v>0.11995817755305235</v>
      </c>
      <c r="CW192" s="21"/>
      <c r="CX192" s="21">
        <v>36</v>
      </c>
      <c r="CY192" s="21">
        <v>7.4</v>
      </c>
      <c r="CZ192" s="21">
        <v>7.8389227185262635</v>
      </c>
      <c r="DA192" s="21">
        <v>8.1120775508570553</v>
      </c>
      <c r="DB192" s="21">
        <v>8.0188718956245069</v>
      </c>
      <c r="DC192" s="21">
        <v>7.8843986661263878</v>
      </c>
      <c r="DD192" s="21">
        <v>7.9714044274870846</v>
      </c>
      <c r="DE192" s="21">
        <v>7.7062534436815948</v>
      </c>
      <c r="DF192" s="21">
        <v>7.6840334449761221</v>
      </c>
      <c r="DG192" s="21">
        <v>7.7516299858906477</v>
      </c>
      <c r="DH192" s="21">
        <v>7.8434856089747935</v>
      </c>
      <c r="DI192" s="21">
        <v>7.70472145913471</v>
      </c>
      <c r="DJ192" s="21">
        <v>7.710884276275217</v>
      </c>
      <c r="DK192" s="21">
        <v>7.568445505895502</v>
      </c>
      <c r="DL192" s="21">
        <v>7.4814524162039442</v>
      </c>
      <c r="DM192" s="21">
        <v>7.4326098634145978</v>
      </c>
      <c r="DN192" s="21">
        <v>7.3676535045880192</v>
      </c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9"/>
    </row>
    <row r="193" spans="1:149" x14ac:dyDescent="0.3">
      <c r="A193" s="30">
        <v>8.1</v>
      </c>
      <c r="B193" s="21">
        <f t="shared" si="98"/>
        <v>7.580000000000001</v>
      </c>
      <c r="C193" s="21">
        <f t="shared" si="99"/>
        <v>7.4</v>
      </c>
      <c r="D193" s="21">
        <f t="shared" si="100"/>
        <v>0.69999999999999929</v>
      </c>
      <c r="E193" s="21"/>
      <c r="F193" s="29"/>
      <c r="H193" s="30">
        <v>36</v>
      </c>
      <c r="I193" s="21">
        <v>7.4</v>
      </c>
      <c r="J193" s="21">
        <f t="shared" si="101"/>
        <v>1.9811845563178876</v>
      </c>
      <c r="K193" s="21">
        <f t="shared" si="86"/>
        <v>-0.39896535131541633</v>
      </c>
      <c r="L193" s="21">
        <f t="shared" si="87"/>
        <v>0.9169660017960134</v>
      </c>
      <c r="M193" s="21">
        <f t="shared" si="96"/>
        <v>-2.952343599734081</v>
      </c>
      <c r="N193" s="21">
        <f t="shared" si="97"/>
        <v>6.7855484132904991</v>
      </c>
      <c r="O193" s="21">
        <f t="shared" si="88"/>
        <v>7.8389227185262635</v>
      </c>
      <c r="P193" s="21">
        <f t="shared" si="8"/>
        <v>5.9313880881927454E-2</v>
      </c>
      <c r="Q193" s="21">
        <f t="shared" si="89"/>
        <v>-0.68165329689953291</v>
      </c>
      <c r="R193" s="21">
        <f t="shared" si="90"/>
        <v>-0.73167532610167829</v>
      </c>
      <c r="S193" s="21">
        <f t="shared" si="91"/>
        <v>-5.0442343970565435</v>
      </c>
      <c r="T193" s="21">
        <f t="shared" si="92"/>
        <v>-5.41439741315242</v>
      </c>
      <c r="U193" s="21">
        <f t="shared" si="9"/>
        <v>8.1120775508570553</v>
      </c>
      <c r="V193" s="21">
        <f t="shared" si="10"/>
        <v>9.6226696061764178E-2</v>
      </c>
      <c r="W193" s="21">
        <f t="shared" si="93"/>
        <v>0.9428774454610841</v>
      </c>
      <c r="X193" s="21">
        <f t="shared" si="94"/>
        <v>-0.33313979474205768</v>
      </c>
      <c r="Y193" s="21">
        <f t="shared" si="11"/>
        <v>6.9772930964120228</v>
      </c>
      <c r="Z193" s="21">
        <f t="shared" si="12"/>
        <v>-2.465234481091227</v>
      </c>
      <c r="AA193" s="21">
        <f t="shared" si="13"/>
        <v>8.0188718956245069</v>
      </c>
      <c r="AB193" s="21">
        <f t="shared" si="14"/>
        <v>8.3631337246554929E-2</v>
      </c>
      <c r="AC193" s="21">
        <f t="shared" si="15"/>
        <v>-7.0697565651994518E-2</v>
      </c>
      <c r="AD193" s="21">
        <f t="shared" si="16"/>
        <v>0.99749779659449966</v>
      </c>
      <c r="AE193" s="21">
        <f t="shared" si="17"/>
        <v>-0.52316198582475948</v>
      </c>
      <c r="AF193" s="21">
        <f t="shared" si="18"/>
        <v>7.3814836947992974</v>
      </c>
      <c r="AG193" s="21">
        <f t="shared" si="19"/>
        <v>7.8843986661263878</v>
      </c>
      <c r="AH193" s="21">
        <f t="shared" si="20"/>
        <v>6.5459279206268581E-2</v>
      </c>
      <c r="AI193" s="21">
        <f t="shared" si="21"/>
        <v>-0.88646568722609831</v>
      </c>
      <c r="AJ193" s="21">
        <f t="shared" si="22"/>
        <v>-0.46279432296729961</v>
      </c>
      <c r="AK193" s="21">
        <f t="shared" si="23"/>
        <v>-6.5598460854731275</v>
      </c>
      <c r="AL193" s="21">
        <f t="shared" si="24"/>
        <v>-3.4246779899580173</v>
      </c>
      <c r="AM193" s="21">
        <f t="shared" si="95"/>
        <v>7.9714044274870846</v>
      </c>
      <c r="AN193" s="21">
        <f t="shared" si="25"/>
        <v>7.7216814525281646E-2</v>
      </c>
      <c r="AO193" s="21">
        <f t="shared" si="26"/>
        <v>0.77803575431843941</v>
      </c>
      <c r="AP193" s="21">
        <f t="shared" si="27"/>
        <v>-0.62821999729564248</v>
      </c>
      <c r="AQ193" s="21">
        <f t="shared" si="28"/>
        <v>5.7574645819564516</v>
      </c>
      <c r="AR193" s="21">
        <f t="shared" si="29"/>
        <v>-4.6488279799877548</v>
      </c>
      <c r="AS193" s="21">
        <f t="shared" si="30"/>
        <v>7.7062534436815948</v>
      </c>
      <c r="AT193" s="21">
        <f t="shared" si="31"/>
        <v>4.1385600497512762E-2</v>
      </c>
      <c r="AU193" s="21">
        <f t="shared" si="32"/>
        <v>0.26564707111087743</v>
      </c>
      <c r="AV193" s="21">
        <f t="shared" si="33"/>
        <v>0.96407034681615034</v>
      </c>
      <c r="AW193" s="21">
        <f t="shared" si="34"/>
        <v>1.9657883262204932</v>
      </c>
      <c r="AX193" s="21">
        <f t="shared" si="35"/>
        <v>7.1341205664395124</v>
      </c>
      <c r="AY193" s="21">
        <f t="shared" si="36"/>
        <v>7.6840334449761221</v>
      </c>
      <c r="AZ193" s="21">
        <f t="shared" si="37"/>
        <v>3.8382897969746171E-2</v>
      </c>
      <c r="BA193" s="21">
        <f t="shared" si="38"/>
        <v>-0.99000370842176388</v>
      </c>
      <c r="BB193" s="21">
        <f t="shared" si="39"/>
        <v>-0.14104133192491902</v>
      </c>
      <c r="BC193" s="21">
        <f t="shared" si="40"/>
        <v>-7.3260274423210534</v>
      </c>
      <c r="BD193" s="21">
        <f t="shared" si="41"/>
        <v>-1.0437058562444008</v>
      </c>
      <c r="BE193" s="21">
        <f t="shared" si="42"/>
        <v>7.7516299858906477</v>
      </c>
      <c r="BF193" s="21">
        <f t="shared" si="43"/>
        <v>4.7517565660898285E-2</v>
      </c>
      <c r="BG193" s="21">
        <f t="shared" si="44"/>
        <v>0.52430728355723211</v>
      </c>
      <c r="BH193" s="21">
        <f t="shared" si="45"/>
        <v>-0.85152913773331096</v>
      </c>
      <c r="BI193" s="21">
        <f t="shared" si="46"/>
        <v>3.8798738983235177</v>
      </c>
      <c r="BJ193" s="21">
        <f t="shared" si="47"/>
        <v>-6.301315619226501</v>
      </c>
      <c r="BK193" s="21">
        <f t="shared" si="48"/>
        <v>7.8434856089747935</v>
      </c>
      <c r="BL193" s="21">
        <f t="shared" si="49"/>
        <v>5.9930487699296368E-2</v>
      </c>
      <c r="BM193" s="21">
        <f t="shared" si="50"/>
        <v>0.57164282925847754</v>
      </c>
      <c r="BN193" s="21">
        <f t="shared" si="51"/>
        <v>0.82050257510708835</v>
      </c>
      <c r="BO193" s="21">
        <f t="shared" si="52"/>
        <v>4.2301569365127341</v>
      </c>
      <c r="BP193" s="21">
        <f t="shared" si="53"/>
        <v>6.0717190557924541</v>
      </c>
      <c r="BQ193" s="21">
        <f t="shared" si="54"/>
        <v>7.70472145913471</v>
      </c>
      <c r="BR193" s="21">
        <f t="shared" si="55"/>
        <v>4.1178575558744539E-2</v>
      </c>
      <c r="BS193" s="21">
        <f t="shared" si="56"/>
        <v>-0.98043864796132651</v>
      </c>
      <c r="BT193" s="21">
        <f t="shared" si="57"/>
        <v>0.19682494146770668</v>
      </c>
      <c r="BU193" s="21">
        <f t="shared" si="58"/>
        <v>-7.2552459949138166</v>
      </c>
      <c r="BV193" s="21">
        <f t="shared" si="59"/>
        <v>1.4565045668610295</v>
      </c>
      <c r="BW193" s="21">
        <f t="shared" si="60"/>
        <v>7.710884276275217</v>
      </c>
      <c r="BX193" s="21">
        <f t="shared" si="61"/>
        <v>4.2011388685840083E-2</v>
      </c>
      <c r="BY193" s="21">
        <f t="shared" si="62"/>
        <v>0.21067926999572589</v>
      </c>
      <c r="BZ193" s="21">
        <f t="shared" si="63"/>
        <v>-0.97755523894768626</v>
      </c>
      <c r="CA193" s="21">
        <f t="shared" si="64"/>
        <v>1.5590265979683717</v>
      </c>
      <c r="CB193" s="21">
        <f t="shared" si="65"/>
        <v>-7.2339087682128786</v>
      </c>
      <c r="CC193" s="21">
        <f t="shared" si="66"/>
        <v>7.568445505895502</v>
      </c>
      <c r="CD193" s="21">
        <f t="shared" si="67"/>
        <v>2.2762906202094819E-2</v>
      </c>
      <c r="CE193" s="21">
        <f t="shared" si="68"/>
        <v>0.81233119002388565</v>
      </c>
      <c r="CF193" s="21">
        <f t="shared" si="69"/>
        <v>0.5831963972062737</v>
      </c>
      <c r="CG193" s="21">
        <f t="shared" si="70"/>
        <v>6.0112508061767542</v>
      </c>
      <c r="CH193" s="21">
        <f t="shared" si="71"/>
        <v>4.3156533393264258</v>
      </c>
      <c r="CI193" s="21">
        <f t="shared" si="72"/>
        <v>7.4814524162039442</v>
      </c>
      <c r="CJ193" s="21">
        <f t="shared" si="73"/>
        <v>1.1007083270803221E-2</v>
      </c>
      <c r="CK193" s="21">
        <f t="shared" si="74"/>
        <v>-0.85886326722042483</v>
      </c>
      <c r="CL193" s="21">
        <f t="shared" si="75"/>
        <v>0.51220492795311634</v>
      </c>
      <c r="CM193" s="21">
        <f t="shared" si="76"/>
        <v>-6.3555881774311445</v>
      </c>
      <c r="CN193" s="21">
        <f t="shared" si="77"/>
        <v>3.7903164668530609</v>
      </c>
      <c r="CO193" s="21">
        <f t="shared" si="78"/>
        <v>7.4326098634145978</v>
      </c>
      <c r="CP193" s="21">
        <f t="shared" si="79"/>
        <v>4.4067382992699303E-3</v>
      </c>
      <c r="CQ193" s="21">
        <f t="shared" si="80"/>
        <v>-0.12701781974688017</v>
      </c>
      <c r="CR193" s="21">
        <f t="shared" si="81"/>
        <v>-0.99190043525887672</v>
      </c>
      <c r="CS193" s="21">
        <f t="shared" si="82"/>
        <v>-0.93993186612691337</v>
      </c>
      <c r="CT193" s="21">
        <f t="shared" si="83"/>
        <v>-7.3400632209156882</v>
      </c>
      <c r="CU193" s="21">
        <f t="shared" si="84"/>
        <v>7.3676535045880192</v>
      </c>
      <c r="CV193" s="21">
        <f t="shared" si="85"/>
        <v>4.3711480286461081E-3</v>
      </c>
      <c r="CW193" s="21"/>
      <c r="CX193" s="21">
        <v>37</v>
      </c>
      <c r="CY193" s="21">
        <v>6.3</v>
      </c>
      <c r="CZ193" s="21">
        <v>7.8368368968195812</v>
      </c>
      <c r="DA193" s="21">
        <v>8.1251256836695358</v>
      </c>
      <c r="DB193" s="21">
        <v>8.0805531218518656</v>
      </c>
      <c r="DC193" s="21">
        <v>7.9602893595153779</v>
      </c>
      <c r="DD193" s="21">
        <v>8.0438637684630248</v>
      </c>
      <c r="DE193" s="21">
        <v>7.8170232336162178</v>
      </c>
      <c r="DF193" s="21">
        <v>7.7736416064578915</v>
      </c>
      <c r="DG193" s="21">
        <v>7.855612409067362</v>
      </c>
      <c r="DH193" s="21">
        <v>7.9954540124262223</v>
      </c>
      <c r="DI193" s="21">
        <v>7.7956845476723338</v>
      </c>
      <c r="DJ193" s="21">
        <v>7.8415975911297435</v>
      </c>
      <c r="DK193" s="21">
        <v>7.7461308418618398</v>
      </c>
      <c r="DL193" s="21">
        <v>7.7119876417852309</v>
      </c>
      <c r="DM193" s="21">
        <v>7.7397569553749852</v>
      </c>
      <c r="DN193" s="21">
        <v>7.8270158257232527</v>
      </c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9"/>
    </row>
    <row r="194" spans="1:149" x14ac:dyDescent="0.3">
      <c r="A194" s="30">
        <v>7.4</v>
      </c>
      <c r="B194" s="21">
        <f t="shared" si="98"/>
        <v>7.92</v>
      </c>
      <c r="C194" s="21">
        <f t="shared" si="99"/>
        <v>7.75</v>
      </c>
      <c r="D194" s="21">
        <f t="shared" si="100"/>
        <v>-0.34999999999999964</v>
      </c>
      <c r="E194" s="21"/>
      <c r="F194" s="29"/>
      <c r="H194" s="30">
        <v>37</v>
      </c>
      <c r="I194" s="21">
        <v>6.3</v>
      </c>
      <c r="J194" s="21">
        <f t="shared" si="101"/>
        <v>2.0377898293555416</v>
      </c>
      <c r="K194" s="21">
        <f t="shared" si="86"/>
        <v>-0.45020374481767339</v>
      </c>
      <c r="L194" s="21">
        <f t="shared" si="87"/>
        <v>0.89292585814956849</v>
      </c>
      <c r="M194" s="21">
        <f t="shared" si="96"/>
        <v>-2.8362835923513421</v>
      </c>
      <c r="N194" s="21">
        <f t="shared" si="97"/>
        <v>5.6254329063422812</v>
      </c>
      <c r="O194" s="21">
        <f t="shared" si="88"/>
        <v>7.8368368968195812</v>
      </c>
      <c r="P194" s="21">
        <f t="shared" si="8"/>
        <v>0.24394236457453672</v>
      </c>
      <c r="Q194" s="21">
        <f t="shared" si="89"/>
        <v>-0.59463317630428647</v>
      </c>
      <c r="R194" s="21">
        <f t="shared" si="90"/>
        <v>-0.80399713036694065</v>
      </c>
      <c r="S194" s="21">
        <f t="shared" si="91"/>
        <v>-3.7461890107170048</v>
      </c>
      <c r="T194" s="21">
        <f t="shared" si="92"/>
        <v>-5.0651819213117255</v>
      </c>
      <c r="U194" s="21">
        <f t="shared" si="9"/>
        <v>8.1251256836695358</v>
      </c>
      <c r="V194" s="21">
        <f t="shared" si="10"/>
        <v>0.28970248947135491</v>
      </c>
      <c r="W194" s="21">
        <f t="shared" si="93"/>
        <v>0.98561591034770846</v>
      </c>
      <c r="X194" s="21">
        <f t="shared" si="94"/>
        <v>-0.16900082032184882</v>
      </c>
      <c r="Y194" s="21">
        <f t="shared" si="11"/>
        <v>6.2093802351905634</v>
      </c>
      <c r="Z194" s="21">
        <f t="shared" si="12"/>
        <v>-1.0647051680276476</v>
      </c>
      <c r="AA194" s="21">
        <f t="shared" si="13"/>
        <v>8.0805531218518656</v>
      </c>
      <c r="AB194" s="21">
        <f t="shared" si="14"/>
        <v>0.28262747965902629</v>
      </c>
      <c r="AC194" s="21">
        <f t="shared" si="15"/>
        <v>-0.29282277127655071</v>
      </c>
      <c r="AD194" s="21">
        <f t="shared" si="16"/>
        <v>0.95616673473925085</v>
      </c>
      <c r="AE194" s="21">
        <f t="shared" si="17"/>
        <v>-1.8447834590422694</v>
      </c>
      <c r="AF194" s="21">
        <f t="shared" si="18"/>
        <v>6.0238504288572798</v>
      </c>
      <c r="AG194" s="21">
        <f t="shared" si="19"/>
        <v>7.9602893595153779</v>
      </c>
      <c r="AH194" s="21">
        <f t="shared" si="20"/>
        <v>0.26353799357386953</v>
      </c>
      <c r="AI194" s="21">
        <f t="shared" si="21"/>
        <v>-0.72195609395452354</v>
      </c>
      <c r="AJ194" s="21">
        <f t="shared" si="22"/>
        <v>-0.69193886897754719</v>
      </c>
      <c r="AK194" s="21">
        <f t="shared" si="23"/>
        <v>-4.548323391913498</v>
      </c>
      <c r="AL194" s="21">
        <f t="shared" si="24"/>
        <v>-4.3592148745585471</v>
      </c>
      <c r="AM194" s="21">
        <f t="shared" si="95"/>
        <v>8.0438637684630248</v>
      </c>
      <c r="AN194" s="21">
        <f t="shared" si="25"/>
        <v>0.27680377277190871</v>
      </c>
      <c r="AO194" s="21">
        <f t="shared" si="26"/>
        <v>0.94287744546108432</v>
      </c>
      <c r="AP194" s="21">
        <f t="shared" si="27"/>
        <v>-0.33313979474205707</v>
      </c>
      <c r="AQ194" s="21">
        <f t="shared" si="28"/>
        <v>5.9401279064048307</v>
      </c>
      <c r="AR194" s="21">
        <f t="shared" si="29"/>
        <v>-2.0987807068749595</v>
      </c>
      <c r="AS194" s="21">
        <f t="shared" si="30"/>
        <v>7.8170232336162178</v>
      </c>
      <c r="AT194" s="21">
        <f t="shared" si="31"/>
        <v>0.24079733866924094</v>
      </c>
      <c r="AU194" s="21">
        <f t="shared" si="32"/>
        <v>-0.12701781974687848</v>
      </c>
      <c r="AV194" s="21">
        <f t="shared" si="33"/>
        <v>0.99190043525887694</v>
      </c>
      <c r="AW194" s="21">
        <f t="shared" si="34"/>
        <v>-0.80021226440533444</v>
      </c>
      <c r="AX194" s="21">
        <f t="shared" si="35"/>
        <v>6.2489727421309249</v>
      </c>
      <c r="AY194" s="21">
        <f t="shared" si="36"/>
        <v>7.7736416064578915</v>
      </c>
      <c r="AZ194" s="21">
        <f t="shared" si="37"/>
        <v>0.23391136610442725</v>
      </c>
      <c r="BA194" s="21">
        <f t="shared" si="38"/>
        <v>-0.82850964924384174</v>
      </c>
      <c r="BB194" s="21">
        <f t="shared" si="39"/>
        <v>-0.55997478613759599</v>
      </c>
      <c r="BC194" s="21">
        <f t="shared" si="40"/>
        <v>-5.219610790236203</v>
      </c>
      <c r="BD194" s="21">
        <f t="shared" si="41"/>
        <v>-3.5278411526668547</v>
      </c>
      <c r="BE194" s="21">
        <f t="shared" si="42"/>
        <v>7.855612409067362</v>
      </c>
      <c r="BF194" s="21">
        <f t="shared" si="43"/>
        <v>0.24692260461386703</v>
      </c>
      <c r="BG194" s="21">
        <f t="shared" si="44"/>
        <v>0.87301411316118893</v>
      </c>
      <c r="BH194" s="21">
        <f t="shared" si="45"/>
        <v>-0.4876949438136331</v>
      </c>
      <c r="BI194" s="21">
        <f t="shared" si="46"/>
        <v>5.49998891291549</v>
      </c>
      <c r="BJ194" s="21">
        <f t="shared" si="47"/>
        <v>-3.0724781460258885</v>
      </c>
      <c r="BK194" s="21">
        <f t="shared" si="48"/>
        <v>7.9954540124262223</v>
      </c>
      <c r="BL194" s="21">
        <f t="shared" si="49"/>
        <v>0.26911968451209883</v>
      </c>
      <c r="BM194" s="21">
        <f t="shared" si="50"/>
        <v>4.2441203196145645E-2</v>
      </c>
      <c r="BN194" s="21">
        <f t="shared" si="51"/>
        <v>0.99909896620468164</v>
      </c>
      <c r="BO194" s="21">
        <f t="shared" si="52"/>
        <v>0.26737958013571755</v>
      </c>
      <c r="BP194" s="21">
        <f t="shared" si="53"/>
        <v>6.2943234870894944</v>
      </c>
      <c r="BQ194" s="21">
        <f t="shared" si="54"/>
        <v>7.7956845476723338</v>
      </c>
      <c r="BR194" s="21">
        <f t="shared" si="55"/>
        <v>0.23741024566227523</v>
      </c>
      <c r="BS194" s="21">
        <f t="shared" si="56"/>
        <v>-0.91122849038813569</v>
      </c>
      <c r="BT194" s="21">
        <f t="shared" si="57"/>
        <v>-0.41190124824399277</v>
      </c>
      <c r="BU194" s="21">
        <f t="shared" si="58"/>
        <v>-5.7407394894452546</v>
      </c>
      <c r="BV194" s="21">
        <f t="shared" si="59"/>
        <v>-2.5949778639371543</v>
      </c>
      <c r="BW194" s="21">
        <f t="shared" si="60"/>
        <v>7.8415975911297435</v>
      </c>
      <c r="BX194" s="21">
        <f t="shared" si="61"/>
        <v>0.24469803033805457</v>
      </c>
      <c r="BY194" s="21">
        <f t="shared" si="62"/>
        <v>0.77803575431844019</v>
      </c>
      <c r="BZ194" s="21">
        <f t="shared" si="63"/>
        <v>-0.62821999729564149</v>
      </c>
      <c r="CA194" s="21">
        <f t="shared" si="64"/>
        <v>4.9016252522061734</v>
      </c>
      <c r="CB194" s="21">
        <f t="shared" si="65"/>
        <v>-3.957785982962541</v>
      </c>
      <c r="CC194" s="21">
        <f t="shared" si="66"/>
        <v>7.7461308418618398</v>
      </c>
      <c r="CD194" s="21">
        <f t="shared" si="67"/>
        <v>0.22954457807330794</v>
      </c>
      <c r="CE194" s="21">
        <f t="shared" si="68"/>
        <v>0.21067926999572434</v>
      </c>
      <c r="CF194" s="21">
        <f t="shared" si="69"/>
        <v>0.97755523894768659</v>
      </c>
      <c r="CG194" s="21">
        <f t="shared" si="70"/>
        <v>1.3272794009730633</v>
      </c>
      <c r="CH194" s="21">
        <f t="shared" si="71"/>
        <v>6.1585980053704255</v>
      </c>
      <c r="CI194" s="21">
        <f t="shared" si="72"/>
        <v>7.7119876417852309</v>
      </c>
      <c r="CJ194" s="21">
        <f t="shared" si="73"/>
        <v>0.22412502250559224</v>
      </c>
      <c r="CK194" s="21">
        <f t="shared" si="74"/>
        <v>-0.96773294693349898</v>
      </c>
      <c r="CL194" s="21">
        <f t="shared" si="75"/>
        <v>-0.25197806138512469</v>
      </c>
      <c r="CM194" s="21">
        <f t="shared" si="76"/>
        <v>-6.0967175656810433</v>
      </c>
      <c r="CN194" s="21">
        <f t="shared" si="77"/>
        <v>-1.5874617867262855</v>
      </c>
      <c r="CO194" s="21">
        <f t="shared" si="78"/>
        <v>7.7397569553749852</v>
      </c>
      <c r="CP194" s="21">
        <f t="shared" si="79"/>
        <v>0.22853285005952151</v>
      </c>
      <c r="CQ194" s="21">
        <f t="shared" si="80"/>
        <v>0.66067472339008182</v>
      </c>
      <c r="CR194" s="21">
        <f t="shared" si="81"/>
        <v>-0.7506723052527241</v>
      </c>
      <c r="CS194" s="21">
        <f t="shared" si="82"/>
        <v>4.1622507573575156</v>
      </c>
      <c r="CT194" s="21">
        <f t="shared" si="83"/>
        <v>-4.7292355230921617</v>
      </c>
      <c r="CU194" s="21">
        <f t="shared" si="84"/>
        <v>7.8270158257232527</v>
      </c>
      <c r="CV194" s="21">
        <f t="shared" si="85"/>
        <v>0.24238346440051634</v>
      </c>
      <c r="CW194" s="21"/>
      <c r="CX194" s="21">
        <v>38</v>
      </c>
      <c r="CY194" s="21">
        <v>8.5</v>
      </c>
      <c r="CZ194" s="21">
        <v>7.8364886815968591</v>
      </c>
      <c r="DA194" s="21">
        <v>8.1362204775528397</v>
      </c>
      <c r="DB194" s="21">
        <v>8.1415632806004812</v>
      </c>
      <c r="DC194" s="21">
        <v>8.041648193567152</v>
      </c>
      <c r="DD194" s="21">
        <v>8.115141181793037</v>
      </c>
      <c r="DE194" s="21">
        <v>7.9525265175517603</v>
      </c>
      <c r="DF194" s="21">
        <v>7.8947056888773446</v>
      </c>
      <c r="DG194" s="21">
        <v>7.9745266221972972</v>
      </c>
      <c r="DH194" s="21">
        <v>8.1268383857918991</v>
      </c>
      <c r="DI194" s="21">
        <v>7.9283818968043027</v>
      </c>
      <c r="DJ194" s="21">
        <v>7.996812274122548</v>
      </c>
      <c r="DK194" s="21">
        <v>7.990697955944297</v>
      </c>
      <c r="DL194" s="21">
        <v>8.0270738856686332</v>
      </c>
      <c r="DM194" s="21">
        <v>8.1149093241632908</v>
      </c>
      <c r="DN194" s="21">
        <v>8.2951651430512126</v>
      </c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9"/>
    </row>
    <row r="195" spans="1:149" x14ac:dyDescent="0.3">
      <c r="A195" s="30">
        <v>6.3</v>
      </c>
      <c r="B195" s="21">
        <f t="shared" si="98"/>
        <v>8.02</v>
      </c>
      <c r="C195" s="21">
        <f t="shared" si="99"/>
        <v>7.97</v>
      </c>
      <c r="D195" s="21">
        <f t="shared" si="100"/>
        <v>-1.67</v>
      </c>
      <c r="E195" s="21"/>
      <c r="F195" s="29"/>
      <c r="H195" s="30">
        <v>38</v>
      </c>
      <c r="I195" s="21">
        <v>8.5</v>
      </c>
      <c r="J195" s="21">
        <f t="shared" si="101"/>
        <v>2.0943951023931957</v>
      </c>
      <c r="K195" s="21">
        <f t="shared" si="86"/>
        <v>-0.50000000000000022</v>
      </c>
      <c r="L195" s="21">
        <f t="shared" si="87"/>
        <v>0.86602540378443849</v>
      </c>
      <c r="M195" s="21">
        <f t="shared" si="96"/>
        <v>-4.2500000000000018</v>
      </c>
      <c r="N195" s="21">
        <f t="shared" si="97"/>
        <v>7.3612159321677275</v>
      </c>
      <c r="O195" s="21">
        <f t="shared" si="88"/>
        <v>7.8364886815968591</v>
      </c>
      <c r="P195" s="21">
        <f t="shared" si="8"/>
        <v>7.8060155106251874E-2</v>
      </c>
      <c r="Q195" s="21">
        <f t="shared" si="89"/>
        <v>-0.49999999999999961</v>
      </c>
      <c r="R195" s="21">
        <f t="shared" si="90"/>
        <v>-0.86602540378443882</v>
      </c>
      <c r="S195" s="21">
        <f t="shared" si="91"/>
        <v>-4.2499999999999964</v>
      </c>
      <c r="T195" s="21">
        <f t="shared" si="92"/>
        <v>-7.3612159321677302</v>
      </c>
      <c r="U195" s="21">
        <f t="shared" si="9"/>
        <v>8.1362204775528397</v>
      </c>
      <c r="V195" s="21">
        <f t="shared" si="10"/>
        <v>4.27975908761365E-2</v>
      </c>
      <c r="W195" s="21">
        <f t="shared" si="93"/>
        <v>1</v>
      </c>
      <c r="X195" s="21">
        <f t="shared" si="94"/>
        <v>6.4314872871840123E-16</v>
      </c>
      <c r="Y195" s="21">
        <f t="shared" si="11"/>
        <v>8.5</v>
      </c>
      <c r="Z195" s="21">
        <f t="shared" si="12"/>
        <v>5.4667641941064105E-15</v>
      </c>
      <c r="AA195" s="21">
        <f t="shared" si="13"/>
        <v>8.1415632806004812</v>
      </c>
      <c r="AB195" s="21">
        <f t="shared" si="14"/>
        <v>4.2169025811708095E-2</v>
      </c>
      <c r="AC195" s="21">
        <f t="shared" si="15"/>
        <v>-0.50000000000000078</v>
      </c>
      <c r="AD195" s="21">
        <f t="shared" si="16"/>
        <v>0.86602540378443826</v>
      </c>
      <c r="AE195" s="21">
        <f t="shared" si="17"/>
        <v>-4.2500000000000062</v>
      </c>
      <c r="AF195" s="21">
        <f t="shared" si="18"/>
        <v>7.3612159321677249</v>
      </c>
      <c r="AG195" s="21">
        <f t="shared" si="19"/>
        <v>8.041648193567152</v>
      </c>
      <c r="AH195" s="21">
        <f t="shared" si="20"/>
        <v>5.3923741933276238E-2</v>
      </c>
      <c r="AI195" s="21">
        <f t="shared" si="21"/>
        <v>-0.49999999999999828</v>
      </c>
      <c r="AJ195" s="21">
        <f t="shared" si="22"/>
        <v>-0.8660254037844396</v>
      </c>
      <c r="AK195" s="21">
        <f t="shared" si="23"/>
        <v>-4.2499999999999858</v>
      </c>
      <c r="AL195" s="21">
        <f t="shared" si="24"/>
        <v>-7.3612159321677364</v>
      </c>
      <c r="AM195" s="21">
        <f t="shared" si="95"/>
        <v>8.115141181793037</v>
      </c>
      <c r="AN195" s="21">
        <f t="shared" si="25"/>
        <v>4.5277508024348587E-2</v>
      </c>
      <c r="AO195" s="21">
        <f t="shared" si="26"/>
        <v>1</v>
      </c>
      <c r="AP195" s="21">
        <f t="shared" si="27"/>
        <v>1.2862974574368025E-15</v>
      </c>
      <c r="AQ195" s="21">
        <f t="shared" si="28"/>
        <v>8.5</v>
      </c>
      <c r="AR195" s="21">
        <f t="shared" si="29"/>
        <v>1.0933528388212821E-14</v>
      </c>
      <c r="AS195" s="21">
        <f t="shared" si="30"/>
        <v>7.9525265175517603</v>
      </c>
      <c r="AT195" s="21">
        <f t="shared" si="31"/>
        <v>6.4408644993910552E-2</v>
      </c>
      <c r="AU195" s="21">
        <f t="shared" si="32"/>
        <v>-0.50000000000000056</v>
      </c>
      <c r="AV195" s="21">
        <f t="shared" si="33"/>
        <v>0.86602540378443837</v>
      </c>
      <c r="AW195" s="21">
        <f t="shared" si="34"/>
        <v>-4.2500000000000044</v>
      </c>
      <c r="AX195" s="21">
        <f t="shared" si="35"/>
        <v>7.3612159321677257</v>
      </c>
      <c r="AY195" s="21">
        <f t="shared" si="36"/>
        <v>7.8947056888773446</v>
      </c>
      <c r="AZ195" s="21">
        <f t="shared" si="37"/>
        <v>7.1211095426194748E-2</v>
      </c>
      <c r="BA195" s="21">
        <f t="shared" si="38"/>
        <v>-0.4999999999999985</v>
      </c>
      <c r="BB195" s="21">
        <f t="shared" si="39"/>
        <v>-0.86602540378443948</v>
      </c>
      <c r="BC195" s="21">
        <f t="shared" si="40"/>
        <v>-4.2499999999999876</v>
      </c>
      <c r="BD195" s="21">
        <f t="shared" si="41"/>
        <v>-7.3612159321677355</v>
      </c>
      <c r="BE195" s="21">
        <f t="shared" si="42"/>
        <v>7.9745266221972972</v>
      </c>
      <c r="BF195" s="21">
        <f t="shared" si="43"/>
        <v>6.1820397388553265E-2</v>
      </c>
      <c r="BG195" s="21">
        <f t="shared" si="44"/>
        <v>1</v>
      </c>
      <c r="BH195" s="21">
        <f t="shared" si="45"/>
        <v>2.8176246058553289E-15</v>
      </c>
      <c r="BI195" s="21">
        <f t="shared" si="46"/>
        <v>8.5</v>
      </c>
      <c r="BJ195" s="21">
        <f t="shared" si="47"/>
        <v>2.3949809149770296E-14</v>
      </c>
      <c r="BK195" s="21">
        <f t="shared" si="48"/>
        <v>8.1268383857918991</v>
      </c>
      <c r="BL195" s="21">
        <f t="shared" si="49"/>
        <v>4.3901366377423638E-2</v>
      </c>
      <c r="BM195" s="21">
        <f t="shared" si="50"/>
        <v>-0.50000000000000344</v>
      </c>
      <c r="BN195" s="21">
        <f t="shared" si="51"/>
        <v>0.86602540378443671</v>
      </c>
      <c r="BO195" s="21">
        <f t="shared" si="52"/>
        <v>-4.2500000000000293</v>
      </c>
      <c r="BP195" s="21">
        <f t="shared" si="53"/>
        <v>7.3612159321677124</v>
      </c>
      <c r="BQ195" s="21">
        <f t="shared" si="54"/>
        <v>7.9283818968043027</v>
      </c>
      <c r="BR195" s="21">
        <f t="shared" si="55"/>
        <v>6.7249188611258504E-2</v>
      </c>
      <c r="BS195" s="21">
        <f t="shared" si="56"/>
        <v>-0.49999999999999872</v>
      </c>
      <c r="BT195" s="21">
        <f t="shared" si="57"/>
        <v>-0.86602540378443937</v>
      </c>
      <c r="BU195" s="21">
        <f t="shared" si="58"/>
        <v>-4.2499999999999893</v>
      </c>
      <c r="BV195" s="21">
        <f t="shared" si="59"/>
        <v>-7.3612159321677346</v>
      </c>
      <c r="BW195" s="21">
        <f t="shared" si="60"/>
        <v>7.996812274122548</v>
      </c>
      <c r="BX195" s="21">
        <f t="shared" si="61"/>
        <v>5.9198555985582588E-2</v>
      </c>
      <c r="BY195" s="21">
        <f t="shared" si="62"/>
        <v>1</v>
      </c>
      <c r="BZ195" s="21">
        <f t="shared" si="63"/>
        <v>2.5725949148736049E-15</v>
      </c>
      <c r="CA195" s="21">
        <f t="shared" si="64"/>
        <v>8.5</v>
      </c>
      <c r="CB195" s="21">
        <f t="shared" si="65"/>
        <v>2.1867056776425642E-14</v>
      </c>
      <c r="CC195" s="21">
        <f t="shared" si="66"/>
        <v>7.990697955944297</v>
      </c>
      <c r="CD195" s="21">
        <f t="shared" si="67"/>
        <v>5.991788753596506E-2</v>
      </c>
      <c r="CE195" s="21">
        <f t="shared" si="68"/>
        <v>-0.50000000000000322</v>
      </c>
      <c r="CF195" s="21">
        <f t="shared" si="69"/>
        <v>0.86602540378443682</v>
      </c>
      <c r="CG195" s="21">
        <f t="shared" si="70"/>
        <v>-4.2500000000000275</v>
      </c>
      <c r="CH195" s="21">
        <f t="shared" si="71"/>
        <v>7.3612159321677133</v>
      </c>
      <c r="CI195" s="21">
        <f t="shared" si="72"/>
        <v>8.0270738856686332</v>
      </c>
      <c r="CJ195" s="21">
        <f t="shared" si="73"/>
        <v>5.5638366391925501E-2</v>
      </c>
      <c r="CK195" s="21">
        <f t="shared" si="74"/>
        <v>-0.49999999999999895</v>
      </c>
      <c r="CL195" s="21">
        <f t="shared" si="75"/>
        <v>-0.86602540378443926</v>
      </c>
      <c r="CM195" s="21">
        <f t="shared" si="76"/>
        <v>-4.2499999999999911</v>
      </c>
      <c r="CN195" s="21">
        <f t="shared" si="77"/>
        <v>-7.3612159321677337</v>
      </c>
      <c r="CO195" s="21">
        <f t="shared" si="78"/>
        <v>8.1149093241632908</v>
      </c>
      <c r="CP195" s="21">
        <f t="shared" si="79"/>
        <v>4.5304785392554024E-2</v>
      </c>
      <c r="CQ195" s="21">
        <f t="shared" si="80"/>
        <v>1</v>
      </c>
      <c r="CR195" s="21">
        <f t="shared" si="81"/>
        <v>2.3275652238918809E-15</v>
      </c>
      <c r="CS195" s="21">
        <f t="shared" si="82"/>
        <v>8.5</v>
      </c>
      <c r="CT195" s="21">
        <f t="shared" si="83"/>
        <v>1.9784304403080988E-14</v>
      </c>
      <c r="CU195" s="21">
        <f t="shared" si="84"/>
        <v>8.2951651430512126</v>
      </c>
      <c r="CV195" s="21">
        <f t="shared" si="85"/>
        <v>2.4098218464563229E-2</v>
      </c>
      <c r="CW195" s="21"/>
      <c r="CX195" s="21">
        <v>39</v>
      </c>
      <c r="CY195" s="21">
        <v>9.3000000000000007</v>
      </c>
      <c r="CZ195" s="21">
        <v>7.8378791882964371</v>
      </c>
      <c r="DA195" s="21">
        <v>8.1452165437318236</v>
      </c>
      <c r="DB195" s="21">
        <v>8.2003210089287144</v>
      </c>
      <c r="DC195" s="21">
        <v>8.1258550489377832</v>
      </c>
      <c r="DD195" s="21">
        <v>8.1834187331237072</v>
      </c>
      <c r="DE195" s="21">
        <v>8.103607869541861</v>
      </c>
      <c r="DF195" s="21">
        <v>8.0403077682809059</v>
      </c>
      <c r="DG195" s="21">
        <v>8.1018880839534759</v>
      </c>
      <c r="DH195" s="21">
        <v>8.2279871190317309</v>
      </c>
      <c r="DI195" s="21">
        <v>8.0927523123453167</v>
      </c>
      <c r="DJ195" s="21">
        <v>8.1580155285693348</v>
      </c>
      <c r="DK195" s="21">
        <v>8.243967961525323</v>
      </c>
      <c r="DL195" s="21">
        <v>8.3320383344996625</v>
      </c>
      <c r="DM195" s="21">
        <v>8.427605062437479</v>
      </c>
      <c r="DN195" s="21">
        <v>8.5785271186556731</v>
      </c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9"/>
    </row>
    <row r="196" spans="1:149" x14ac:dyDescent="0.3">
      <c r="A196" s="30">
        <v>8.5</v>
      </c>
      <c r="B196" s="21">
        <f t="shared" si="98"/>
        <v>8.24</v>
      </c>
      <c r="C196" s="21">
        <f t="shared" si="99"/>
        <v>8.129999999999999</v>
      </c>
      <c r="D196" s="21">
        <f t="shared" si="100"/>
        <v>0.37000000000000099</v>
      </c>
      <c r="E196" s="21"/>
      <c r="F196" s="29"/>
      <c r="H196" s="30">
        <v>39</v>
      </c>
      <c r="I196" s="21">
        <v>9.3000000000000007</v>
      </c>
      <c r="J196" s="21">
        <f t="shared" si="101"/>
        <v>2.1510003754308493</v>
      </c>
      <c r="K196" s="21">
        <f t="shared" si="86"/>
        <v>-0.54819460444470969</v>
      </c>
      <c r="L196" s="21">
        <f t="shared" si="87"/>
        <v>0.83635080896577618</v>
      </c>
      <c r="M196" s="21">
        <f t="shared" si="96"/>
        <v>-5.0982098213358009</v>
      </c>
      <c r="N196" s="21">
        <f t="shared" si="97"/>
        <v>7.7780625233817187</v>
      </c>
      <c r="O196" s="21">
        <f t="shared" si="88"/>
        <v>7.8378791882964371</v>
      </c>
      <c r="P196" s="21">
        <f t="shared" si="8"/>
        <v>0.15721729158102832</v>
      </c>
      <c r="Q196" s="21">
        <f t="shared" si="89"/>
        <v>-0.39896535131541655</v>
      </c>
      <c r="R196" s="21">
        <f t="shared" si="90"/>
        <v>-0.91696600179601329</v>
      </c>
      <c r="S196" s="21">
        <f t="shared" si="91"/>
        <v>-3.710377767233374</v>
      </c>
      <c r="T196" s="21">
        <f t="shared" si="92"/>
        <v>-8.5277838167029234</v>
      </c>
      <c r="U196" s="21">
        <f t="shared" si="9"/>
        <v>8.1452165437318236</v>
      </c>
      <c r="V196" s="21">
        <f t="shared" si="10"/>
        <v>0.12417026411485775</v>
      </c>
      <c r="W196" s="21">
        <f t="shared" si="93"/>
        <v>0.98561591034770846</v>
      </c>
      <c r="X196" s="21">
        <f t="shared" si="94"/>
        <v>0.16900082032184921</v>
      </c>
      <c r="Y196" s="21">
        <f t="shared" si="11"/>
        <v>9.1662279662336896</v>
      </c>
      <c r="Z196" s="21">
        <f t="shared" si="12"/>
        <v>1.5717076289931977</v>
      </c>
      <c r="AA196" s="21">
        <f t="shared" si="13"/>
        <v>8.2003210089287144</v>
      </c>
      <c r="AB196" s="21">
        <f t="shared" si="14"/>
        <v>0.11824505280336411</v>
      </c>
      <c r="AC196" s="21">
        <f t="shared" si="15"/>
        <v>-0.68165329689953258</v>
      </c>
      <c r="AD196" s="21">
        <f t="shared" si="16"/>
        <v>0.73167532610167862</v>
      </c>
      <c r="AE196" s="21">
        <f t="shared" si="17"/>
        <v>-6.3393756611656533</v>
      </c>
      <c r="AF196" s="21">
        <f t="shared" si="18"/>
        <v>6.8045805327456117</v>
      </c>
      <c r="AG196" s="21">
        <f t="shared" si="19"/>
        <v>8.1258550489377832</v>
      </c>
      <c r="AH196" s="21">
        <f t="shared" si="20"/>
        <v>0.12625214527550724</v>
      </c>
      <c r="AI196" s="21">
        <f t="shared" si="21"/>
        <v>-0.23825859142316594</v>
      </c>
      <c r="AJ196" s="21">
        <f t="shared" si="22"/>
        <v>-0.97120175227037608</v>
      </c>
      <c r="AK196" s="21">
        <f t="shared" si="23"/>
        <v>-2.2158049002354434</v>
      </c>
      <c r="AL196" s="21">
        <f t="shared" si="24"/>
        <v>-9.032176296114498</v>
      </c>
      <c r="AM196" s="21">
        <f t="shared" si="95"/>
        <v>8.1834187331237072</v>
      </c>
      <c r="AN196" s="21">
        <f t="shared" si="25"/>
        <v>0.12006250181465521</v>
      </c>
      <c r="AO196" s="21">
        <f t="shared" si="26"/>
        <v>0.9428774454610841</v>
      </c>
      <c r="AP196" s="21">
        <f t="shared" si="27"/>
        <v>0.33313979474205779</v>
      </c>
      <c r="AQ196" s="21">
        <f t="shared" si="28"/>
        <v>8.7687602427880833</v>
      </c>
      <c r="AR196" s="21">
        <f t="shared" si="29"/>
        <v>3.0982000911011376</v>
      </c>
      <c r="AS196" s="21">
        <f t="shared" si="30"/>
        <v>8.103607869541861</v>
      </c>
      <c r="AT196" s="21">
        <f t="shared" si="31"/>
        <v>0.12864431510302576</v>
      </c>
      <c r="AU196" s="21">
        <f t="shared" si="32"/>
        <v>-0.79550206508558974</v>
      </c>
      <c r="AV196" s="21">
        <f t="shared" si="33"/>
        <v>0.60595087626354838</v>
      </c>
      <c r="AW196" s="21">
        <f t="shared" si="34"/>
        <v>-7.3981692052959849</v>
      </c>
      <c r="AX196" s="21">
        <f t="shared" si="35"/>
        <v>5.6353431492510007</v>
      </c>
      <c r="AY196" s="21">
        <f t="shared" si="36"/>
        <v>8.0403077682809059</v>
      </c>
      <c r="AZ196" s="21">
        <f t="shared" si="37"/>
        <v>0.13545077760420374</v>
      </c>
      <c r="BA196" s="21">
        <f t="shared" si="38"/>
        <v>-7.0697565651995489E-2</v>
      </c>
      <c r="BB196" s="21">
        <f t="shared" si="39"/>
        <v>-0.99749779659449966</v>
      </c>
      <c r="BC196" s="21">
        <f t="shared" si="40"/>
        <v>-0.65748736056355805</v>
      </c>
      <c r="BD196" s="21">
        <f t="shared" si="41"/>
        <v>-9.276729508328847</v>
      </c>
      <c r="BE196" s="21">
        <f t="shared" si="42"/>
        <v>8.1018880839534759</v>
      </c>
      <c r="BF196" s="21">
        <f t="shared" si="43"/>
        <v>0.12882923828457254</v>
      </c>
      <c r="BG196" s="21">
        <f t="shared" si="44"/>
        <v>0.87301411316118793</v>
      </c>
      <c r="BH196" s="21">
        <f t="shared" si="45"/>
        <v>0.48769494381363487</v>
      </c>
      <c r="BI196" s="21">
        <f t="shared" si="46"/>
        <v>8.1190312523990489</v>
      </c>
      <c r="BJ196" s="21">
        <f t="shared" si="47"/>
        <v>4.5355629774668049</v>
      </c>
      <c r="BK196" s="21">
        <f t="shared" si="48"/>
        <v>8.2279871190317309</v>
      </c>
      <c r="BL196" s="21">
        <f t="shared" si="49"/>
        <v>0.11527020225465266</v>
      </c>
      <c r="BM196" s="21">
        <f t="shared" si="50"/>
        <v>-0.88646568722609775</v>
      </c>
      <c r="BN196" s="21">
        <f t="shared" si="51"/>
        <v>0.46279432296730072</v>
      </c>
      <c r="BO196" s="21">
        <f t="shared" si="52"/>
        <v>-8.24413089120271</v>
      </c>
      <c r="BP196" s="21">
        <f t="shared" si="53"/>
        <v>4.3039872035958968</v>
      </c>
      <c r="BQ196" s="21">
        <f t="shared" si="54"/>
        <v>8.0927523123453167</v>
      </c>
      <c r="BR196" s="21">
        <f t="shared" si="55"/>
        <v>0.12981157931770795</v>
      </c>
      <c r="BS196" s="21">
        <f t="shared" si="56"/>
        <v>9.8897300364249097E-2</v>
      </c>
      <c r="BT196" s="21">
        <f t="shared" si="57"/>
        <v>-0.99509764545026613</v>
      </c>
      <c r="BU196" s="21">
        <f t="shared" si="58"/>
        <v>0.91974489338751664</v>
      </c>
      <c r="BV196" s="21">
        <f t="shared" si="59"/>
        <v>-9.254408102687476</v>
      </c>
      <c r="BW196" s="21">
        <f t="shared" si="60"/>
        <v>8.1580155285693348</v>
      </c>
      <c r="BX196" s="21">
        <f t="shared" si="61"/>
        <v>0.1227940291860931</v>
      </c>
      <c r="BY196" s="21">
        <f t="shared" si="62"/>
        <v>0.77803575431843919</v>
      </c>
      <c r="BZ196" s="21">
        <f t="shared" si="63"/>
        <v>0.62821999729564271</v>
      </c>
      <c r="CA196" s="21">
        <f t="shared" si="64"/>
        <v>7.2357325151614846</v>
      </c>
      <c r="CB196" s="21">
        <f t="shared" si="65"/>
        <v>5.8424459748494773</v>
      </c>
      <c r="CC196" s="21">
        <f t="shared" si="66"/>
        <v>8.243967961525323</v>
      </c>
      <c r="CD196" s="21">
        <f t="shared" si="67"/>
        <v>0.11355183209405136</v>
      </c>
      <c r="CE196" s="21">
        <f t="shared" si="68"/>
        <v>-0.95192730552912597</v>
      </c>
      <c r="CF196" s="21">
        <f t="shared" si="69"/>
        <v>0.30632401960678513</v>
      </c>
      <c r="CG196" s="21">
        <f t="shared" si="70"/>
        <v>-8.8529239414208725</v>
      </c>
      <c r="CH196" s="21">
        <f t="shared" si="71"/>
        <v>2.8488133823431019</v>
      </c>
      <c r="CI196" s="21">
        <f t="shared" si="72"/>
        <v>8.3320383344996625</v>
      </c>
      <c r="CJ196" s="21">
        <f t="shared" si="73"/>
        <v>0.10408189951616539</v>
      </c>
      <c r="CK196" s="21">
        <f t="shared" si="74"/>
        <v>0.26564707111087577</v>
      </c>
      <c r="CL196" s="21">
        <f t="shared" si="75"/>
        <v>-0.96407034681615078</v>
      </c>
      <c r="CM196" s="21">
        <f t="shared" si="76"/>
        <v>2.4705177613311449</v>
      </c>
      <c r="CN196" s="21">
        <f t="shared" si="77"/>
        <v>-8.9658542253902027</v>
      </c>
      <c r="CO196" s="21">
        <f t="shared" si="78"/>
        <v>8.427605062437479</v>
      </c>
      <c r="CP196" s="21">
        <f t="shared" si="79"/>
        <v>9.3805907264787269E-2</v>
      </c>
      <c r="CQ196" s="21">
        <f t="shared" si="80"/>
        <v>0.66067472339008093</v>
      </c>
      <c r="CR196" s="21">
        <f t="shared" si="81"/>
        <v>0.75067230525272477</v>
      </c>
      <c r="CS196" s="21">
        <f t="shared" si="82"/>
        <v>6.1442749275277535</v>
      </c>
      <c r="CT196" s="21">
        <f t="shared" si="83"/>
        <v>6.9812524388503405</v>
      </c>
      <c r="CU196" s="21">
        <f t="shared" si="84"/>
        <v>8.5785271186556731</v>
      </c>
      <c r="CV196" s="21">
        <f t="shared" si="85"/>
        <v>7.7577729176809412E-2</v>
      </c>
      <c r="CW196" s="21"/>
      <c r="CX196" s="21">
        <v>40</v>
      </c>
      <c r="CY196" s="21">
        <v>8.6</v>
      </c>
      <c r="CZ196" s="21">
        <v>7.8410039627061519</v>
      </c>
      <c r="DA196" s="21">
        <v>8.1520120544364385</v>
      </c>
      <c r="DB196" s="21">
        <v>8.2552929266473125</v>
      </c>
      <c r="DC196" s="21">
        <v>8.2100774218708015</v>
      </c>
      <c r="DD196" s="21">
        <v>8.2471314234444506</v>
      </c>
      <c r="DE196" s="21">
        <v>8.2592423613375381</v>
      </c>
      <c r="DF196" s="21">
        <v>8.2002719857616757</v>
      </c>
      <c r="DG196" s="21">
        <v>8.2311979807383988</v>
      </c>
      <c r="DH196" s="21">
        <v>8.2990586917024451</v>
      </c>
      <c r="DI196" s="21">
        <v>8.2692322048172606</v>
      </c>
      <c r="DJ196" s="21">
        <v>8.3068325196991015</v>
      </c>
      <c r="DK196" s="21">
        <v>8.4466949698981857</v>
      </c>
      <c r="DL196" s="21">
        <v>8.5408830220856977</v>
      </c>
      <c r="DM196" s="21">
        <v>8.5872396833584883</v>
      </c>
      <c r="DN196" s="21">
        <v>8.6064046399614025</v>
      </c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9"/>
    </row>
    <row r="197" spans="1:149" x14ac:dyDescent="0.3">
      <c r="A197" s="30">
        <v>9.3000000000000007</v>
      </c>
      <c r="B197" s="21">
        <f t="shared" si="98"/>
        <v>8.66</v>
      </c>
      <c r="C197" s="21">
        <f t="shared" si="99"/>
        <v>8.4499999999999993</v>
      </c>
      <c r="D197" s="21">
        <f t="shared" si="100"/>
        <v>0.85000000000000142</v>
      </c>
      <c r="E197" s="21"/>
      <c r="F197" s="29"/>
      <c r="H197" s="30">
        <v>40</v>
      </c>
      <c r="I197" s="21">
        <v>8.6</v>
      </c>
      <c r="J197" s="21">
        <f t="shared" si="101"/>
        <v>2.2076056484685034</v>
      </c>
      <c r="K197" s="21">
        <f t="shared" si="86"/>
        <v>-0.59463317630428658</v>
      </c>
      <c r="L197" s="21">
        <f t="shared" si="87"/>
        <v>0.80399713036694054</v>
      </c>
      <c r="M197" s="21">
        <f t="shared" si="96"/>
        <v>-5.1138453162168647</v>
      </c>
      <c r="N197" s="21">
        <f t="shared" si="97"/>
        <v>6.9143753211556884</v>
      </c>
      <c r="O197" s="21">
        <f t="shared" si="88"/>
        <v>7.8410039627061519</v>
      </c>
      <c r="P197" s="21">
        <f t="shared" si="8"/>
        <v>8.8255353173703241E-2</v>
      </c>
      <c r="Q197" s="21">
        <f t="shared" si="89"/>
        <v>-0.29282277127655032</v>
      </c>
      <c r="R197" s="21">
        <f t="shared" si="90"/>
        <v>-0.95616673473925096</v>
      </c>
      <c r="S197" s="21">
        <f t="shared" si="91"/>
        <v>-2.5182758329783326</v>
      </c>
      <c r="T197" s="21">
        <f t="shared" si="92"/>
        <v>-8.2230339187575581</v>
      </c>
      <c r="U197" s="21">
        <f t="shared" si="9"/>
        <v>8.1520120544364385</v>
      </c>
      <c r="V197" s="21">
        <f t="shared" si="10"/>
        <v>5.2091621577158277E-2</v>
      </c>
      <c r="W197" s="21">
        <f t="shared" si="93"/>
        <v>0.94287744546108399</v>
      </c>
      <c r="X197" s="21">
        <f t="shared" si="94"/>
        <v>0.33313979474205807</v>
      </c>
      <c r="Y197" s="21">
        <f t="shared" si="11"/>
        <v>8.1087460309653228</v>
      </c>
      <c r="Z197" s="21">
        <f t="shared" si="12"/>
        <v>2.8650022347816995</v>
      </c>
      <c r="AA197" s="21">
        <f t="shared" si="13"/>
        <v>8.2552929266473125</v>
      </c>
      <c r="AB197" s="21">
        <f t="shared" si="14"/>
        <v>4.008221783170781E-2</v>
      </c>
      <c r="AC197" s="21">
        <f t="shared" si="15"/>
        <v>-0.82850964924384218</v>
      </c>
      <c r="AD197" s="21">
        <f t="shared" si="16"/>
        <v>0.55997478613759533</v>
      </c>
      <c r="AE197" s="21">
        <f t="shared" si="17"/>
        <v>-7.1251829834970426</v>
      </c>
      <c r="AF197" s="21">
        <f t="shared" si="18"/>
        <v>4.8157831607833197</v>
      </c>
      <c r="AG197" s="21">
        <f t="shared" si="19"/>
        <v>8.2100774218708015</v>
      </c>
      <c r="AH197" s="21">
        <f t="shared" si="20"/>
        <v>4.5339834666185838E-2</v>
      </c>
      <c r="AI197" s="21">
        <f t="shared" si="21"/>
        <v>4.244120319614797E-2</v>
      </c>
      <c r="AJ197" s="21">
        <f t="shared" si="22"/>
        <v>-0.99909896620468153</v>
      </c>
      <c r="AK197" s="21">
        <f t="shared" si="23"/>
        <v>0.36499434748687254</v>
      </c>
      <c r="AL197" s="21">
        <f t="shared" si="24"/>
        <v>-8.5922511093602605</v>
      </c>
      <c r="AM197" s="21">
        <f t="shared" si="95"/>
        <v>8.2471314234444506</v>
      </c>
      <c r="AN197" s="21">
        <f t="shared" si="25"/>
        <v>4.1031229832040585E-2</v>
      </c>
      <c r="AO197" s="21">
        <f t="shared" si="26"/>
        <v>0.77803575431843885</v>
      </c>
      <c r="AP197" s="21">
        <f t="shared" si="27"/>
        <v>0.62821999729564315</v>
      </c>
      <c r="AQ197" s="21">
        <f t="shared" si="28"/>
        <v>6.6911074871385736</v>
      </c>
      <c r="AR197" s="21">
        <f t="shared" si="29"/>
        <v>5.4026919767425312</v>
      </c>
      <c r="AS197" s="21">
        <f t="shared" si="30"/>
        <v>8.2592423613375381</v>
      </c>
      <c r="AT197" s="21">
        <f t="shared" si="31"/>
        <v>3.9622981239821116E-2</v>
      </c>
      <c r="AU197" s="21">
        <f t="shared" si="32"/>
        <v>-0.96773294693349898</v>
      </c>
      <c r="AV197" s="21">
        <f t="shared" si="33"/>
        <v>0.25197806138512463</v>
      </c>
      <c r="AW197" s="21">
        <f t="shared" si="34"/>
        <v>-8.3225033436280906</v>
      </c>
      <c r="AX197" s="21">
        <f t="shared" si="35"/>
        <v>2.1670113279120717</v>
      </c>
      <c r="AY197" s="21">
        <f t="shared" si="36"/>
        <v>8.2002719857616757</v>
      </c>
      <c r="AZ197" s="21">
        <f t="shared" si="37"/>
        <v>4.6480001655619066E-2</v>
      </c>
      <c r="BA197" s="21">
        <f t="shared" si="38"/>
        <v>0.37285647778030878</v>
      </c>
      <c r="BB197" s="21">
        <f t="shared" si="39"/>
        <v>-0.92788902729650924</v>
      </c>
      <c r="BC197" s="21">
        <f t="shared" si="40"/>
        <v>3.2065657089106554</v>
      </c>
      <c r="BD197" s="21">
        <f t="shared" si="41"/>
        <v>-7.9798456347499789</v>
      </c>
      <c r="BE197" s="21">
        <f t="shared" si="42"/>
        <v>8.2311979807383988</v>
      </c>
      <c r="BF197" s="21">
        <f t="shared" si="43"/>
        <v>4.2883955728093122E-2</v>
      </c>
      <c r="BG197" s="21">
        <f t="shared" si="44"/>
        <v>0.52430728355723033</v>
      </c>
      <c r="BH197" s="21">
        <f t="shared" si="45"/>
        <v>0.85152913773331207</v>
      </c>
      <c r="BI197" s="21">
        <f t="shared" si="46"/>
        <v>4.5090426385921809</v>
      </c>
      <c r="BJ197" s="21">
        <f t="shared" si="47"/>
        <v>7.3231505845064833</v>
      </c>
      <c r="BK197" s="21">
        <f t="shared" si="48"/>
        <v>8.2990586917024451</v>
      </c>
      <c r="BL197" s="21">
        <f t="shared" si="49"/>
        <v>3.4993175383436569E-2</v>
      </c>
      <c r="BM197" s="21">
        <f t="shared" si="50"/>
        <v>-0.99639748854252652</v>
      </c>
      <c r="BN197" s="21">
        <f t="shared" si="51"/>
        <v>-8.4805924475508526E-2</v>
      </c>
      <c r="BO197" s="21">
        <f t="shared" si="52"/>
        <v>-8.569018401465728</v>
      </c>
      <c r="BP197" s="21">
        <f t="shared" si="53"/>
        <v>-0.72933095048937324</v>
      </c>
      <c r="BQ197" s="21">
        <f t="shared" si="54"/>
        <v>8.2692322048172606</v>
      </c>
      <c r="BR197" s="21">
        <f t="shared" si="55"/>
        <v>3.8461371532876633E-2</v>
      </c>
      <c r="BS197" s="21">
        <f t="shared" si="56"/>
        <v>0.66067472339008193</v>
      </c>
      <c r="BT197" s="21">
        <f t="shared" si="57"/>
        <v>-0.75067230525272388</v>
      </c>
      <c r="BU197" s="21">
        <f t="shared" si="58"/>
        <v>5.6818026211547048</v>
      </c>
      <c r="BV197" s="21">
        <f t="shared" si="59"/>
        <v>-6.4557818251734247</v>
      </c>
      <c r="BW197" s="21">
        <f t="shared" si="60"/>
        <v>8.3068325196991015</v>
      </c>
      <c r="BX197" s="21">
        <f t="shared" si="61"/>
        <v>3.4089241895453273E-2</v>
      </c>
      <c r="BY197" s="21">
        <f t="shared" si="62"/>
        <v>0.21067926999572434</v>
      </c>
      <c r="BZ197" s="21">
        <f t="shared" si="63"/>
        <v>0.97755523894768659</v>
      </c>
      <c r="CA197" s="21">
        <f t="shared" si="64"/>
        <v>1.8118417219632292</v>
      </c>
      <c r="CB197" s="21">
        <f t="shared" si="65"/>
        <v>8.4069750549501041</v>
      </c>
      <c r="CC197" s="21">
        <f t="shared" si="66"/>
        <v>8.4466949698981857</v>
      </c>
      <c r="CD197" s="21">
        <f t="shared" si="67"/>
        <v>1.78261662909086E-2</v>
      </c>
      <c r="CE197" s="21">
        <f t="shared" si="68"/>
        <v>-0.9112284903881358</v>
      </c>
      <c r="CF197" s="21">
        <f t="shared" si="69"/>
        <v>-0.41190124824399255</v>
      </c>
      <c r="CG197" s="21">
        <f t="shared" si="70"/>
        <v>-7.8365650173379677</v>
      </c>
      <c r="CH197" s="21">
        <f t="shared" si="71"/>
        <v>-3.5423507348983359</v>
      </c>
      <c r="CI197" s="21">
        <f t="shared" si="72"/>
        <v>8.5408830220856977</v>
      </c>
      <c r="CJ197" s="21">
        <f t="shared" si="73"/>
        <v>6.8740671993374339E-3</v>
      </c>
      <c r="CK197" s="21">
        <f t="shared" si="74"/>
        <v>0.87301411316118871</v>
      </c>
      <c r="CL197" s="21">
        <f t="shared" si="75"/>
        <v>-0.48769494381363349</v>
      </c>
      <c r="CM197" s="21">
        <f t="shared" si="76"/>
        <v>7.5079213731862229</v>
      </c>
      <c r="CN197" s="21">
        <f t="shared" si="77"/>
        <v>-4.1941765167972482</v>
      </c>
      <c r="CO197" s="21">
        <f t="shared" si="78"/>
        <v>8.5872396833584883</v>
      </c>
      <c r="CP197" s="21">
        <f t="shared" si="79"/>
        <v>1.4837577490129463E-3</v>
      </c>
      <c r="CQ197" s="21">
        <f t="shared" si="80"/>
        <v>-0.12701781974688128</v>
      </c>
      <c r="CR197" s="21">
        <f t="shared" si="81"/>
        <v>0.99190043525887661</v>
      </c>
      <c r="CS197" s="21">
        <f t="shared" si="82"/>
        <v>-1.0923532498231789</v>
      </c>
      <c r="CT197" s="21">
        <f t="shared" si="83"/>
        <v>8.5303437432263394</v>
      </c>
      <c r="CU197" s="21">
        <f t="shared" si="84"/>
        <v>8.6064046399614025</v>
      </c>
      <c r="CV197" s="21">
        <f t="shared" si="85"/>
        <v>7.4472557690730655E-4</v>
      </c>
      <c r="CW197" s="21"/>
      <c r="CX197" s="21">
        <v>41</v>
      </c>
      <c r="CY197" s="21">
        <v>8.5</v>
      </c>
      <c r="CZ197" s="21">
        <v>7.8458529952315281</v>
      </c>
      <c r="DA197" s="21">
        <v>8.1565500038381948</v>
      </c>
      <c r="DB197" s="21">
        <v>8.3050360804125543</v>
      </c>
      <c r="DC197" s="21">
        <v>8.2913791857730619</v>
      </c>
      <c r="DD197" s="21">
        <v>8.304975094513189</v>
      </c>
      <c r="DE197" s="21">
        <v>8.4076242184605796</v>
      </c>
      <c r="DF197" s="21">
        <v>8.3621216315519913</v>
      </c>
      <c r="DG197" s="21">
        <v>8.3561590715012262</v>
      </c>
      <c r="DH197" s="21">
        <v>8.3485467532245021</v>
      </c>
      <c r="DI197" s="21">
        <v>8.433432989503526</v>
      </c>
      <c r="DJ197" s="21">
        <v>8.4292575903459834</v>
      </c>
      <c r="DK197" s="21">
        <v>8.5609411312729353</v>
      </c>
      <c r="DL197" s="21">
        <v>8.6125041756080147</v>
      </c>
      <c r="DM197" s="21">
        <v>8.5820301619300388</v>
      </c>
      <c r="DN197" s="21">
        <v>8.4564317105166698</v>
      </c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9"/>
    </row>
    <row r="198" spans="1:149" x14ac:dyDescent="0.3">
      <c r="A198" s="30">
        <v>8.6</v>
      </c>
      <c r="B198" s="21">
        <f t="shared" si="98"/>
        <v>8.5</v>
      </c>
      <c r="C198" s="21">
        <f t="shared" si="99"/>
        <v>8.58</v>
      </c>
      <c r="D198" s="21">
        <f t="shared" si="100"/>
        <v>1.9999999999999574E-2</v>
      </c>
      <c r="E198" s="21"/>
      <c r="F198" s="29"/>
      <c r="H198" s="30">
        <v>41</v>
      </c>
      <c r="I198" s="21">
        <v>8.5</v>
      </c>
      <c r="J198" s="21">
        <f t="shared" si="101"/>
        <v>2.2642109215061574</v>
      </c>
      <c r="K198" s="21">
        <f t="shared" si="86"/>
        <v>-0.63916695883298502</v>
      </c>
      <c r="L198" s="21">
        <f t="shared" si="87"/>
        <v>0.76906800657431662</v>
      </c>
      <c r="M198" s="21">
        <f t="shared" si="96"/>
        <v>-5.4329191500803731</v>
      </c>
      <c r="N198" s="21">
        <f t="shared" si="97"/>
        <v>6.5370780558816914</v>
      </c>
      <c r="O198" s="21">
        <f t="shared" si="88"/>
        <v>7.8458529952315281</v>
      </c>
      <c r="P198" s="21">
        <f t="shared" si="8"/>
        <v>7.6958471149231988E-2</v>
      </c>
      <c r="Q198" s="21">
        <f t="shared" si="89"/>
        <v>-0.18293119747238637</v>
      </c>
      <c r="R198" s="21">
        <f t="shared" si="90"/>
        <v>-0.98312571779570423</v>
      </c>
      <c r="S198" s="21">
        <f t="shared" si="91"/>
        <v>-1.5549151785152842</v>
      </c>
      <c r="T198" s="21">
        <f t="shared" si="92"/>
        <v>-8.3565686012634863</v>
      </c>
      <c r="U198" s="21">
        <f t="shared" si="9"/>
        <v>8.1565500038381948</v>
      </c>
      <c r="V198" s="21">
        <f t="shared" si="10"/>
        <v>4.0405881901388843E-2</v>
      </c>
      <c r="W198" s="21">
        <f t="shared" si="93"/>
        <v>0.87301411316118771</v>
      </c>
      <c r="X198" s="21">
        <f t="shared" si="94"/>
        <v>0.48769494381363532</v>
      </c>
      <c r="Y198" s="21">
        <f t="shared" si="11"/>
        <v>7.4206199618700959</v>
      </c>
      <c r="Z198" s="21">
        <f t="shared" si="12"/>
        <v>4.1454070224158999</v>
      </c>
      <c r="AA198" s="21">
        <f t="shared" si="13"/>
        <v>8.3050360804125543</v>
      </c>
      <c r="AB198" s="21">
        <f t="shared" si="14"/>
        <v>2.2936931716170089E-2</v>
      </c>
      <c r="AC198" s="21">
        <f t="shared" si="15"/>
        <v>-0.93307235398263755</v>
      </c>
      <c r="AD198" s="21">
        <f t="shared" si="16"/>
        <v>0.35968872964453519</v>
      </c>
      <c r="AE198" s="21">
        <f t="shared" si="17"/>
        <v>-7.9311150088524194</v>
      </c>
      <c r="AF198" s="21">
        <f t="shared" si="18"/>
        <v>3.0573542019785491</v>
      </c>
      <c r="AG198" s="21">
        <f t="shared" si="19"/>
        <v>8.2913791857730619</v>
      </c>
      <c r="AH198" s="21">
        <f t="shared" si="20"/>
        <v>2.4543625203169189E-2</v>
      </c>
      <c r="AI198" s="21">
        <f t="shared" si="21"/>
        <v>0.31976392457124553</v>
      </c>
      <c r="AJ198" s="21">
        <f t="shared" si="22"/>
        <v>-0.94749724672042968</v>
      </c>
      <c r="AK198" s="21">
        <f t="shared" si="23"/>
        <v>2.7179933588555869</v>
      </c>
      <c r="AL198" s="21">
        <f t="shared" si="24"/>
        <v>-8.0537265971236529</v>
      </c>
      <c r="AM198" s="21">
        <f t="shared" si="95"/>
        <v>8.304975094513189</v>
      </c>
      <c r="AN198" s="21">
        <f t="shared" si="25"/>
        <v>2.2944106527860112E-2</v>
      </c>
      <c r="AO198" s="21">
        <f t="shared" si="26"/>
        <v>0.52430728355723022</v>
      </c>
      <c r="AP198" s="21">
        <f t="shared" si="27"/>
        <v>0.85152913773331218</v>
      </c>
      <c r="AQ198" s="21">
        <f t="shared" si="28"/>
        <v>4.4566119102364565</v>
      </c>
      <c r="AR198" s="21">
        <f t="shared" si="29"/>
        <v>7.2379976707331535</v>
      </c>
      <c r="AS198" s="21">
        <f t="shared" si="30"/>
        <v>8.4076242184605796</v>
      </c>
      <c r="AT198" s="21">
        <f t="shared" si="31"/>
        <v>1.0867739004637693E-2</v>
      </c>
      <c r="AU198" s="21">
        <f t="shared" si="32"/>
        <v>-0.99000370842176355</v>
      </c>
      <c r="AV198" s="21">
        <f t="shared" si="33"/>
        <v>-0.1410413319249208</v>
      </c>
      <c r="AW198" s="21">
        <f t="shared" si="34"/>
        <v>-8.4150315215849893</v>
      </c>
      <c r="AX198" s="21">
        <f t="shared" si="35"/>
        <v>-1.1988513213618268</v>
      </c>
      <c r="AY198" s="21">
        <f t="shared" si="36"/>
        <v>8.3621216315519913</v>
      </c>
      <c r="AZ198" s="21">
        <f t="shared" si="37"/>
        <v>1.6220984523295144E-2</v>
      </c>
      <c r="BA198" s="21">
        <f t="shared" si="38"/>
        <v>0.74124803553340102</v>
      </c>
      <c r="BB198" s="21">
        <f t="shared" si="39"/>
        <v>-0.67123121934090191</v>
      </c>
      <c r="BC198" s="21">
        <f t="shared" si="40"/>
        <v>6.3006083020339085</v>
      </c>
      <c r="BD198" s="21">
        <f t="shared" si="41"/>
        <v>-5.7054653643976661</v>
      </c>
      <c r="BE198" s="21">
        <f t="shared" si="42"/>
        <v>8.3561590715012262</v>
      </c>
      <c r="BF198" s="21">
        <f t="shared" si="43"/>
        <v>1.6922462176326335E-2</v>
      </c>
      <c r="BG198" s="21">
        <f t="shared" si="44"/>
        <v>4.2441203196145645E-2</v>
      </c>
      <c r="BH198" s="21">
        <f t="shared" si="45"/>
        <v>0.99909896620468164</v>
      </c>
      <c r="BI198" s="21">
        <f t="shared" si="46"/>
        <v>0.36075022716723798</v>
      </c>
      <c r="BJ198" s="21">
        <f t="shared" si="47"/>
        <v>8.4923412127397935</v>
      </c>
      <c r="BK198" s="21">
        <f t="shared" si="48"/>
        <v>8.3485467532245021</v>
      </c>
      <c r="BL198" s="21">
        <f t="shared" si="49"/>
        <v>1.7818029032411514E-2</v>
      </c>
      <c r="BM198" s="21">
        <f t="shared" si="50"/>
        <v>-0.79550206508558952</v>
      </c>
      <c r="BN198" s="21">
        <f t="shared" si="51"/>
        <v>-0.6059508762635486</v>
      </c>
      <c r="BO198" s="21">
        <f t="shared" si="52"/>
        <v>-6.7617675532275108</v>
      </c>
      <c r="BP198" s="21">
        <f t="shared" si="53"/>
        <v>-5.1505824482401632</v>
      </c>
      <c r="BQ198" s="21">
        <f t="shared" si="54"/>
        <v>8.433432989503526</v>
      </c>
      <c r="BR198" s="21">
        <f t="shared" si="55"/>
        <v>7.831412999585171E-3</v>
      </c>
      <c r="BS198" s="21">
        <f t="shared" si="56"/>
        <v>0.97447606817608368</v>
      </c>
      <c r="BT198" s="21">
        <f t="shared" si="57"/>
        <v>-0.22449140863757058</v>
      </c>
      <c r="BU198" s="21">
        <f t="shared" si="58"/>
        <v>8.2830465794967107</v>
      </c>
      <c r="BV198" s="21">
        <f t="shared" si="59"/>
        <v>-1.9081769734193499</v>
      </c>
      <c r="BW198" s="21">
        <f t="shared" si="60"/>
        <v>8.4292575903459834</v>
      </c>
      <c r="BX198" s="21">
        <f t="shared" si="61"/>
        <v>8.3226364298843031E-3</v>
      </c>
      <c r="BY198" s="21">
        <f t="shared" si="62"/>
        <v>-0.45020374481767644</v>
      </c>
      <c r="BZ198" s="21">
        <f t="shared" si="63"/>
        <v>0.89292585814956693</v>
      </c>
      <c r="CA198" s="21">
        <f t="shared" si="64"/>
        <v>-3.8267318309502496</v>
      </c>
      <c r="CB198" s="21">
        <f t="shared" si="65"/>
        <v>7.5898697942713191</v>
      </c>
      <c r="CC198" s="21">
        <f t="shared" si="66"/>
        <v>8.5609411312729353</v>
      </c>
      <c r="CD198" s="21">
        <f t="shared" si="67"/>
        <v>7.1695448556394498E-3</v>
      </c>
      <c r="CE198" s="21">
        <f t="shared" si="68"/>
        <v>-0.398965351315415</v>
      </c>
      <c r="CF198" s="21">
        <f t="shared" si="69"/>
        <v>-0.91696600179601395</v>
      </c>
      <c r="CG198" s="21">
        <f t="shared" si="70"/>
        <v>-3.3912054861810272</v>
      </c>
      <c r="CH198" s="21">
        <f t="shared" si="71"/>
        <v>-7.7942110152661188</v>
      </c>
      <c r="CI198" s="21">
        <f t="shared" si="72"/>
        <v>8.6125041756080147</v>
      </c>
      <c r="CJ198" s="21">
        <f t="shared" si="73"/>
        <v>1.3235785365648792E-2</v>
      </c>
      <c r="CK198" s="21">
        <f t="shared" si="74"/>
        <v>0.96021468537768861</v>
      </c>
      <c r="CL198" s="21">
        <f t="shared" si="75"/>
        <v>0.27926288329283289</v>
      </c>
      <c r="CM198" s="21">
        <f t="shared" si="76"/>
        <v>8.1618248257103527</v>
      </c>
      <c r="CN198" s="21">
        <f t="shared" si="77"/>
        <v>2.3737345079890795</v>
      </c>
      <c r="CO198" s="21">
        <f t="shared" si="78"/>
        <v>8.5820301619300388</v>
      </c>
      <c r="CP198" s="21">
        <f t="shared" si="79"/>
        <v>9.6506072858869134E-3</v>
      </c>
      <c r="CQ198" s="21">
        <f t="shared" si="80"/>
        <v>-0.82850964924384463</v>
      </c>
      <c r="CR198" s="21">
        <f t="shared" si="81"/>
        <v>0.55997478613759166</v>
      </c>
      <c r="CS198" s="21">
        <f t="shared" si="82"/>
        <v>-7.0423320185726794</v>
      </c>
      <c r="CT198" s="21">
        <f t="shared" si="83"/>
        <v>4.7597856821695288</v>
      </c>
      <c r="CU198" s="21">
        <f t="shared" si="84"/>
        <v>8.4564317105166698</v>
      </c>
      <c r="CV198" s="21">
        <f t="shared" si="85"/>
        <v>5.1256811156859114E-3</v>
      </c>
      <c r="CW198" s="21"/>
      <c r="CX198" s="21">
        <v>42</v>
      </c>
      <c r="CY198" s="21">
        <v>8.4</v>
      </c>
      <c r="CZ198" s="21">
        <v>7.852410752959524</v>
      </c>
      <c r="DA198" s="21">
        <v>8.1588188418040968</v>
      </c>
      <c r="DB198" s="21">
        <v>8.348238448666816</v>
      </c>
      <c r="DC198" s="21">
        <v>8.3668373194597514</v>
      </c>
      <c r="DD198" s="21">
        <v>8.3558933003527542</v>
      </c>
      <c r="DE198" s="21">
        <v>8.5373534499923345</v>
      </c>
      <c r="DF198" s="21">
        <v>8.5123697430992138</v>
      </c>
      <c r="DG198" s="21">
        <v>8.4707205940886947</v>
      </c>
      <c r="DH198" s="21">
        <v>8.3895685605457384</v>
      </c>
      <c r="DI198" s="21">
        <v>8.5626871709842209</v>
      </c>
      <c r="DJ198" s="21">
        <v>8.5183032421694378</v>
      </c>
      <c r="DK198" s="21">
        <v>8.5833497981632014</v>
      </c>
      <c r="DL198" s="21">
        <v>8.5656037566146885</v>
      </c>
      <c r="DM198" s="21">
        <v>8.4764563461760325</v>
      </c>
      <c r="DN198" s="21">
        <v>8.2913319452816179</v>
      </c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9"/>
    </row>
    <row r="199" spans="1:149" x14ac:dyDescent="0.3">
      <c r="A199" s="30">
        <v>8.5</v>
      </c>
      <c r="B199" s="21">
        <f t="shared" si="98"/>
        <v>8.34</v>
      </c>
      <c r="C199" s="21">
        <f t="shared" si="99"/>
        <v>8.42</v>
      </c>
      <c r="D199" s="21">
        <f t="shared" si="100"/>
        <v>8.0000000000000071E-2</v>
      </c>
      <c r="E199" s="21"/>
      <c r="F199" s="29"/>
      <c r="H199" s="30">
        <v>42</v>
      </c>
      <c r="I199" s="21">
        <v>8.4</v>
      </c>
      <c r="J199" s="21">
        <f t="shared" si="101"/>
        <v>2.3208161945438111</v>
      </c>
      <c r="K199" s="21">
        <f t="shared" si="86"/>
        <v>-0.68165329689953269</v>
      </c>
      <c r="L199" s="21">
        <f t="shared" si="87"/>
        <v>0.7316753261016784</v>
      </c>
      <c r="M199" s="21">
        <f t="shared" si="96"/>
        <v>-5.725887693956075</v>
      </c>
      <c r="N199" s="21">
        <f t="shared" si="97"/>
        <v>6.146072739254099</v>
      </c>
      <c r="O199" s="21">
        <f t="shared" si="88"/>
        <v>7.852410752959524</v>
      </c>
      <c r="P199" s="21">
        <f t="shared" si="8"/>
        <v>6.5189196076247194E-2</v>
      </c>
      <c r="Q199" s="21">
        <f t="shared" si="89"/>
        <v>-7.0697565651995004E-2</v>
      </c>
      <c r="R199" s="21">
        <f t="shared" si="90"/>
        <v>-0.99749779659449966</v>
      </c>
      <c r="S199" s="21">
        <f t="shared" si="91"/>
        <v>-0.59385955147675806</v>
      </c>
      <c r="T199" s="21">
        <f t="shared" si="92"/>
        <v>-8.3789814913937981</v>
      </c>
      <c r="U199" s="21">
        <f t="shared" si="9"/>
        <v>8.1588188418040968</v>
      </c>
      <c r="V199" s="21">
        <f t="shared" si="10"/>
        <v>2.8712042642369474E-2</v>
      </c>
      <c r="W199" s="21">
        <f t="shared" si="93"/>
        <v>0.77803575431843985</v>
      </c>
      <c r="X199" s="21">
        <f t="shared" si="94"/>
        <v>0.62821999729564193</v>
      </c>
      <c r="Y199" s="21">
        <f t="shared" si="11"/>
        <v>6.5355003362748949</v>
      </c>
      <c r="Z199" s="21">
        <f t="shared" si="12"/>
        <v>5.2770479772833925</v>
      </c>
      <c r="AA199" s="21">
        <f t="shared" si="13"/>
        <v>8.348238448666816</v>
      </c>
      <c r="AB199" s="21">
        <f t="shared" si="14"/>
        <v>6.1620894444267124E-3</v>
      </c>
      <c r="AC199" s="21">
        <f t="shared" si="15"/>
        <v>-0.99000370842176366</v>
      </c>
      <c r="AD199" s="21">
        <f t="shared" si="16"/>
        <v>0.14104133192491999</v>
      </c>
      <c r="AE199" s="21">
        <f t="shared" si="17"/>
        <v>-8.3160311507428144</v>
      </c>
      <c r="AF199" s="21">
        <f t="shared" si="18"/>
        <v>1.1847471881693279</v>
      </c>
      <c r="AG199" s="21">
        <f t="shared" si="19"/>
        <v>8.3668373194597514</v>
      </c>
      <c r="AH199" s="21">
        <f t="shared" si="20"/>
        <v>3.9479381595534466E-3</v>
      </c>
      <c r="AI199" s="21">
        <f t="shared" si="21"/>
        <v>0.57164282925847798</v>
      </c>
      <c r="AJ199" s="21">
        <f t="shared" si="22"/>
        <v>-0.82050257510708802</v>
      </c>
      <c r="AK199" s="21">
        <f t="shared" si="23"/>
        <v>4.8017997657712153</v>
      </c>
      <c r="AL199" s="21">
        <f t="shared" si="24"/>
        <v>-6.8922216308995399</v>
      </c>
      <c r="AM199" s="21">
        <f t="shared" si="95"/>
        <v>8.3558933003527542</v>
      </c>
      <c r="AN199" s="21">
        <f t="shared" si="25"/>
        <v>5.250797577053109E-3</v>
      </c>
      <c r="AO199" s="21">
        <f t="shared" si="26"/>
        <v>0.21067926999572731</v>
      </c>
      <c r="AP199" s="21">
        <f t="shared" si="27"/>
        <v>0.97755523894768603</v>
      </c>
      <c r="AQ199" s="21">
        <f t="shared" si="28"/>
        <v>1.7697058679641096</v>
      </c>
      <c r="AR199" s="21">
        <f t="shared" si="29"/>
        <v>8.2114640071605631</v>
      </c>
      <c r="AS199" s="21">
        <f t="shared" si="30"/>
        <v>8.5373534499923345</v>
      </c>
      <c r="AT199" s="21">
        <f t="shared" si="31"/>
        <v>1.6351601189563584E-2</v>
      </c>
      <c r="AU199" s="21">
        <f t="shared" si="32"/>
        <v>-0.85886326722042572</v>
      </c>
      <c r="AV199" s="21">
        <f t="shared" si="33"/>
        <v>-0.51220492795311479</v>
      </c>
      <c r="AW199" s="21">
        <f t="shared" si="34"/>
        <v>-7.2144514446515764</v>
      </c>
      <c r="AX199" s="21">
        <f t="shared" si="35"/>
        <v>-4.3025213948061642</v>
      </c>
      <c r="AY199" s="21">
        <f t="shared" si="36"/>
        <v>8.5123697430992138</v>
      </c>
      <c r="AZ199" s="21">
        <f t="shared" si="37"/>
        <v>1.337735036895398E-2</v>
      </c>
      <c r="BA199" s="21">
        <f t="shared" si="38"/>
        <v>0.96021468537768906</v>
      </c>
      <c r="BB199" s="21">
        <f t="shared" si="39"/>
        <v>-0.27926288329283139</v>
      </c>
      <c r="BC199" s="21">
        <f t="shared" si="40"/>
        <v>8.0658033571725891</v>
      </c>
      <c r="BD199" s="21">
        <f t="shared" si="41"/>
        <v>-2.3458082196597836</v>
      </c>
      <c r="BE199" s="21">
        <f t="shared" si="42"/>
        <v>8.4707205940886947</v>
      </c>
      <c r="BF199" s="21">
        <f t="shared" si="43"/>
        <v>8.4191183438921853E-3</v>
      </c>
      <c r="BG199" s="21">
        <f t="shared" si="44"/>
        <v>-0.45020374481767034</v>
      </c>
      <c r="BH199" s="21">
        <f t="shared" si="45"/>
        <v>0.89292585814956993</v>
      </c>
      <c r="BI199" s="21">
        <f t="shared" si="46"/>
        <v>-3.7817114564684311</v>
      </c>
      <c r="BJ199" s="21">
        <f t="shared" si="47"/>
        <v>7.500577208456388</v>
      </c>
      <c r="BK199" s="21">
        <f t="shared" si="48"/>
        <v>8.3895685605457384</v>
      </c>
      <c r="BL199" s="21">
        <f t="shared" si="49"/>
        <v>1.2418380302692796E-3</v>
      </c>
      <c r="BM199" s="21">
        <f t="shared" si="50"/>
        <v>-0.3464489515147251</v>
      </c>
      <c r="BN199" s="21">
        <f t="shared" si="51"/>
        <v>-0.93806882689616522</v>
      </c>
      <c r="BO199" s="21">
        <f t="shared" si="52"/>
        <v>-2.9101711927236908</v>
      </c>
      <c r="BP199" s="21">
        <f t="shared" si="53"/>
        <v>-7.879778145927788</v>
      </c>
      <c r="BQ199" s="21">
        <f t="shared" si="54"/>
        <v>8.5626871709842209</v>
      </c>
      <c r="BR199" s="21">
        <f t="shared" si="55"/>
        <v>1.9367520355264355E-2</v>
      </c>
      <c r="BS199" s="21">
        <f t="shared" si="56"/>
        <v>0.92251988483246872</v>
      </c>
      <c r="BT199" s="21">
        <f t="shared" si="57"/>
        <v>0.38594955899532862</v>
      </c>
      <c r="BU199" s="21">
        <f t="shared" si="58"/>
        <v>7.7491670325927373</v>
      </c>
      <c r="BV199" s="21">
        <f t="shared" si="59"/>
        <v>3.2419762955607605</v>
      </c>
      <c r="BW199" s="21">
        <f t="shared" si="60"/>
        <v>8.5183032421694378</v>
      </c>
      <c r="BX199" s="21">
        <f t="shared" si="61"/>
        <v>1.4083719305885409E-2</v>
      </c>
      <c r="BY199" s="21">
        <f t="shared" si="62"/>
        <v>-0.91122849038813492</v>
      </c>
      <c r="BZ199" s="21">
        <f t="shared" si="63"/>
        <v>0.41190124824399454</v>
      </c>
      <c r="CA199" s="21">
        <f t="shared" si="64"/>
        <v>-7.6543193192603338</v>
      </c>
      <c r="CB199" s="21">
        <f t="shared" si="65"/>
        <v>3.4599704852495545</v>
      </c>
      <c r="CC199" s="21">
        <f t="shared" si="66"/>
        <v>8.5833497981632014</v>
      </c>
      <c r="CD199" s="21">
        <f t="shared" si="67"/>
        <v>2.1827356924190602E-2</v>
      </c>
      <c r="CE199" s="21">
        <f t="shared" si="68"/>
        <v>0.31976392457124148</v>
      </c>
      <c r="CF199" s="21">
        <f t="shared" si="69"/>
        <v>-0.94749724672043101</v>
      </c>
      <c r="CG199" s="21">
        <f t="shared" si="70"/>
        <v>2.6860169663984284</v>
      </c>
      <c r="CH199" s="21">
        <f t="shared" si="71"/>
        <v>-7.958976872451621</v>
      </c>
      <c r="CI199" s="21">
        <f t="shared" si="72"/>
        <v>8.5656037566146885</v>
      </c>
      <c r="CJ199" s="21">
        <f t="shared" si="73"/>
        <v>1.9714732930320021E-2</v>
      </c>
      <c r="CK199" s="21">
        <f t="shared" si="74"/>
        <v>0.47529222356108891</v>
      </c>
      <c r="CL199" s="21">
        <f t="shared" si="75"/>
        <v>0.8798279958164299</v>
      </c>
      <c r="CM199" s="21">
        <f t="shared" si="76"/>
        <v>3.9924546779131469</v>
      </c>
      <c r="CN199" s="21">
        <f t="shared" si="77"/>
        <v>7.3905551648580117</v>
      </c>
      <c r="CO199" s="21">
        <f t="shared" si="78"/>
        <v>8.4764563461760325</v>
      </c>
      <c r="CP199" s="21">
        <f t="shared" si="79"/>
        <v>9.1019459733371593E-3</v>
      </c>
      <c r="CQ199" s="21">
        <f t="shared" si="80"/>
        <v>-0.96773294693349898</v>
      </c>
      <c r="CR199" s="21">
        <f t="shared" si="81"/>
        <v>-0.25197806138512446</v>
      </c>
      <c r="CS199" s="21">
        <f t="shared" si="82"/>
        <v>-8.1289567542413916</v>
      </c>
      <c r="CT199" s="21">
        <f t="shared" si="83"/>
        <v>-2.1166157156350458</v>
      </c>
      <c r="CU199" s="21">
        <f t="shared" si="84"/>
        <v>8.2913319452816179</v>
      </c>
      <c r="CV199" s="21">
        <f t="shared" si="85"/>
        <v>1.2936673180759818E-2</v>
      </c>
      <c r="CW199" s="21"/>
      <c r="CX199" s="21">
        <v>43</v>
      </c>
      <c r="CY199" s="21">
        <v>7.7</v>
      </c>
      <c r="CZ199" s="21">
        <v>7.860656229415131</v>
      </c>
      <c r="DA199" s="21">
        <v>8.158852472661934</v>
      </c>
      <c r="DB199" s="21">
        <v>8.3837563525989847</v>
      </c>
      <c r="DC199" s="21">
        <v>8.4336615562041075</v>
      </c>
      <c r="DD199" s="21">
        <v>8.3990484317367926</v>
      </c>
      <c r="DE199" s="21">
        <v>8.6385886724797096</v>
      </c>
      <c r="DF199" s="21">
        <v>8.6379953265768403</v>
      </c>
      <c r="DG199" s="21">
        <v>8.5690554560585444</v>
      </c>
      <c r="DH199" s="21">
        <v>8.4349740331458065</v>
      </c>
      <c r="DI199" s="21">
        <v>8.6423204885694247</v>
      </c>
      <c r="DJ199" s="21">
        <v>8.5743869883028729</v>
      </c>
      <c r="DK199" s="21">
        <v>8.5439205398927704</v>
      </c>
      <c r="DL199" s="21">
        <v>8.4660490586850337</v>
      </c>
      <c r="DM199" s="21">
        <v>8.3713447968927248</v>
      </c>
      <c r="DN199" s="21">
        <v>8.2523292235987515</v>
      </c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9"/>
    </row>
    <row r="200" spans="1:149" x14ac:dyDescent="0.3">
      <c r="A200" s="30">
        <v>8.4</v>
      </c>
      <c r="B200" s="21">
        <f t="shared" si="98"/>
        <v>8.26</v>
      </c>
      <c r="C200" s="21">
        <f t="shared" si="99"/>
        <v>8.3000000000000007</v>
      </c>
      <c r="D200" s="21">
        <f t="shared" si="100"/>
        <v>9.9999999999999645E-2</v>
      </c>
      <c r="E200" s="21"/>
      <c r="F200" s="29"/>
      <c r="H200" s="30">
        <v>43</v>
      </c>
      <c r="I200" s="21">
        <v>7.7</v>
      </c>
      <c r="J200" s="21">
        <f t="shared" si="101"/>
        <v>2.3774214675814651</v>
      </c>
      <c r="K200" s="21">
        <f t="shared" si="86"/>
        <v>-0.72195609395452442</v>
      </c>
      <c r="L200" s="21">
        <f t="shared" si="87"/>
        <v>0.6919388689775462</v>
      </c>
      <c r="M200" s="21">
        <f t="shared" si="96"/>
        <v>-5.5590619234498382</v>
      </c>
      <c r="N200" s="21">
        <f t="shared" si="97"/>
        <v>5.3279292911271057</v>
      </c>
      <c r="O200" s="21">
        <f t="shared" si="88"/>
        <v>7.860656229415131</v>
      </c>
      <c r="P200" s="21">
        <f t="shared" si="8"/>
        <v>2.0864445378588416E-2</v>
      </c>
      <c r="Q200" s="21">
        <f t="shared" si="89"/>
        <v>4.2441203196148219E-2</v>
      </c>
      <c r="R200" s="21">
        <f t="shared" si="90"/>
        <v>-0.99909896620468153</v>
      </c>
      <c r="S200" s="21">
        <f t="shared" si="91"/>
        <v>0.32679726461034131</v>
      </c>
      <c r="T200" s="21">
        <f t="shared" si="92"/>
        <v>-7.6930620397760476</v>
      </c>
      <c r="U200" s="21">
        <f t="shared" si="9"/>
        <v>8.158852472661934</v>
      </c>
      <c r="V200" s="21">
        <f t="shared" si="10"/>
        <v>5.9591230215835567E-2</v>
      </c>
      <c r="W200" s="21">
        <f t="shared" si="93"/>
        <v>0.6606747233900816</v>
      </c>
      <c r="X200" s="21">
        <f t="shared" si="94"/>
        <v>0.75067230525272421</v>
      </c>
      <c r="Y200" s="21">
        <f t="shared" si="11"/>
        <v>5.0871953701036281</v>
      </c>
      <c r="Z200" s="21">
        <f t="shared" si="12"/>
        <v>5.7801767504459765</v>
      </c>
      <c r="AA200" s="21">
        <f t="shared" si="13"/>
        <v>8.3837563525989847</v>
      </c>
      <c r="AB200" s="21">
        <f t="shared" si="14"/>
        <v>8.8799526311556423E-2</v>
      </c>
      <c r="AC200" s="21">
        <f t="shared" si="15"/>
        <v>-0.99639748854252652</v>
      </c>
      <c r="AD200" s="21">
        <f t="shared" si="16"/>
        <v>-8.4805924475509012E-2</v>
      </c>
      <c r="AE200" s="21">
        <f t="shared" si="17"/>
        <v>-7.6722606617774547</v>
      </c>
      <c r="AF200" s="21">
        <f t="shared" si="18"/>
        <v>-0.65300561846141936</v>
      </c>
      <c r="AG200" s="21">
        <f t="shared" si="19"/>
        <v>8.4336615562041075</v>
      </c>
      <c r="AH200" s="21">
        <f t="shared" si="20"/>
        <v>9.5280721584949005E-2</v>
      </c>
      <c r="AI200" s="21">
        <f t="shared" si="21"/>
        <v>0.77803575431843941</v>
      </c>
      <c r="AJ200" s="21">
        <f t="shared" si="22"/>
        <v>-0.62821999729564248</v>
      </c>
      <c r="AK200" s="21">
        <f t="shared" si="23"/>
        <v>5.9908753082519839</v>
      </c>
      <c r="AL200" s="21">
        <f t="shared" si="24"/>
        <v>-4.8372939791764473</v>
      </c>
      <c r="AM200" s="21">
        <f t="shared" si="95"/>
        <v>8.3990484317367926</v>
      </c>
      <c r="AN200" s="21">
        <f t="shared" si="25"/>
        <v>9.0785510615167847E-2</v>
      </c>
      <c r="AO200" s="21">
        <f t="shared" si="26"/>
        <v>-0.12701781974687848</v>
      </c>
      <c r="AP200" s="21">
        <f t="shared" si="27"/>
        <v>0.99190043525887694</v>
      </c>
      <c r="AQ200" s="21">
        <f t="shared" si="28"/>
        <v>-0.97803721205096428</v>
      </c>
      <c r="AR200" s="21">
        <f t="shared" si="29"/>
        <v>7.6376333514933528</v>
      </c>
      <c r="AS200" s="21">
        <f t="shared" si="30"/>
        <v>8.6385886724797096</v>
      </c>
      <c r="AT200" s="21">
        <f t="shared" si="31"/>
        <v>0.12189463278957266</v>
      </c>
      <c r="AU200" s="21">
        <f t="shared" si="32"/>
        <v>-0.59463317630428547</v>
      </c>
      <c r="AV200" s="21">
        <f t="shared" si="33"/>
        <v>-0.80399713036694143</v>
      </c>
      <c r="AW200" s="21">
        <f t="shared" si="34"/>
        <v>-4.5786754575429987</v>
      </c>
      <c r="AX200" s="21">
        <f t="shared" si="35"/>
        <v>-6.1907779038254489</v>
      </c>
      <c r="AY200" s="21">
        <f t="shared" si="36"/>
        <v>8.6379953265768403</v>
      </c>
      <c r="AZ200" s="21">
        <f t="shared" si="37"/>
        <v>0.12181757488010911</v>
      </c>
      <c r="BA200" s="21">
        <f t="shared" si="38"/>
        <v>0.98561591034770857</v>
      </c>
      <c r="BB200" s="21">
        <f t="shared" si="39"/>
        <v>0.16900082032184871</v>
      </c>
      <c r="BC200" s="21">
        <f t="shared" si="40"/>
        <v>7.5892425096773559</v>
      </c>
      <c r="BD200" s="21">
        <f t="shared" si="41"/>
        <v>1.301306316478235</v>
      </c>
      <c r="BE200" s="21">
        <f t="shared" si="42"/>
        <v>8.5690554560585444</v>
      </c>
      <c r="BF200" s="21">
        <f t="shared" si="43"/>
        <v>0.11286434494266807</v>
      </c>
      <c r="BG200" s="21">
        <f t="shared" si="44"/>
        <v>-0.82850964924384085</v>
      </c>
      <c r="BH200" s="21">
        <f t="shared" si="45"/>
        <v>0.55997478613759721</v>
      </c>
      <c r="BI200" s="21">
        <f t="shared" si="46"/>
        <v>-6.3795242991775751</v>
      </c>
      <c r="BJ200" s="21">
        <f t="shared" si="47"/>
        <v>4.3118058532594983</v>
      </c>
      <c r="BK200" s="21">
        <f t="shared" si="48"/>
        <v>8.4349740331458065</v>
      </c>
      <c r="BL200" s="21">
        <f t="shared" si="49"/>
        <v>9.5451173135819009E-2</v>
      </c>
      <c r="BM200" s="21">
        <f t="shared" si="50"/>
        <v>0.21067926999572589</v>
      </c>
      <c r="BN200" s="21">
        <f t="shared" si="51"/>
        <v>-0.97755523894768626</v>
      </c>
      <c r="BO200" s="21">
        <f t="shared" si="52"/>
        <v>1.6222303789670893</v>
      </c>
      <c r="BP200" s="21">
        <f t="shared" si="53"/>
        <v>-7.5271753398971839</v>
      </c>
      <c r="BQ200" s="21">
        <f t="shared" si="54"/>
        <v>8.6423204885694247</v>
      </c>
      <c r="BR200" s="21">
        <f t="shared" si="55"/>
        <v>0.1223792842297954</v>
      </c>
      <c r="BS200" s="21">
        <f t="shared" si="56"/>
        <v>0.52430728355723055</v>
      </c>
      <c r="BT200" s="21">
        <f t="shared" si="57"/>
        <v>0.85152913773331196</v>
      </c>
      <c r="BU200" s="21">
        <f t="shared" si="58"/>
        <v>4.0371660833906757</v>
      </c>
      <c r="BV200" s="21">
        <f t="shared" si="59"/>
        <v>6.5567743605465019</v>
      </c>
      <c r="BW200" s="21">
        <f t="shared" si="60"/>
        <v>8.5743869883028729</v>
      </c>
      <c r="BX200" s="21">
        <f t="shared" si="61"/>
        <v>0.11355675172764582</v>
      </c>
      <c r="BY200" s="21">
        <f t="shared" si="62"/>
        <v>-0.96773294693349898</v>
      </c>
      <c r="BZ200" s="21">
        <f t="shared" si="63"/>
        <v>-0.25197806138512469</v>
      </c>
      <c r="CA200" s="21">
        <f t="shared" si="64"/>
        <v>-7.4515436913879425</v>
      </c>
      <c r="CB200" s="21">
        <f t="shared" si="65"/>
        <v>-1.9402310726654601</v>
      </c>
      <c r="CC200" s="21">
        <f t="shared" si="66"/>
        <v>8.5439205398927704</v>
      </c>
      <c r="CD200" s="21">
        <f t="shared" si="67"/>
        <v>0.10960007011594419</v>
      </c>
      <c r="CE200" s="21">
        <f t="shared" si="68"/>
        <v>0.87301411316118704</v>
      </c>
      <c r="CF200" s="21">
        <f t="shared" si="69"/>
        <v>-0.48769494381363659</v>
      </c>
      <c r="CG200" s="21">
        <f t="shared" si="70"/>
        <v>6.7222086713411402</v>
      </c>
      <c r="CH200" s="21">
        <f t="shared" si="71"/>
        <v>-3.7552510673650019</v>
      </c>
      <c r="CI200" s="21">
        <f t="shared" si="72"/>
        <v>8.4660490586850337</v>
      </c>
      <c r="CJ200" s="21">
        <f t="shared" si="73"/>
        <v>9.9486890738316028E-2</v>
      </c>
      <c r="CK200" s="21">
        <f t="shared" si="74"/>
        <v>-0.29282277127655315</v>
      </c>
      <c r="CL200" s="21">
        <f t="shared" si="75"/>
        <v>0.95616673473925007</v>
      </c>
      <c r="CM200" s="21">
        <f t="shared" si="76"/>
        <v>-2.2547353388294593</v>
      </c>
      <c r="CN200" s="21">
        <f t="shared" si="77"/>
        <v>7.3624838574922258</v>
      </c>
      <c r="CO200" s="21">
        <f t="shared" si="78"/>
        <v>8.3713447968927248</v>
      </c>
      <c r="CP200" s="21">
        <f t="shared" si="79"/>
        <v>8.7187635960094101E-2</v>
      </c>
      <c r="CQ200" s="21">
        <f t="shared" si="80"/>
        <v>-0.45020374481767228</v>
      </c>
      <c r="CR200" s="21">
        <f t="shared" si="81"/>
        <v>-0.89292585814956904</v>
      </c>
      <c r="CS200" s="21">
        <f t="shared" si="82"/>
        <v>-3.4665688350960768</v>
      </c>
      <c r="CT200" s="21">
        <f t="shared" si="83"/>
        <v>-6.8755291077516816</v>
      </c>
      <c r="CU200" s="21">
        <f t="shared" si="84"/>
        <v>8.2523292235987515</v>
      </c>
      <c r="CV200" s="21">
        <f t="shared" si="85"/>
        <v>7.1731067999837833E-2</v>
      </c>
      <c r="CW200" s="21"/>
      <c r="CX200" s="21">
        <v>44</v>
      </c>
      <c r="CY200" s="21">
        <v>8.5</v>
      </c>
      <c r="CZ200" s="21">
        <v>7.87056301185146</v>
      </c>
      <c r="DA200" s="21">
        <v>8.1567296194703882</v>
      </c>
      <c r="DB200" s="21">
        <v>8.4106476973374438</v>
      </c>
      <c r="DC200" s="21">
        <v>8.4893116797258035</v>
      </c>
      <c r="DD200" s="21">
        <v>8.4337836379921587</v>
      </c>
      <c r="DE200" s="21">
        <v>8.7040376689062064</v>
      </c>
      <c r="DF200" s="21">
        <v>8.727926629011364</v>
      </c>
      <c r="DG200" s="21">
        <v>8.6455933200938091</v>
      </c>
      <c r="DH200" s="21">
        <v>8.4926354046056556</v>
      </c>
      <c r="DI200" s="21">
        <v>8.669527764275891</v>
      </c>
      <c r="DJ200" s="21">
        <v>8.6035426908626409</v>
      </c>
      <c r="DK200" s="21">
        <v>8.4910881625285608</v>
      </c>
      <c r="DL200" s="21">
        <v>8.3933900391384508</v>
      </c>
      <c r="DM200" s="21">
        <v>8.3495564004079306</v>
      </c>
      <c r="DN200" s="21">
        <v>8.3774196393721283</v>
      </c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9"/>
    </row>
    <row r="201" spans="1:149" x14ac:dyDescent="0.3">
      <c r="A201" s="30">
        <v>7.7</v>
      </c>
      <c r="B201" s="21">
        <f t="shared" si="98"/>
        <v>8.4599999999999991</v>
      </c>
      <c r="C201" s="21">
        <f t="shared" si="99"/>
        <v>8.36</v>
      </c>
      <c r="D201" s="21">
        <f t="shared" si="100"/>
        <v>-0.65999999999999925</v>
      </c>
      <c r="E201" s="21"/>
      <c r="F201" s="29"/>
      <c r="H201" s="30">
        <v>44</v>
      </c>
      <c r="I201" s="21">
        <v>8.5</v>
      </c>
      <c r="J201" s="21">
        <f t="shared" si="101"/>
        <v>2.4340267406191192</v>
      </c>
      <c r="K201" s="21">
        <f t="shared" si="86"/>
        <v>-0.75994624798869759</v>
      </c>
      <c r="L201" s="21">
        <f t="shared" si="87"/>
        <v>0.64998592305364655</v>
      </c>
      <c r="M201" s="21">
        <f t="shared" si="96"/>
        <v>-6.4595431079039294</v>
      </c>
      <c r="N201" s="21">
        <f t="shared" si="97"/>
        <v>5.5248803459559959</v>
      </c>
      <c r="O201" s="21">
        <f t="shared" si="88"/>
        <v>7.87056301185146</v>
      </c>
      <c r="P201" s="21">
        <f t="shared" si="8"/>
        <v>7.4051410370416473E-2</v>
      </c>
      <c r="Q201" s="21">
        <f t="shared" si="89"/>
        <v>0.155036599664198</v>
      </c>
      <c r="R201" s="21">
        <f t="shared" si="90"/>
        <v>-0.98790872694017806</v>
      </c>
      <c r="S201" s="21">
        <f t="shared" si="91"/>
        <v>1.3178110971456829</v>
      </c>
      <c r="T201" s="21">
        <f t="shared" si="92"/>
        <v>-8.3972241789915127</v>
      </c>
      <c r="U201" s="21">
        <f t="shared" si="9"/>
        <v>8.1567296194703882</v>
      </c>
      <c r="V201" s="21">
        <f t="shared" si="10"/>
        <v>4.0384750650542561E-2</v>
      </c>
      <c r="W201" s="21">
        <f t="shared" si="93"/>
        <v>0.52430728355723144</v>
      </c>
      <c r="X201" s="21">
        <f t="shared" si="94"/>
        <v>0.8515291377333114</v>
      </c>
      <c r="Y201" s="21">
        <f t="shared" si="11"/>
        <v>4.4566119102364672</v>
      </c>
      <c r="Z201" s="21">
        <f t="shared" si="12"/>
        <v>7.2379976707331473</v>
      </c>
      <c r="AA201" s="21">
        <f t="shared" si="13"/>
        <v>8.4106476973374438</v>
      </c>
      <c r="AB201" s="21">
        <f t="shared" si="14"/>
        <v>1.0512035607359556E-2</v>
      </c>
      <c r="AC201" s="21">
        <f t="shared" si="15"/>
        <v>-0.95192730552912641</v>
      </c>
      <c r="AD201" s="21">
        <f t="shared" si="16"/>
        <v>-0.30632401960678374</v>
      </c>
      <c r="AE201" s="21">
        <f t="shared" si="17"/>
        <v>-8.0913820969975738</v>
      </c>
      <c r="AF201" s="21">
        <f t="shared" si="18"/>
        <v>-2.6037541666576618</v>
      </c>
      <c r="AG201" s="21">
        <f t="shared" si="19"/>
        <v>8.4893116797258035</v>
      </c>
      <c r="AH201" s="21">
        <f t="shared" si="20"/>
        <v>1.2574494440231209E-3</v>
      </c>
      <c r="AI201" s="21">
        <f t="shared" si="21"/>
        <v>0.92251988483246883</v>
      </c>
      <c r="AJ201" s="21">
        <f t="shared" si="22"/>
        <v>-0.38594955899532835</v>
      </c>
      <c r="AK201" s="21">
        <f t="shared" si="23"/>
        <v>7.8414190210759847</v>
      </c>
      <c r="AL201" s="21">
        <f t="shared" si="24"/>
        <v>-3.2805712514602909</v>
      </c>
      <c r="AM201" s="21">
        <f t="shared" si="95"/>
        <v>8.4337836379921587</v>
      </c>
      <c r="AN201" s="21">
        <f t="shared" si="25"/>
        <v>7.7901602362166252E-3</v>
      </c>
      <c r="AO201" s="21">
        <f t="shared" si="26"/>
        <v>-0.45020374481767372</v>
      </c>
      <c r="AP201" s="21">
        <f t="shared" si="27"/>
        <v>0.89292585814956826</v>
      </c>
      <c r="AQ201" s="21">
        <f t="shared" si="28"/>
        <v>-3.8267318309502265</v>
      </c>
      <c r="AR201" s="21">
        <f t="shared" si="29"/>
        <v>7.5898697942713298</v>
      </c>
      <c r="AS201" s="21">
        <f t="shared" si="30"/>
        <v>8.7040376689062064</v>
      </c>
      <c r="AT201" s="21">
        <f t="shared" si="31"/>
        <v>2.4004431636024288E-2</v>
      </c>
      <c r="AU201" s="21">
        <f t="shared" si="32"/>
        <v>-0.23825859142316272</v>
      </c>
      <c r="AV201" s="21">
        <f t="shared" si="33"/>
        <v>-0.97120175227037686</v>
      </c>
      <c r="AW201" s="21">
        <f t="shared" si="34"/>
        <v>-2.025198027096883</v>
      </c>
      <c r="AX201" s="21">
        <f t="shared" si="35"/>
        <v>-8.255214894298204</v>
      </c>
      <c r="AY201" s="21">
        <f t="shared" si="36"/>
        <v>8.727926629011364</v>
      </c>
      <c r="AZ201" s="21">
        <f t="shared" si="37"/>
        <v>2.6814897530748699E-2</v>
      </c>
      <c r="BA201" s="21">
        <f t="shared" si="38"/>
        <v>0.81233119002388554</v>
      </c>
      <c r="BB201" s="21">
        <f t="shared" si="39"/>
        <v>0.58319639720627392</v>
      </c>
      <c r="BC201" s="21">
        <f t="shared" si="40"/>
        <v>6.9048151152030268</v>
      </c>
      <c r="BD201" s="21">
        <f t="shared" si="41"/>
        <v>4.9571693762533284</v>
      </c>
      <c r="BE201" s="21">
        <f t="shared" si="42"/>
        <v>8.6455933200938091</v>
      </c>
      <c r="BF201" s="21">
        <f t="shared" si="43"/>
        <v>1.7128625893389305E-2</v>
      </c>
      <c r="BG201" s="21">
        <f t="shared" si="44"/>
        <v>-0.99639748854252641</v>
      </c>
      <c r="BH201" s="21">
        <f t="shared" si="45"/>
        <v>8.4805924475510233E-2</v>
      </c>
      <c r="BI201" s="21">
        <f t="shared" si="46"/>
        <v>-8.4693786526114749</v>
      </c>
      <c r="BJ201" s="21">
        <f t="shared" si="47"/>
        <v>0.72085035804183695</v>
      </c>
      <c r="BK201" s="21">
        <f t="shared" si="48"/>
        <v>8.4926354046056556</v>
      </c>
      <c r="BL201" s="21">
        <f t="shared" si="49"/>
        <v>8.664229875699317E-4</v>
      </c>
      <c r="BM201" s="21">
        <f t="shared" si="50"/>
        <v>0.70208587582262316</v>
      </c>
      <c r="BN201" s="21">
        <f t="shared" si="51"/>
        <v>-0.71209228543102487</v>
      </c>
      <c r="BO201" s="21">
        <f t="shared" si="52"/>
        <v>5.9677299444922971</v>
      </c>
      <c r="BP201" s="21">
        <f t="shared" si="53"/>
        <v>-6.0527844261637114</v>
      </c>
      <c r="BQ201" s="21">
        <f t="shared" si="54"/>
        <v>8.669527764275891</v>
      </c>
      <c r="BR201" s="21">
        <f t="shared" si="55"/>
        <v>1.9944442855987177E-2</v>
      </c>
      <c r="BS201" s="21">
        <f t="shared" si="56"/>
        <v>-7.0697565651997321E-2</v>
      </c>
      <c r="BT201" s="21">
        <f t="shared" si="57"/>
        <v>0.99749779659449955</v>
      </c>
      <c r="BU201" s="21">
        <f t="shared" si="58"/>
        <v>-0.60092930804197719</v>
      </c>
      <c r="BV201" s="21">
        <f t="shared" si="59"/>
        <v>8.4787312710532454</v>
      </c>
      <c r="BW201" s="21">
        <f t="shared" si="60"/>
        <v>8.6035426908626409</v>
      </c>
      <c r="BX201" s="21">
        <f t="shared" si="61"/>
        <v>1.2181493042663635E-2</v>
      </c>
      <c r="BY201" s="21">
        <f t="shared" si="62"/>
        <v>-0.5946331763042858</v>
      </c>
      <c r="BZ201" s="21">
        <f t="shared" si="63"/>
        <v>-0.80399713036694109</v>
      </c>
      <c r="CA201" s="21">
        <f t="shared" si="64"/>
        <v>-5.0543819985864289</v>
      </c>
      <c r="CB201" s="21">
        <f t="shared" si="65"/>
        <v>-6.8339756081189993</v>
      </c>
      <c r="CC201" s="21">
        <f t="shared" si="66"/>
        <v>8.4910881625285608</v>
      </c>
      <c r="CD201" s="21">
        <f t="shared" si="67"/>
        <v>1.0484514672281411E-3</v>
      </c>
      <c r="CE201" s="21">
        <f t="shared" si="68"/>
        <v>0.97447606817608334</v>
      </c>
      <c r="CF201" s="21">
        <f t="shared" si="69"/>
        <v>0.22449140863757189</v>
      </c>
      <c r="CG201" s="21">
        <f t="shared" si="70"/>
        <v>8.283046579496709</v>
      </c>
      <c r="CH201" s="21">
        <f t="shared" si="71"/>
        <v>1.908176973419361</v>
      </c>
      <c r="CI201" s="21">
        <f t="shared" si="72"/>
        <v>8.3933900391384508</v>
      </c>
      <c r="CJ201" s="21">
        <f t="shared" si="73"/>
        <v>1.2542348336652843E-2</v>
      </c>
      <c r="CK201" s="21">
        <f t="shared" si="74"/>
        <v>-0.88646568722610086</v>
      </c>
      <c r="CL201" s="21">
        <f t="shared" si="75"/>
        <v>0.46279432296729484</v>
      </c>
      <c r="CM201" s="21">
        <f t="shared" si="76"/>
        <v>-7.5349583414218575</v>
      </c>
      <c r="CN201" s="21">
        <f t="shared" si="77"/>
        <v>3.9337517452220059</v>
      </c>
      <c r="CO201" s="21">
        <f t="shared" si="78"/>
        <v>8.3495564004079306</v>
      </c>
      <c r="CP201" s="21">
        <f t="shared" si="79"/>
        <v>1.7699247010831698E-2</v>
      </c>
      <c r="CQ201" s="21">
        <f t="shared" si="80"/>
        <v>0.37285647778031139</v>
      </c>
      <c r="CR201" s="21">
        <f t="shared" si="81"/>
        <v>-0.92788902729650824</v>
      </c>
      <c r="CS201" s="21">
        <f t="shared" si="82"/>
        <v>3.169280061132647</v>
      </c>
      <c r="CT201" s="21">
        <f t="shared" si="83"/>
        <v>-7.8870567320203202</v>
      </c>
      <c r="CU201" s="21">
        <f t="shared" si="84"/>
        <v>8.3774196393721283</v>
      </c>
      <c r="CV201" s="21">
        <f t="shared" si="85"/>
        <v>1.442121889739667E-2</v>
      </c>
      <c r="CW201" s="21"/>
      <c r="CX201" s="21">
        <v>45</v>
      </c>
      <c r="CY201" s="21">
        <v>8.1999999999999993</v>
      </c>
      <c r="CZ201" s="21">
        <v>7.8820993658577168</v>
      </c>
      <c r="DA201" s="21">
        <v>8.152572562579099</v>
      </c>
      <c r="DB201" s="21">
        <v>8.4282000775834049</v>
      </c>
      <c r="DC201" s="21">
        <v>8.5316072105080423</v>
      </c>
      <c r="DD201" s="21">
        <v>8.4595826527295355</v>
      </c>
      <c r="DE201" s="21">
        <v>8.7296752725742159</v>
      </c>
      <c r="DF201" s="21">
        <v>8.7743446999270418</v>
      </c>
      <c r="DG201" s="21">
        <v>8.6952151596355129</v>
      </c>
      <c r="DH201" s="21">
        <v>8.5622277446665027</v>
      </c>
      <c r="DI201" s="21">
        <v>8.6534842544419064</v>
      </c>
      <c r="DJ201" s="21">
        <v>8.6142142882892596</v>
      </c>
      <c r="DK201" s="21">
        <v>8.4696934491415021</v>
      </c>
      <c r="DL201" s="21">
        <v>8.4027278462728017</v>
      </c>
      <c r="DM201" s="21">
        <v>8.4358821507878918</v>
      </c>
      <c r="DN201" s="21">
        <v>8.5917147994727117</v>
      </c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9"/>
    </row>
    <row r="202" spans="1:149" x14ac:dyDescent="0.3">
      <c r="A202" s="30">
        <v>8.5</v>
      </c>
      <c r="B202" s="21">
        <f t="shared" si="98"/>
        <v>8.58</v>
      </c>
      <c r="C202" s="21">
        <f t="shared" si="99"/>
        <v>8.52</v>
      </c>
      <c r="D202" s="21">
        <f t="shared" si="100"/>
        <v>-1.9999999999999574E-2</v>
      </c>
      <c r="E202" s="21"/>
      <c r="F202" s="29"/>
      <c r="H202" s="30">
        <v>45</v>
      </c>
      <c r="I202" s="21">
        <v>8.1999999999999993</v>
      </c>
      <c r="J202" s="21">
        <f t="shared" si="101"/>
        <v>2.4906320136567732</v>
      </c>
      <c r="K202" s="21">
        <f t="shared" si="86"/>
        <v>-0.79550206508559007</v>
      </c>
      <c r="L202" s="21">
        <f t="shared" si="87"/>
        <v>0.60595087626354804</v>
      </c>
      <c r="M202" s="21">
        <f t="shared" si="96"/>
        <v>-6.5231169337018384</v>
      </c>
      <c r="N202" s="21">
        <f t="shared" si="97"/>
        <v>4.9687971853610939</v>
      </c>
      <c r="O202" s="21">
        <f t="shared" si="88"/>
        <v>7.8820993658577168</v>
      </c>
      <c r="P202" s="21">
        <f t="shared" si="8"/>
        <v>3.8768370017351533E-2</v>
      </c>
      <c r="Q202" s="21">
        <f t="shared" si="89"/>
        <v>0.26564707111087671</v>
      </c>
      <c r="R202" s="21">
        <f t="shared" si="90"/>
        <v>-0.96407034681615056</v>
      </c>
      <c r="S202" s="21">
        <f t="shared" si="91"/>
        <v>2.1783059831091887</v>
      </c>
      <c r="T202" s="21">
        <f t="shared" si="92"/>
        <v>-7.9053768438924337</v>
      </c>
      <c r="U202" s="21">
        <f t="shared" si="9"/>
        <v>8.152572562579099</v>
      </c>
      <c r="V202" s="21">
        <f t="shared" si="10"/>
        <v>5.7838338318171069E-3</v>
      </c>
      <c r="W202" s="21">
        <f t="shared" si="93"/>
        <v>0.37285647778030806</v>
      </c>
      <c r="X202" s="21">
        <f t="shared" si="94"/>
        <v>0.92788902729650957</v>
      </c>
      <c r="Y202" s="21">
        <f t="shared" si="11"/>
        <v>3.057423117798526</v>
      </c>
      <c r="Z202" s="21">
        <f t="shared" si="12"/>
        <v>7.6086900238313779</v>
      </c>
      <c r="AA202" s="21">
        <f t="shared" si="13"/>
        <v>8.4282000775834049</v>
      </c>
      <c r="AB202" s="21">
        <f t="shared" si="14"/>
        <v>2.7829277754073862E-2</v>
      </c>
      <c r="AC202" s="21">
        <f t="shared" si="15"/>
        <v>-0.85886326722042561</v>
      </c>
      <c r="AD202" s="21">
        <f t="shared" si="16"/>
        <v>-0.51220492795311501</v>
      </c>
      <c r="AE202" s="21">
        <f t="shared" si="17"/>
        <v>-7.0426787912074893</v>
      </c>
      <c r="AF202" s="21">
        <f t="shared" si="18"/>
        <v>-4.200080409215543</v>
      </c>
      <c r="AG202" s="21">
        <f t="shared" si="19"/>
        <v>8.5316072105080423</v>
      </c>
      <c r="AH202" s="21">
        <f t="shared" si="20"/>
        <v>4.0439903720493053E-2</v>
      </c>
      <c r="AI202" s="21">
        <f t="shared" si="21"/>
        <v>0.99359852761970302</v>
      </c>
      <c r="AJ202" s="21">
        <f t="shared" si="22"/>
        <v>-0.1129688714290718</v>
      </c>
      <c r="AK202" s="21">
        <f t="shared" si="23"/>
        <v>8.1475079264815644</v>
      </c>
      <c r="AL202" s="21">
        <f t="shared" si="24"/>
        <v>-0.92634474571838876</v>
      </c>
      <c r="AM202" s="21">
        <f t="shared" si="95"/>
        <v>8.4595826527295355</v>
      </c>
      <c r="AN202" s="21">
        <f t="shared" si="25"/>
        <v>3.1656421064577583E-2</v>
      </c>
      <c r="AO202" s="21">
        <f t="shared" si="26"/>
        <v>-0.72195609395452531</v>
      </c>
      <c r="AP202" s="21">
        <f t="shared" si="27"/>
        <v>0.69193886897754531</v>
      </c>
      <c r="AQ202" s="21">
        <f t="shared" si="28"/>
        <v>-5.9200399704271067</v>
      </c>
      <c r="AR202" s="21">
        <f t="shared" si="29"/>
        <v>5.6738987256158708</v>
      </c>
      <c r="AS202" s="21">
        <f t="shared" si="30"/>
        <v>8.7296752725742159</v>
      </c>
      <c r="AT202" s="21">
        <f t="shared" si="31"/>
        <v>6.4594545435880085E-2</v>
      </c>
      <c r="AU202" s="21">
        <f t="shared" si="32"/>
        <v>0.15503659966420102</v>
      </c>
      <c r="AV202" s="21">
        <f t="shared" si="33"/>
        <v>-0.98790872694017751</v>
      </c>
      <c r="AW202" s="21">
        <f t="shared" si="34"/>
        <v>1.2713001172464482</v>
      </c>
      <c r="AX202" s="21">
        <f t="shared" si="35"/>
        <v>-8.1008515609094545</v>
      </c>
      <c r="AY202" s="21">
        <f t="shared" si="36"/>
        <v>8.7743446999270418</v>
      </c>
      <c r="AZ202" s="21">
        <f t="shared" si="37"/>
        <v>7.0042036576468611E-2</v>
      </c>
      <c r="BA202" s="21">
        <f t="shared" si="38"/>
        <v>0.47529222356108847</v>
      </c>
      <c r="BB202" s="21">
        <f t="shared" si="39"/>
        <v>0.87982799581643023</v>
      </c>
      <c r="BC202" s="21">
        <f t="shared" si="40"/>
        <v>3.8973962332009249</v>
      </c>
      <c r="BD202" s="21">
        <f t="shared" si="41"/>
        <v>7.2145895656947276</v>
      </c>
      <c r="BE202" s="21">
        <f t="shared" si="42"/>
        <v>8.6952151596355129</v>
      </c>
      <c r="BF202" s="21">
        <f t="shared" si="43"/>
        <v>6.0392092638477279E-2</v>
      </c>
      <c r="BG202" s="21">
        <f t="shared" si="44"/>
        <v>-0.91122849038813569</v>
      </c>
      <c r="BH202" s="21">
        <f t="shared" si="45"/>
        <v>-0.41190124824399277</v>
      </c>
      <c r="BI202" s="21">
        <f t="shared" si="46"/>
        <v>-7.4720736211827123</v>
      </c>
      <c r="BJ202" s="21">
        <f t="shared" si="47"/>
        <v>-3.3775902356007403</v>
      </c>
      <c r="BK202" s="21">
        <f t="shared" si="48"/>
        <v>8.5622277446665027</v>
      </c>
      <c r="BL202" s="21">
        <f t="shared" si="49"/>
        <v>4.4174115203232132E-2</v>
      </c>
      <c r="BM202" s="21">
        <f t="shared" si="50"/>
        <v>0.97447606817608368</v>
      </c>
      <c r="BN202" s="21">
        <f t="shared" si="51"/>
        <v>-0.22449140863757058</v>
      </c>
      <c r="BO202" s="21">
        <f t="shared" si="52"/>
        <v>7.9907037590438854</v>
      </c>
      <c r="BP202" s="21">
        <f t="shared" si="53"/>
        <v>-1.8408295508280785</v>
      </c>
      <c r="BQ202" s="21">
        <f t="shared" si="54"/>
        <v>8.6534842544419064</v>
      </c>
      <c r="BR202" s="21">
        <f t="shared" si="55"/>
        <v>5.530295785876916E-2</v>
      </c>
      <c r="BS202" s="21">
        <f t="shared" si="56"/>
        <v>-0.63916695883298802</v>
      </c>
      <c r="BT202" s="21">
        <f t="shared" si="57"/>
        <v>0.76906800657431418</v>
      </c>
      <c r="BU202" s="21">
        <f t="shared" si="58"/>
        <v>-5.241169062430501</v>
      </c>
      <c r="BV202" s="21">
        <f t="shared" si="59"/>
        <v>6.3063576539093757</v>
      </c>
      <c r="BW202" s="21">
        <f t="shared" si="60"/>
        <v>8.6142142882892596</v>
      </c>
      <c r="BX202" s="21">
        <f t="shared" si="61"/>
        <v>5.0513937596251265E-2</v>
      </c>
      <c r="BY202" s="21">
        <f t="shared" si="62"/>
        <v>4.2441203196150787E-2</v>
      </c>
      <c r="BZ202" s="21">
        <f t="shared" si="63"/>
        <v>-0.99909896620468142</v>
      </c>
      <c r="CA202" s="21">
        <f t="shared" si="64"/>
        <v>0.34801786620843644</v>
      </c>
      <c r="CB202" s="21">
        <f t="shared" si="65"/>
        <v>-8.1926115228783871</v>
      </c>
      <c r="CC202" s="21">
        <f t="shared" si="66"/>
        <v>8.4696934491415021</v>
      </c>
      <c r="CD202" s="21">
        <f t="shared" si="67"/>
        <v>3.288944501725645E-2</v>
      </c>
      <c r="CE202" s="21">
        <f t="shared" si="68"/>
        <v>0.57164282925847798</v>
      </c>
      <c r="CF202" s="21">
        <f t="shared" si="69"/>
        <v>0.82050257510708802</v>
      </c>
      <c r="CG202" s="21">
        <f t="shared" si="70"/>
        <v>4.6874711999195187</v>
      </c>
      <c r="CH202" s="21">
        <f t="shared" si="71"/>
        <v>6.7281211158781211</v>
      </c>
      <c r="CI202" s="21">
        <f t="shared" si="72"/>
        <v>8.4027278462728017</v>
      </c>
      <c r="CJ202" s="21">
        <f t="shared" si="73"/>
        <v>2.4722908082049074E-2</v>
      </c>
      <c r="CK202" s="21">
        <f t="shared" si="74"/>
        <v>-0.95192730552912452</v>
      </c>
      <c r="CL202" s="21">
        <f t="shared" si="75"/>
        <v>-0.30632401960678957</v>
      </c>
      <c r="CM202" s="21">
        <f t="shared" si="76"/>
        <v>-7.8058039053388208</v>
      </c>
      <c r="CN202" s="21">
        <f t="shared" si="77"/>
        <v>-2.5118569607756744</v>
      </c>
      <c r="CO202" s="21">
        <f t="shared" si="78"/>
        <v>8.4358821507878918</v>
      </c>
      <c r="CP202" s="21">
        <f t="shared" si="79"/>
        <v>2.8766115949742994E-2</v>
      </c>
      <c r="CQ202" s="21">
        <f t="shared" si="80"/>
        <v>0.94287744546108576</v>
      </c>
      <c r="CR202" s="21">
        <f t="shared" si="81"/>
        <v>-0.33313979474205296</v>
      </c>
      <c r="CS202" s="21">
        <f t="shared" si="82"/>
        <v>7.7315950527809028</v>
      </c>
      <c r="CT202" s="21">
        <f t="shared" si="83"/>
        <v>-2.7317463168848342</v>
      </c>
      <c r="CU202" s="21">
        <f t="shared" si="84"/>
        <v>8.5917147994727117</v>
      </c>
      <c r="CV202" s="21">
        <f t="shared" si="85"/>
        <v>4.7770097496672242E-2</v>
      </c>
      <c r="CW202" s="21"/>
      <c r="CX202" s="21">
        <v>46</v>
      </c>
      <c r="CY202" s="21">
        <v>9.5</v>
      </c>
      <c r="CZ202" s="21">
        <v>7.8952283370140925</v>
      </c>
      <c r="DA202" s="21">
        <v>8.1465452694410825</v>
      </c>
      <c r="DB202" s="21">
        <v>8.4359529198097167</v>
      </c>
      <c r="DC202" s="21">
        <v>8.5588244900488846</v>
      </c>
      <c r="DD202" s="21">
        <v>8.4760344556090175</v>
      </c>
      <c r="DE202" s="21">
        <v>8.7151089035690568</v>
      </c>
      <c r="DF202" s="21">
        <v>8.7736368134180207</v>
      </c>
      <c r="DG202" s="21">
        <v>8.7136624152525073</v>
      </c>
      <c r="DH202" s="21">
        <v>8.6344205504591223</v>
      </c>
      <c r="DI202" s="21">
        <v>8.6115736479440042</v>
      </c>
      <c r="DJ202" s="21">
        <v>8.6137582846832998</v>
      </c>
      <c r="DK202" s="21">
        <v>8.5013280528152606</v>
      </c>
      <c r="DL202" s="21">
        <v>8.4997499330559023</v>
      </c>
      <c r="DM202" s="21">
        <v>8.5901379096319541</v>
      </c>
      <c r="DN202" s="21">
        <v>8.7681840547977306</v>
      </c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9"/>
    </row>
    <row r="203" spans="1:149" x14ac:dyDescent="0.3">
      <c r="A203" s="30">
        <v>8.1999999999999993</v>
      </c>
      <c r="B203" s="21">
        <f t="shared" si="98"/>
        <v>8.7800000000000011</v>
      </c>
      <c r="C203" s="21">
        <f t="shared" si="99"/>
        <v>8.68</v>
      </c>
      <c r="D203" s="21">
        <f t="shared" si="100"/>
        <v>-0.48000000000000043</v>
      </c>
      <c r="E203" s="21"/>
      <c r="F203" s="29"/>
      <c r="H203" s="30">
        <v>46</v>
      </c>
      <c r="I203" s="21">
        <v>9.5</v>
      </c>
      <c r="J203" s="21">
        <f t="shared" si="101"/>
        <v>2.5472372866944268</v>
      </c>
      <c r="K203" s="21">
        <f t="shared" si="86"/>
        <v>-0.82850964924384207</v>
      </c>
      <c r="L203" s="21">
        <f t="shared" si="87"/>
        <v>0.55997478613759544</v>
      </c>
      <c r="M203" s="21">
        <f t="shared" si="96"/>
        <v>-7.8708416678164994</v>
      </c>
      <c r="N203" s="21">
        <f t="shared" si="97"/>
        <v>5.3197604683071571</v>
      </c>
      <c r="O203" s="21">
        <f t="shared" si="88"/>
        <v>7.8952283370140925</v>
      </c>
      <c r="P203" s="21">
        <f t="shared" si="8"/>
        <v>0.16892333294588499</v>
      </c>
      <c r="Q203" s="21">
        <f t="shared" si="89"/>
        <v>0.37285647778030839</v>
      </c>
      <c r="R203" s="21">
        <f t="shared" si="90"/>
        <v>-0.92788902729650946</v>
      </c>
      <c r="S203" s="21">
        <f t="shared" si="91"/>
        <v>3.5421365389129296</v>
      </c>
      <c r="T203" s="21">
        <f t="shared" si="92"/>
        <v>-8.8149457593168403</v>
      </c>
      <c r="U203" s="21">
        <f t="shared" si="9"/>
        <v>8.1465452694410825</v>
      </c>
      <c r="V203" s="21">
        <f t="shared" si="10"/>
        <v>0.14246891900620184</v>
      </c>
      <c r="W203" s="21">
        <f t="shared" si="93"/>
        <v>0.21067926999572709</v>
      </c>
      <c r="X203" s="21">
        <f t="shared" si="94"/>
        <v>0.97755523894768603</v>
      </c>
      <c r="Y203" s="21">
        <f t="shared" si="11"/>
        <v>2.0014530649594073</v>
      </c>
      <c r="Z203" s="21">
        <f t="shared" si="12"/>
        <v>9.2867747700030172</v>
      </c>
      <c r="AA203" s="21">
        <f t="shared" si="13"/>
        <v>8.4359529198097167</v>
      </c>
      <c r="AB203" s="21">
        <f t="shared" si="14"/>
        <v>0.1120049558095035</v>
      </c>
      <c r="AC203" s="21">
        <f t="shared" si="15"/>
        <v>-0.72195609395452476</v>
      </c>
      <c r="AD203" s="21">
        <f t="shared" si="16"/>
        <v>-0.69193886897754586</v>
      </c>
      <c r="AE203" s="21">
        <f t="shared" si="17"/>
        <v>-6.858582892567985</v>
      </c>
      <c r="AF203" s="21">
        <f t="shared" si="18"/>
        <v>-6.5734192552866855</v>
      </c>
      <c r="AG203" s="21">
        <f t="shared" si="19"/>
        <v>8.5588244900488846</v>
      </c>
      <c r="AH203" s="21">
        <f t="shared" si="20"/>
        <v>9.9071106310643725E-2</v>
      </c>
      <c r="AI203" s="21">
        <f t="shared" si="21"/>
        <v>0.98561591034770846</v>
      </c>
      <c r="AJ203" s="21">
        <f t="shared" si="22"/>
        <v>0.16900082032184896</v>
      </c>
      <c r="AK203" s="21">
        <f t="shared" si="23"/>
        <v>9.3633511483032308</v>
      </c>
      <c r="AL203" s="21">
        <f t="shared" si="24"/>
        <v>1.6055077930575652</v>
      </c>
      <c r="AM203" s="21">
        <f t="shared" si="95"/>
        <v>8.4760344556090175</v>
      </c>
      <c r="AN203" s="21">
        <f t="shared" si="25"/>
        <v>0.10778584677799816</v>
      </c>
      <c r="AO203" s="21">
        <f t="shared" si="26"/>
        <v>-0.91122849038813503</v>
      </c>
      <c r="AP203" s="21">
        <f t="shared" si="27"/>
        <v>0.4119012482439941</v>
      </c>
      <c r="AQ203" s="21">
        <f t="shared" si="28"/>
        <v>-8.6566706586872826</v>
      </c>
      <c r="AR203" s="21">
        <f t="shared" si="29"/>
        <v>3.9130618583179437</v>
      </c>
      <c r="AS203" s="21">
        <f t="shared" si="30"/>
        <v>8.7151089035690568</v>
      </c>
      <c r="AT203" s="21">
        <f t="shared" si="31"/>
        <v>8.2620115413783501E-2</v>
      </c>
      <c r="AU203" s="21">
        <f t="shared" si="32"/>
        <v>0.52430728355723211</v>
      </c>
      <c r="AV203" s="21">
        <f t="shared" si="33"/>
        <v>-0.85152913773331096</v>
      </c>
      <c r="AW203" s="21">
        <f t="shared" si="34"/>
        <v>4.9809191937937047</v>
      </c>
      <c r="AX203" s="21">
        <f t="shared" si="35"/>
        <v>-8.089526808466454</v>
      </c>
      <c r="AY203" s="21">
        <f t="shared" si="36"/>
        <v>8.7736368134180207</v>
      </c>
      <c r="AZ203" s="21">
        <f t="shared" si="37"/>
        <v>7.6459282798103087E-2</v>
      </c>
      <c r="BA203" s="21">
        <f t="shared" si="38"/>
        <v>4.2441203196149198E-2</v>
      </c>
      <c r="BB203" s="21">
        <f t="shared" si="39"/>
        <v>0.99909896620468142</v>
      </c>
      <c r="BC203" s="21">
        <f t="shared" si="40"/>
        <v>0.40319143036341737</v>
      </c>
      <c r="BD203" s="21">
        <f t="shared" si="41"/>
        <v>9.4914401789444742</v>
      </c>
      <c r="BE203" s="21">
        <f t="shared" si="42"/>
        <v>8.7136624152525073</v>
      </c>
      <c r="BF203" s="21">
        <f t="shared" si="43"/>
        <v>8.2772377341841341E-2</v>
      </c>
      <c r="BG203" s="21">
        <f t="shared" si="44"/>
        <v>-0.59463317630428847</v>
      </c>
      <c r="BH203" s="21">
        <f t="shared" si="45"/>
        <v>-0.80399713036693921</v>
      </c>
      <c r="BI203" s="21">
        <f t="shared" si="46"/>
        <v>-5.6490151748907405</v>
      </c>
      <c r="BJ203" s="21">
        <f t="shared" si="47"/>
        <v>-7.6379727384859226</v>
      </c>
      <c r="BK203" s="21">
        <f t="shared" si="48"/>
        <v>8.6344205504591223</v>
      </c>
      <c r="BL203" s="21">
        <f t="shared" si="49"/>
        <v>9.111362626746082E-2</v>
      </c>
      <c r="BM203" s="21">
        <f t="shared" si="50"/>
        <v>0.94287744546108421</v>
      </c>
      <c r="BN203" s="21">
        <f t="shared" si="51"/>
        <v>0.33313979474205735</v>
      </c>
      <c r="BO203" s="21">
        <f t="shared" si="52"/>
        <v>8.9573357318802991</v>
      </c>
      <c r="BP203" s="21">
        <f t="shared" si="53"/>
        <v>3.1648280500495449</v>
      </c>
      <c r="BQ203" s="21">
        <f t="shared" si="54"/>
        <v>8.6115736479440042</v>
      </c>
      <c r="BR203" s="21">
        <f t="shared" si="55"/>
        <v>9.3518563374315355E-2</v>
      </c>
      <c r="BS203" s="21">
        <f t="shared" si="56"/>
        <v>-0.96773294693349843</v>
      </c>
      <c r="BT203" s="21">
        <f t="shared" si="57"/>
        <v>0.25197806138512679</v>
      </c>
      <c r="BU203" s="21">
        <f t="shared" si="58"/>
        <v>-9.1934629958682343</v>
      </c>
      <c r="BV203" s="21">
        <f t="shared" si="59"/>
        <v>2.3937915831587047</v>
      </c>
      <c r="BW203" s="21">
        <f t="shared" si="60"/>
        <v>8.6137582846832998</v>
      </c>
      <c r="BX203" s="21">
        <f t="shared" si="61"/>
        <v>9.3288601612284222E-2</v>
      </c>
      <c r="BY203" s="21">
        <f t="shared" si="62"/>
        <v>0.66067472339007915</v>
      </c>
      <c r="BZ203" s="21">
        <f t="shared" si="63"/>
        <v>-0.75067230525272644</v>
      </c>
      <c r="CA203" s="21">
        <f t="shared" si="64"/>
        <v>6.2764098722057522</v>
      </c>
      <c r="CB203" s="21">
        <f t="shared" si="65"/>
        <v>-7.1313868999009014</v>
      </c>
      <c r="CC203" s="21">
        <f t="shared" si="66"/>
        <v>8.5013280528152606</v>
      </c>
      <c r="CD203" s="21">
        <f t="shared" si="67"/>
        <v>0.10512336286155151</v>
      </c>
      <c r="CE203" s="21">
        <f t="shared" si="68"/>
        <v>-0.12701781974687423</v>
      </c>
      <c r="CF203" s="21">
        <f t="shared" si="69"/>
        <v>0.9919004352588775</v>
      </c>
      <c r="CG203" s="21">
        <f t="shared" si="70"/>
        <v>-1.2066692875953051</v>
      </c>
      <c r="CH203" s="21">
        <f t="shared" si="71"/>
        <v>9.4230541349593366</v>
      </c>
      <c r="CI203" s="21">
        <f t="shared" si="72"/>
        <v>8.4997499330559023</v>
      </c>
      <c r="CJ203" s="21">
        <f t="shared" si="73"/>
        <v>0.10528948073095765</v>
      </c>
      <c r="CK203" s="21">
        <f t="shared" si="74"/>
        <v>-0.45020374481767228</v>
      </c>
      <c r="CL203" s="21">
        <f t="shared" si="75"/>
        <v>-0.89292585814956904</v>
      </c>
      <c r="CM203" s="21">
        <f t="shared" si="76"/>
        <v>-4.2769355757678866</v>
      </c>
      <c r="CN203" s="21">
        <f t="shared" si="77"/>
        <v>-8.4827956524209061</v>
      </c>
      <c r="CO203" s="21">
        <f t="shared" si="78"/>
        <v>8.5901379096319541</v>
      </c>
      <c r="CP203" s="21">
        <f t="shared" si="79"/>
        <v>9.5774956880846931E-2</v>
      </c>
      <c r="CQ203" s="21">
        <f t="shared" si="80"/>
        <v>0.87301411316118838</v>
      </c>
      <c r="CR203" s="21">
        <f t="shared" si="81"/>
        <v>0.48769494381363426</v>
      </c>
      <c r="CS203" s="21">
        <f t="shared" si="82"/>
        <v>8.2936340750312887</v>
      </c>
      <c r="CT203" s="21">
        <f t="shared" si="83"/>
        <v>4.6331019662295256</v>
      </c>
      <c r="CU203" s="21">
        <f t="shared" si="84"/>
        <v>8.7681840547977306</v>
      </c>
      <c r="CV203" s="21">
        <f t="shared" si="85"/>
        <v>7.7033257389712576E-2</v>
      </c>
      <c r="CW203" s="21"/>
      <c r="CX203" s="21">
        <v>47</v>
      </c>
      <c r="CY203" s="21">
        <v>9</v>
      </c>
      <c r="CZ203" s="21">
        <v>7.9099078692679141</v>
      </c>
      <c r="DA203" s="21">
        <v>8.138850940597246</v>
      </c>
      <c r="DB203" s="21">
        <v>8.4337129951522876</v>
      </c>
      <c r="DC203" s="21">
        <v>8.5697766715422183</v>
      </c>
      <c r="DD203" s="21">
        <v>8.4828088155765524</v>
      </c>
      <c r="DE203" s="21">
        <v>8.6635520052670358</v>
      </c>
      <c r="DF203" s="21">
        <v>8.7268688992209125</v>
      </c>
      <c r="DG203" s="21">
        <v>8.6981396164335116</v>
      </c>
      <c r="DH203" s="21">
        <v>8.692768498766851</v>
      </c>
      <c r="DI203" s="21">
        <v>8.5629452987774375</v>
      </c>
      <c r="DJ203" s="21">
        <v>8.6057645620544889</v>
      </c>
      <c r="DK203" s="21">
        <v>8.5753359206829511</v>
      </c>
      <c r="DL203" s="21">
        <v>8.6399619672087304</v>
      </c>
      <c r="DM203" s="21">
        <v>8.7337279060901061</v>
      </c>
      <c r="DN203" s="21">
        <v>8.813156432821426</v>
      </c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9"/>
    </row>
    <row r="204" spans="1:149" x14ac:dyDescent="0.3">
      <c r="A204" s="30">
        <v>9.5</v>
      </c>
      <c r="B204" s="21">
        <f t="shared" si="98"/>
        <v>8.66</v>
      </c>
      <c r="C204" s="21">
        <f t="shared" si="99"/>
        <v>8.7200000000000006</v>
      </c>
      <c r="D204" s="21">
        <f t="shared" si="100"/>
        <v>0.77999999999999936</v>
      </c>
      <c r="E204" s="21"/>
      <c r="F204" s="29"/>
      <c r="H204" s="30">
        <v>47</v>
      </c>
      <c r="I204" s="21">
        <v>9</v>
      </c>
      <c r="J204" s="21">
        <f t="shared" si="101"/>
        <v>2.6038425597320809</v>
      </c>
      <c r="K204" s="21">
        <f t="shared" si="86"/>
        <v>-0.85886326722042605</v>
      </c>
      <c r="L204" s="21">
        <f t="shared" si="87"/>
        <v>0.51220492795311434</v>
      </c>
      <c r="M204" s="21">
        <f t="shared" si="96"/>
        <v>-7.7297694049838341</v>
      </c>
      <c r="N204" s="21">
        <f t="shared" si="97"/>
        <v>4.6098443515780287</v>
      </c>
      <c r="O204" s="21">
        <f t="shared" si="88"/>
        <v>7.9099078692679141</v>
      </c>
      <c r="P204" s="21">
        <f t="shared" si="8"/>
        <v>0.12112134785912065</v>
      </c>
      <c r="Q204" s="21">
        <f t="shared" si="89"/>
        <v>0.47529222356108997</v>
      </c>
      <c r="R204" s="21">
        <f t="shared" si="90"/>
        <v>-0.87982799581642934</v>
      </c>
      <c r="S204" s="21">
        <f t="shared" si="91"/>
        <v>4.2776300120498094</v>
      </c>
      <c r="T204" s="21">
        <f t="shared" si="92"/>
        <v>-7.9184519623478637</v>
      </c>
      <c r="U204" s="21">
        <f t="shared" si="9"/>
        <v>8.138850940597246</v>
      </c>
      <c r="V204" s="21">
        <f t="shared" si="10"/>
        <v>9.5683228822528221E-2</v>
      </c>
      <c r="W204" s="21">
        <f t="shared" si="93"/>
        <v>4.2441203196148705E-2</v>
      </c>
      <c r="X204" s="21">
        <f t="shared" si="94"/>
        <v>0.99909896620468142</v>
      </c>
      <c r="Y204" s="21">
        <f t="shared" si="11"/>
        <v>0.38197082876533833</v>
      </c>
      <c r="Z204" s="21">
        <f t="shared" si="12"/>
        <v>8.9918906958421321</v>
      </c>
      <c r="AA204" s="21">
        <f t="shared" si="13"/>
        <v>8.4337129951522876</v>
      </c>
      <c r="AB204" s="21">
        <f t="shared" si="14"/>
        <v>6.292077831641249E-2</v>
      </c>
      <c r="AC204" s="21">
        <f t="shared" si="15"/>
        <v>-0.54819460444470969</v>
      </c>
      <c r="AD204" s="21">
        <f t="shared" si="16"/>
        <v>-0.83635080896577618</v>
      </c>
      <c r="AE204" s="21">
        <f t="shared" si="17"/>
        <v>-4.9337514400023874</v>
      </c>
      <c r="AF204" s="21">
        <f t="shared" si="18"/>
        <v>-7.527157280691986</v>
      </c>
      <c r="AG204" s="21">
        <f t="shared" si="19"/>
        <v>8.5697766715422183</v>
      </c>
      <c r="AH204" s="21">
        <f t="shared" si="20"/>
        <v>4.780259205086463E-2</v>
      </c>
      <c r="AI204" s="21">
        <f t="shared" si="21"/>
        <v>0.89920721489583655</v>
      </c>
      <c r="AJ204" s="21">
        <f t="shared" si="22"/>
        <v>0.43752301045690478</v>
      </c>
      <c r="AK204" s="21">
        <f t="shared" si="23"/>
        <v>8.0928649340625292</v>
      </c>
      <c r="AL204" s="21">
        <f t="shared" si="24"/>
        <v>3.937707094112143</v>
      </c>
      <c r="AM204" s="21">
        <f t="shared" si="95"/>
        <v>8.4828088155765524</v>
      </c>
      <c r="AN204" s="21">
        <f t="shared" si="25"/>
        <v>5.746568715816084E-2</v>
      </c>
      <c r="AO204" s="21">
        <f t="shared" si="26"/>
        <v>-0.99639748854252641</v>
      </c>
      <c r="AP204" s="21">
        <f t="shared" si="27"/>
        <v>8.4805924475509983E-2</v>
      </c>
      <c r="AQ204" s="21">
        <f t="shared" si="28"/>
        <v>-8.9675773968827386</v>
      </c>
      <c r="AR204" s="21">
        <f t="shared" si="29"/>
        <v>0.76325332027958981</v>
      </c>
      <c r="AS204" s="21">
        <f t="shared" si="30"/>
        <v>8.6635520052670358</v>
      </c>
      <c r="AT204" s="21">
        <f t="shared" si="31"/>
        <v>3.7383110525884909E-2</v>
      </c>
      <c r="AU204" s="21">
        <f t="shared" si="32"/>
        <v>0.81233119002388676</v>
      </c>
      <c r="AV204" s="21">
        <f t="shared" si="33"/>
        <v>-0.58319639720627214</v>
      </c>
      <c r="AW204" s="21">
        <f t="shared" si="34"/>
        <v>7.3109807102149809</v>
      </c>
      <c r="AX204" s="21">
        <f t="shared" si="35"/>
        <v>-5.2487675748564495</v>
      </c>
      <c r="AY204" s="21">
        <f t="shared" si="36"/>
        <v>8.7268688992209125</v>
      </c>
      <c r="AZ204" s="21">
        <f t="shared" si="37"/>
        <v>3.034790008656528E-2</v>
      </c>
      <c r="BA204" s="21">
        <f t="shared" si="38"/>
        <v>-0.39896535131541644</v>
      </c>
      <c r="BB204" s="21">
        <f t="shared" si="39"/>
        <v>0.91696600179601329</v>
      </c>
      <c r="BC204" s="21">
        <f t="shared" si="40"/>
        <v>-3.5906881618387478</v>
      </c>
      <c r="BD204" s="21">
        <f t="shared" si="41"/>
        <v>8.2526940161641189</v>
      </c>
      <c r="BE204" s="21">
        <f t="shared" si="42"/>
        <v>8.6981396164335116</v>
      </c>
      <c r="BF204" s="21">
        <f t="shared" si="43"/>
        <v>3.354004261849871E-2</v>
      </c>
      <c r="BG204" s="21">
        <f t="shared" si="44"/>
        <v>-0.12701781974687995</v>
      </c>
      <c r="BH204" s="21">
        <f t="shared" si="45"/>
        <v>-0.99190043525887672</v>
      </c>
      <c r="BI204" s="21">
        <f t="shared" si="46"/>
        <v>-1.1431603777219195</v>
      </c>
      <c r="BJ204" s="21">
        <f t="shared" si="47"/>
        <v>-8.9271039173298909</v>
      </c>
      <c r="BK204" s="21">
        <f t="shared" si="48"/>
        <v>8.692768498766851</v>
      </c>
      <c r="BL204" s="21">
        <f t="shared" si="49"/>
        <v>3.4136833470349889E-2</v>
      </c>
      <c r="BM204" s="21">
        <f t="shared" si="50"/>
        <v>0.61714723064145438</v>
      </c>
      <c r="BN204" s="21">
        <f t="shared" si="51"/>
        <v>0.78684769537159061</v>
      </c>
      <c r="BO204" s="21">
        <f t="shared" si="52"/>
        <v>5.5543250757730895</v>
      </c>
      <c r="BP204" s="21">
        <f t="shared" si="53"/>
        <v>7.0816292583443152</v>
      </c>
      <c r="BQ204" s="21">
        <f t="shared" si="54"/>
        <v>8.5629452987774375</v>
      </c>
      <c r="BR204" s="21">
        <f t="shared" si="55"/>
        <v>4.856163346917361E-2</v>
      </c>
      <c r="BS204" s="21">
        <f t="shared" si="56"/>
        <v>-0.93307235398263744</v>
      </c>
      <c r="BT204" s="21">
        <f t="shared" si="57"/>
        <v>-0.35968872964453547</v>
      </c>
      <c r="BU204" s="21">
        <f t="shared" si="58"/>
        <v>-8.3976511858437366</v>
      </c>
      <c r="BV204" s="21">
        <f t="shared" si="59"/>
        <v>-3.237198566800819</v>
      </c>
      <c r="BW204" s="21">
        <f t="shared" si="60"/>
        <v>8.6057645620544889</v>
      </c>
      <c r="BX204" s="21">
        <f t="shared" si="61"/>
        <v>4.380393754950123E-2</v>
      </c>
      <c r="BY204" s="21">
        <f t="shared" si="62"/>
        <v>0.98561591034770824</v>
      </c>
      <c r="BZ204" s="21">
        <f t="shared" si="63"/>
        <v>-0.16900082032185065</v>
      </c>
      <c r="CA204" s="21">
        <f t="shared" si="64"/>
        <v>8.8705431931293734</v>
      </c>
      <c r="CB204" s="21">
        <f t="shared" si="65"/>
        <v>-1.5210073828966559</v>
      </c>
      <c r="CC204" s="21">
        <f t="shared" si="66"/>
        <v>8.5753359206829511</v>
      </c>
      <c r="CD204" s="21">
        <f t="shared" si="67"/>
        <v>4.7184897701894317E-2</v>
      </c>
      <c r="CE204" s="21">
        <f t="shared" si="68"/>
        <v>-0.75994624798869559</v>
      </c>
      <c r="CF204" s="21">
        <f t="shared" si="69"/>
        <v>0.64998592305364888</v>
      </c>
      <c r="CG204" s="21">
        <f t="shared" si="70"/>
        <v>-6.8395162318982603</v>
      </c>
      <c r="CH204" s="21">
        <f t="shared" si="71"/>
        <v>5.8498733074828397</v>
      </c>
      <c r="CI204" s="21">
        <f t="shared" si="72"/>
        <v>8.6399619672087304</v>
      </c>
      <c r="CJ204" s="21">
        <f t="shared" si="73"/>
        <v>4.0004225865696616E-2</v>
      </c>
      <c r="CK204" s="21">
        <f t="shared" si="74"/>
        <v>0.31976392457124797</v>
      </c>
      <c r="CL204" s="21">
        <f t="shared" si="75"/>
        <v>-0.9474972467204289</v>
      </c>
      <c r="CM204" s="21">
        <f t="shared" si="76"/>
        <v>2.8778753211412318</v>
      </c>
      <c r="CN204" s="21">
        <f t="shared" si="77"/>
        <v>-8.5274752204838595</v>
      </c>
      <c r="CO204" s="21">
        <f t="shared" si="78"/>
        <v>8.7337279060901061</v>
      </c>
      <c r="CP204" s="21">
        <f t="shared" si="79"/>
        <v>2.9585788212210435E-2</v>
      </c>
      <c r="CQ204" s="21">
        <f t="shared" si="80"/>
        <v>0.21067926999572481</v>
      </c>
      <c r="CR204" s="21">
        <f t="shared" si="81"/>
        <v>0.97755523894768648</v>
      </c>
      <c r="CS204" s="21">
        <f t="shared" si="82"/>
        <v>1.8961134299615232</v>
      </c>
      <c r="CT204" s="21">
        <f t="shared" si="83"/>
        <v>8.797997150529179</v>
      </c>
      <c r="CU204" s="21">
        <f t="shared" si="84"/>
        <v>8.813156432821426</v>
      </c>
      <c r="CV204" s="21">
        <f t="shared" si="85"/>
        <v>2.0760396353174886E-2</v>
      </c>
      <c r="CW204" s="21"/>
      <c r="CX204" s="21">
        <v>48</v>
      </c>
      <c r="CY204" s="21">
        <v>8.6999999999999993</v>
      </c>
      <c r="CZ204" s="21">
        <v>7.9260909396518588</v>
      </c>
      <c r="DA204" s="21">
        <v>8.1297290043879844</v>
      </c>
      <c r="DB204" s="21">
        <v>8.4215628186738751</v>
      </c>
      <c r="DC204" s="21">
        <v>8.5638728412147955</v>
      </c>
      <c r="DD204" s="21">
        <v>8.4796472507465772</v>
      </c>
      <c r="DE204" s="21">
        <v>8.5814101567462373</v>
      </c>
      <c r="DF204" s="21">
        <v>8.6397044343338329</v>
      </c>
      <c r="DG204" s="21">
        <v>8.6480116757769192</v>
      </c>
      <c r="DH204" s="21">
        <v>8.7178754175174156</v>
      </c>
      <c r="DI204" s="21">
        <v>8.5215744012601711</v>
      </c>
      <c r="DJ204" s="21">
        <v>8.5889566107084612</v>
      </c>
      <c r="DK204" s="21">
        <v>8.6540377006917222</v>
      </c>
      <c r="DL204" s="21">
        <v>8.7514236805141277</v>
      </c>
      <c r="DM204" s="21">
        <v>8.7926991865817978</v>
      </c>
      <c r="DN204" s="21">
        <v>8.7196058812710149</v>
      </c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9"/>
    </row>
    <row r="205" spans="1:149" x14ac:dyDescent="0.3">
      <c r="A205" s="30">
        <v>9</v>
      </c>
      <c r="B205" s="21">
        <f t="shared" si="98"/>
        <v>8.620000000000001</v>
      </c>
      <c r="C205" s="21">
        <f t="shared" si="99"/>
        <v>8.64</v>
      </c>
      <c r="D205" s="21">
        <f t="shared" si="100"/>
        <v>0.35999999999999943</v>
      </c>
      <c r="E205" s="21"/>
      <c r="F205" s="29"/>
      <c r="H205" s="30">
        <v>48</v>
      </c>
      <c r="I205" s="21">
        <v>8.6999999999999993</v>
      </c>
      <c r="J205" s="21">
        <f t="shared" si="101"/>
        <v>2.660447832769735</v>
      </c>
      <c r="K205" s="21">
        <f t="shared" si="86"/>
        <v>-0.88646568722609875</v>
      </c>
      <c r="L205" s="21">
        <f t="shared" si="87"/>
        <v>0.46279432296729889</v>
      </c>
      <c r="M205" s="21">
        <f t="shared" si="96"/>
        <v>-7.7122514788670582</v>
      </c>
      <c r="N205" s="21">
        <f t="shared" si="97"/>
        <v>4.0263106098154999</v>
      </c>
      <c r="O205" s="21">
        <f t="shared" si="88"/>
        <v>7.9260909396518588</v>
      </c>
      <c r="P205" s="21">
        <f t="shared" si="8"/>
        <v>8.8955064407832241E-2</v>
      </c>
      <c r="Q205" s="21">
        <f t="shared" si="89"/>
        <v>0.57164282925847898</v>
      </c>
      <c r="R205" s="21">
        <f t="shared" si="90"/>
        <v>-0.82050257510708735</v>
      </c>
      <c r="S205" s="21">
        <f t="shared" si="91"/>
        <v>4.9732926145487664</v>
      </c>
      <c r="T205" s="21">
        <f t="shared" si="92"/>
        <v>-7.1383724034316591</v>
      </c>
      <c r="U205" s="21">
        <f t="shared" si="9"/>
        <v>8.1297290043879844</v>
      </c>
      <c r="V205" s="21">
        <f t="shared" si="10"/>
        <v>6.5548390300231602E-2</v>
      </c>
      <c r="W205" s="21">
        <f t="shared" si="93"/>
        <v>-0.12701781974687873</v>
      </c>
      <c r="X205" s="21">
        <f t="shared" si="94"/>
        <v>0.99190043525887694</v>
      </c>
      <c r="Y205" s="21">
        <f t="shared" si="11"/>
        <v>-1.1050550317978449</v>
      </c>
      <c r="Z205" s="21">
        <f t="shared" si="12"/>
        <v>8.6295337867522282</v>
      </c>
      <c r="AA205" s="21">
        <f t="shared" si="13"/>
        <v>8.4215628186738751</v>
      </c>
      <c r="AB205" s="21">
        <f t="shared" si="14"/>
        <v>3.2004273715646459E-2</v>
      </c>
      <c r="AC205" s="21">
        <f t="shared" si="15"/>
        <v>-0.34644895151472299</v>
      </c>
      <c r="AD205" s="21">
        <f t="shared" si="16"/>
        <v>-0.938068826896166</v>
      </c>
      <c r="AE205" s="21">
        <f t="shared" si="17"/>
        <v>-3.0141058781780896</v>
      </c>
      <c r="AF205" s="21">
        <f t="shared" si="18"/>
        <v>-8.1611987939966433</v>
      </c>
      <c r="AG205" s="21">
        <f t="shared" si="19"/>
        <v>8.5638728412147955</v>
      </c>
      <c r="AH205" s="21">
        <f t="shared" si="20"/>
        <v>1.5646799860368248E-2</v>
      </c>
      <c r="AI205" s="21">
        <f t="shared" si="21"/>
        <v>0.74124803553339946</v>
      </c>
      <c r="AJ205" s="21">
        <f t="shared" si="22"/>
        <v>0.67123121934090357</v>
      </c>
      <c r="AK205" s="21">
        <f t="shared" si="23"/>
        <v>6.4488579091405747</v>
      </c>
      <c r="AL205" s="21">
        <f t="shared" si="24"/>
        <v>5.8397116082658602</v>
      </c>
      <c r="AM205" s="21">
        <f t="shared" si="95"/>
        <v>8.4796472507465772</v>
      </c>
      <c r="AN205" s="21">
        <f t="shared" si="25"/>
        <v>2.5327902213037021E-2</v>
      </c>
      <c r="AO205" s="21">
        <f t="shared" si="26"/>
        <v>-0.96773294693349887</v>
      </c>
      <c r="AP205" s="21">
        <f t="shared" si="27"/>
        <v>-0.25197806138512513</v>
      </c>
      <c r="AQ205" s="21">
        <f t="shared" si="28"/>
        <v>-8.4192766383214401</v>
      </c>
      <c r="AR205" s="21">
        <f t="shared" si="29"/>
        <v>-2.1922091340505885</v>
      </c>
      <c r="AS205" s="21">
        <f t="shared" si="30"/>
        <v>8.5814101567462373</v>
      </c>
      <c r="AT205" s="21">
        <f t="shared" si="31"/>
        <v>1.3631016465949655E-2</v>
      </c>
      <c r="AU205" s="21">
        <f t="shared" si="32"/>
        <v>0.97447606817608379</v>
      </c>
      <c r="AV205" s="21">
        <f t="shared" si="33"/>
        <v>-0.22449140863757033</v>
      </c>
      <c r="AW205" s="21">
        <f t="shared" si="34"/>
        <v>8.4779417931319276</v>
      </c>
      <c r="AX205" s="21">
        <f t="shared" si="35"/>
        <v>-1.9530752551468618</v>
      </c>
      <c r="AY205" s="21">
        <f t="shared" si="36"/>
        <v>8.6397044343338329</v>
      </c>
      <c r="AZ205" s="21">
        <f t="shared" si="37"/>
        <v>6.9305247892145223E-3</v>
      </c>
      <c r="BA205" s="21">
        <f t="shared" si="38"/>
        <v>-0.75994624798869825</v>
      </c>
      <c r="BB205" s="21">
        <f t="shared" si="39"/>
        <v>0.64998592305364578</v>
      </c>
      <c r="BC205" s="21">
        <f t="shared" si="40"/>
        <v>-6.611532357501674</v>
      </c>
      <c r="BD205" s="21">
        <f t="shared" si="41"/>
        <v>5.6548775305667176</v>
      </c>
      <c r="BE205" s="21">
        <f t="shared" si="42"/>
        <v>8.6480116757769192</v>
      </c>
      <c r="BF205" s="21">
        <f t="shared" si="43"/>
        <v>5.975669450928746E-3</v>
      </c>
      <c r="BG205" s="21">
        <f t="shared" si="44"/>
        <v>0.37285647778030856</v>
      </c>
      <c r="BH205" s="21">
        <f t="shared" si="45"/>
        <v>-0.92788902729650935</v>
      </c>
      <c r="BI205" s="21">
        <f t="shared" si="46"/>
        <v>3.2438513566886842</v>
      </c>
      <c r="BJ205" s="21">
        <f t="shared" si="47"/>
        <v>-8.0726345374796313</v>
      </c>
      <c r="BK205" s="21">
        <f t="shared" si="48"/>
        <v>8.7178754175174156</v>
      </c>
      <c r="BL205" s="21">
        <f t="shared" si="49"/>
        <v>2.054645691657044E-3</v>
      </c>
      <c r="BM205" s="21">
        <f t="shared" si="50"/>
        <v>9.8897300364247515E-2</v>
      </c>
      <c r="BN205" s="21">
        <f t="shared" si="51"/>
        <v>0.99509764545026624</v>
      </c>
      <c r="BO205" s="21">
        <f t="shared" si="52"/>
        <v>0.86040651316895334</v>
      </c>
      <c r="BP205" s="21">
        <f t="shared" si="53"/>
        <v>8.6573495154173159</v>
      </c>
      <c r="BQ205" s="21">
        <f t="shared" si="54"/>
        <v>8.5215744012601711</v>
      </c>
      <c r="BR205" s="21">
        <f t="shared" si="55"/>
        <v>2.0508689510325084E-2</v>
      </c>
      <c r="BS205" s="21">
        <f t="shared" si="56"/>
        <v>-0.54819460444470891</v>
      </c>
      <c r="BT205" s="21">
        <f t="shared" si="57"/>
        <v>-0.83635080896577674</v>
      </c>
      <c r="BU205" s="21">
        <f t="shared" si="58"/>
        <v>-4.7692930586689668</v>
      </c>
      <c r="BV205" s="21">
        <f t="shared" si="59"/>
        <v>-7.2762520380022568</v>
      </c>
      <c r="BW205" s="21">
        <f t="shared" si="60"/>
        <v>8.5889566107084612</v>
      </c>
      <c r="BX205" s="21">
        <f t="shared" si="61"/>
        <v>1.2763607964544612E-2</v>
      </c>
      <c r="BY205" s="21">
        <f t="shared" si="62"/>
        <v>0.87301411316118815</v>
      </c>
      <c r="BZ205" s="21">
        <f t="shared" si="63"/>
        <v>0.48769494381363448</v>
      </c>
      <c r="CA205" s="21">
        <f t="shared" si="64"/>
        <v>7.5952227845023366</v>
      </c>
      <c r="CB205" s="21">
        <f t="shared" si="65"/>
        <v>4.2429460111786197</v>
      </c>
      <c r="CC205" s="21">
        <f t="shared" si="66"/>
        <v>8.6540377006917222</v>
      </c>
      <c r="CD205" s="21">
        <f t="shared" si="67"/>
        <v>5.2830229089973696E-3</v>
      </c>
      <c r="CE205" s="21">
        <f t="shared" si="68"/>
        <v>-0.99959950711832168</v>
      </c>
      <c r="CF205" s="21">
        <f t="shared" si="69"/>
        <v>-2.8298858083116808E-2</v>
      </c>
      <c r="CG205" s="21">
        <f t="shared" si="70"/>
        <v>-8.6965157119293988</v>
      </c>
      <c r="CH205" s="21">
        <f t="shared" si="71"/>
        <v>-0.24620006532311622</v>
      </c>
      <c r="CI205" s="21">
        <f t="shared" si="72"/>
        <v>8.7514236805141277</v>
      </c>
      <c r="CJ205" s="21">
        <f t="shared" si="73"/>
        <v>5.9107678751871701E-3</v>
      </c>
      <c r="CK205" s="21">
        <f t="shared" si="74"/>
        <v>0.89920721489583877</v>
      </c>
      <c r="CL205" s="21">
        <f t="shared" si="75"/>
        <v>-0.43752301045690017</v>
      </c>
      <c r="CM205" s="21">
        <f t="shared" si="76"/>
        <v>7.8231027695937962</v>
      </c>
      <c r="CN205" s="21">
        <f t="shared" si="77"/>
        <v>-3.8064501909750312</v>
      </c>
      <c r="CO205" s="21">
        <f t="shared" si="78"/>
        <v>8.7926991865817978</v>
      </c>
      <c r="CP205" s="21">
        <f t="shared" si="79"/>
        <v>1.0655078917448109E-2</v>
      </c>
      <c r="CQ205" s="21">
        <f t="shared" si="80"/>
        <v>-0.59463317630428936</v>
      </c>
      <c r="CR205" s="21">
        <f t="shared" si="81"/>
        <v>0.80399713036693854</v>
      </c>
      <c r="CS205" s="21">
        <f t="shared" si="82"/>
        <v>-5.1733086338473173</v>
      </c>
      <c r="CT205" s="21">
        <f t="shared" si="83"/>
        <v>6.9947750341923651</v>
      </c>
      <c r="CU205" s="21">
        <f t="shared" si="84"/>
        <v>8.7196058812710149</v>
      </c>
      <c r="CV205" s="21">
        <f t="shared" si="85"/>
        <v>2.2535495713811027E-3</v>
      </c>
      <c r="CW205" s="21"/>
      <c r="CX205" s="21">
        <v>49</v>
      </c>
      <c r="CY205" s="21">
        <v>7.9</v>
      </c>
      <c r="CZ205" s="21">
        <v>7.9437257089126909</v>
      </c>
      <c r="DA205" s="21">
        <v>8.1194516001616392</v>
      </c>
      <c r="DB205" s="21">
        <v>8.3998616466818632</v>
      </c>
      <c r="DC205" s="21">
        <v>8.5411533927473826</v>
      </c>
      <c r="DD205" s="21">
        <v>8.4663719510086679</v>
      </c>
      <c r="DE205" s="21">
        <v>8.4775286590214982</v>
      </c>
      <c r="DF205" s="21">
        <v>8.5217670255606226</v>
      </c>
      <c r="DG205" s="21">
        <v>8.5654361712310312</v>
      </c>
      <c r="DH205" s="21">
        <v>8.6927913539730941</v>
      </c>
      <c r="DI205" s="21">
        <v>8.4912488260403549</v>
      </c>
      <c r="DJ205" s="21">
        <v>8.5579029035384409</v>
      </c>
      <c r="DK205" s="21">
        <v>8.6896023747839646</v>
      </c>
      <c r="DL205" s="21">
        <v>8.7693506607218925</v>
      </c>
      <c r="DM205" s="21">
        <v>8.7335426214956016</v>
      </c>
      <c r="DN205" s="21">
        <v>8.5575322962285441</v>
      </c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9"/>
    </row>
    <row r="206" spans="1:149" x14ac:dyDescent="0.3">
      <c r="A206" s="30">
        <v>8.6999999999999993</v>
      </c>
      <c r="B206" s="21">
        <f t="shared" si="98"/>
        <v>8.5400000000000009</v>
      </c>
      <c r="C206" s="21">
        <f t="shared" si="99"/>
        <v>8.5800000000000018</v>
      </c>
      <c r="D206" s="21">
        <f t="shared" si="100"/>
        <v>0.11999999999999744</v>
      </c>
      <c r="E206" s="21"/>
      <c r="F206" s="29"/>
      <c r="H206" s="30">
        <v>49</v>
      </c>
      <c r="I206" s="21">
        <v>7.9</v>
      </c>
      <c r="J206" s="21">
        <f t="shared" si="101"/>
        <v>2.7170531058073886</v>
      </c>
      <c r="K206" s="21">
        <f t="shared" si="86"/>
        <v>-0.91122849038813558</v>
      </c>
      <c r="L206" s="21">
        <f t="shared" si="87"/>
        <v>0.41190124824399282</v>
      </c>
      <c r="M206" s="21">
        <f t="shared" si="96"/>
        <v>-7.1987050740662717</v>
      </c>
      <c r="N206" s="21">
        <f t="shared" si="97"/>
        <v>3.2540198611275435</v>
      </c>
      <c r="O206" s="21">
        <f t="shared" si="88"/>
        <v>7.9437257089126909</v>
      </c>
      <c r="P206" s="21">
        <f t="shared" si="8"/>
        <v>5.5348998623658942E-3</v>
      </c>
      <c r="Q206" s="21">
        <f t="shared" si="89"/>
        <v>0.66067472339008115</v>
      </c>
      <c r="R206" s="21">
        <f t="shared" si="90"/>
        <v>-0.75067230525272455</v>
      </c>
      <c r="S206" s="21">
        <f t="shared" si="91"/>
        <v>5.219330314781641</v>
      </c>
      <c r="T206" s="21">
        <f t="shared" si="92"/>
        <v>-5.930311211496524</v>
      </c>
      <c r="U206" s="21">
        <f t="shared" si="9"/>
        <v>8.1194516001616392</v>
      </c>
      <c r="V206" s="21">
        <f t="shared" si="10"/>
        <v>2.7778683564764414E-2</v>
      </c>
      <c r="W206" s="21">
        <f t="shared" si="93"/>
        <v>-0.29282277127655071</v>
      </c>
      <c r="X206" s="21">
        <f t="shared" si="94"/>
        <v>0.95616673473925085</v>
      </c>
      <c r="Y206" s="21">
        <f t="shared" si="11"/>
        <v>-2.3132998930847508</v>
      </c>
      <c r="Z206" s="21">
        <f t="shared" si="12"/>
        <v>7.5537172044400824</v>
      </c>
      <c r="AA206" s="21">
        <f t="shared" si="13"/>
        <v>8.3998616466818632</v>
      </c>
      <c r="AB206" s="21">
        <f t="shared" si="14"/>
        <v>6.3273626162261121E-2</v>
      </c>
      <c r="AC206" s="21">
        <f t="shared" si="15"/>
        <v>-0.12701781974687945</v>
      </c>
      <c r="AD206" s="21">
        <f t="shared" si="16"/>
        <v>-0.99190043525887683</v>
      </c>
      <c r="AE206" s="21">
        <f t="shared" si="17"/>
        <v>-1.0034407760003476</v>
      </c>
      <c r="AF206" s="21">
        <f t="shared" si="18"/>
        <v>-7.8360134385451277</v>
      </c>
      <c r="AG206" s="21">
        <f t="shared" si="19"/>
        <v>8.5411533927473826</v>
      </c>
      <c r="AH206" s="21">
        <f t="shared" si="20"/>
        <v>8.1158657309795212E-2</v>
      </c>
      <c r="AI206" s="21">
        <f t="shared" si="21"/>
        <v>0.52430728355723322</v>
      </c>
      <c r="AJ206" s="21">
        <f t="shared" si="22"/>
        <v>0.8515291377333104</v>
      </c>
      <c r="AK206" s="21">
        <f t="shared" si="23"/>
        <v>4.1420275401021422</v>
      </c>
      <c r="AL206" s="21">
        <f t="shared" si="24"/>
        <v>6.7270801880931526</v>
      </c>
      <c r="AM206" s="21">
        <f t="shared" si="95"/>
        <v>8.4663719510086679</v>
      </c>
      <c r="AN206" s="21">
        <f t="shared" si="25"/>
        <v>7.1692652026413617E-2</v>
      </c>
      <c r="AO206" s="21">
        <f t="shared" si="26"/>
        <v>-0.82850964924384174</v>
      </c>
      <c r="AP206" s="21">
        <f t="shared" si="27"/>
        <v>-0.55997478613759599</v>
      </c>
      <c r="AQ206" s="21">
        <f t="shared" si="28"/>
        <v>-6.5452262290263503</v>
      </c>
      <c r="AR206" s="21">
        <f t="shared" si="29"/>
        <v>-4.4238008104870081</v>
      </c>
      <c r="AS206" s="21">
        <f t="shared" si="30"/>
        <v>8.4775286590214982</v>
      </c>
      <c r="AT206" s="21">
        <f t="shared" si="31"/>
        <v>7.3104893547025041E-2</v>
      </c>
      <c r="AU206" s="21">
        <f t="shared" si="32"/>
        <v>0.98561591034770857</v>
      </c>
      <c r="AV206" s="21">
        <f t="shared" si="33"/>
        <v>0.16900082032184871</v>
      </c>
      <c r="AW206" s="21">
        <f t="shared" si="34"/>
        <v>7.786365691746898</v>
      </c>
      <c r="AX206" s="21">
        <f t="shared" si="35"/>
        <v>1.3351064805426049</v>
      </c>
      <c r="AY206" s="21">
        <f t="shared" si="36"/>
        <v>8.5217670255606226</v>
      </c>
      <c r="AZ206" s="21">
        <f t="shared" si="37"/>
        <v>7.8704686779825603E-2</v>
      </c>
      <c r="BA206" s="21">
        <f t="shared" si="38"/>
        <v>-0.96773294693349843</v>
      </c>
      <c r="BB206" s="21">
        <f t="shared" si="39"/>
        <v>0.25197806138512657</v>
      </c>
      <c r="BC206" s="21">
        <f t="shared" si="40"/>
        <v>-7.6450902807746379</v>
      </c>
      <c r="BD206" s="21">
        <f t="shared" si="41"/>
        <v>1.9906266849425001</v>
      </c>
      <c r="BE206" s="21">
        <f t="shared" si="42"/>
        <v>8.5654361712310312</v>
      </c>
      <c r="BF206" s="21">
        <f t="shared" si="43"/>
        <v>8.4232426738105159E-2</v>
      </c>
      <c r="BG206" s="21">
        <f t="shared" si="44"/>
        <v>0.77803575431843797</v>
      </c>
      <c r="BH206" s="21">
        <f t="shared" si="45"/>
        <v>-0.62821999729564426</v>
      </c>
      <c r="BI206" s="21">
        <f t="shared" si="46"/>
        <v>6.1464824591156599</v>
      </c>
      <c r="BJ206" s="21">
        <f t="shared" si="47"/>
        <v>-4.9629379786355896</v>
      </c>
      <c r="BK206" s="21">
        <f t="shared" si="48"/>
        <v>8.6927913539730941</v>
      </c>
      <c r="BL206" s="21">
        <f t="shared" si="49"/>
        <v>0.10035333594596123</v>
      </c>
      <c r="BM206" s="21">
        <f t="shared" si="50"/>
        <v>-0.45020374481767012</v>
      </c>
      <c r="BN206" s="21">
        <f t="shared" si="51"/>
        <v>0.89292585814957004</v>
      </c>
      <c r="BO206" s="21">
        <f t="shared" si="52"/>
        <v>-3.5566095840595939</v>
      </c>
      <c r="BP206" s="21">
        <f t="shared" si="53"/>
        <v>7.0541142793816034</v>
      </c>
      <c r="BQ206" s="21">
        <f t="shared" si="54"/>
        <v>8.4912488260403549</v>
      </c>
      <c r="BR206" s="21">
        <f t="shared" si="55"/>
        <v>7.484162354941197E-2</v>
      </c>
      <c r="BS206" s="21">
        <f t="shared" si="56"/>
        <v>4.2441203196147234E-2</v>
      </c>
      <c r="BT206" s="21">
        <f t="shared" si="57"/>
        <v>-0.99909896620468153</v>
      </c>
      <c r="BU206" s="21">
        <f t="shared" si="58"/>
        <v>0.33528550524956319</v>
      </c>
      <c r="BV206" s="21">
        <f t="shared" si="59"/>
        <v>-7.8928818330169843</v>
      </c>
      <c r="BW206" s="21">
        <f t="shared" si="60"/>
        <v>8.5579029035384409</v>
      </c>
      <c r="BX206" s="21">
        <f t="shared" si="61"/>
        <v>8.3278848549169684E-2</v>
      </c>
      <c r="BY206" s="21">
        <f t="shared" si="62"/>
        <v>0.37285647778030728</v>
      </c>
      <c r="BZ206" s="21">
        <f t="shared" si="63"/>
        <v>0.92788902729650991</v>
      </c>
      <c r="CA206" s="21">
        <f t="shared" si="64"/>
        <v>2.9455661744644277</v>
      </c>
      <c r="CB206" s="21">
        <f t="shared" si="65"/>
        <v>7.3303233156424286</v>
      </c>
      <c r="CC206" s="21">
        <f t="shared" si="66"/>
        <v>8.6896023747839646</v>
      </c>
      <c r="CD206" s="21">
        <f t="shared" si="67"/>
        <v>9.9949667694172684E-2</v>
      </c>
      <c r="CE206" s="21">
        <f t="shared" si="68"/>
        <v>-0.7219560939545242</v>
      </c>
      <c r="CF206" s="21">
        <f t="shared" si="69"/>
        <v>-0.69193886897754642</v>
      </c>
      <c r="CG206" s="21">
        <f t="shared" si="70"/>
        <v>-5.7034531422407415</v>
      </c>
      <c r="CH206" s="21">
        <f t="shared" si="71"/>
        <v>-5.4663170649226167</v>
      </c>
      <c r="CI206" s="21">
        <f t="shared" si="72"/>
        <v>8.7693506607218925</v>
      </c>
      <c r="CJ206" s="21">
        <f t="shared" si="73"/>
        <v>0.1100443874331509</v>
      </c>
      <c r="CK206" s="21">
        <f t="shared" si="74"/>
        <v>0.94287744546108443</v>
      </c>
      <c r="CL206" s="21">
        <f t="shared" si="75"/>
        <v>0.33313979474205691</v>
      </c>
      <c r="CM206" s="21">
        <f t="shared" si="76"/>
        <v>7.4487318191425675</v>
      </c>
      <c r="CN206" s="21">
        <f t="shared" si="77"/>
        <v>2.6318043784622498</v>
      </c>
      <c r="CO206" s="21">
        <f t="shared" si="78"/>
        <v>8.7335426214956016</v>
      </c>
      <c r="CP206" s="21">
        <f t="shared" si="79"/>
        <v>0.10551172423994952</v>
      </c>
      <c r="CQ206" s="21">
        <f t="shared" si="80"/>
        <v>-0.9963974885425263</v>
      </c>
      <c r="CR206" s="21">
        <f t="shared" si="81"/>
        <v>8.4805924475510969E-2</v>
      </c>
      <c r="CS206" s="21">
        <f t="shared" si="82"/>
        <v>-7.8715401594859582</v>
      </c>
      <c r="CT206" s="21">
        <f t="shared" si="83"/>
        <v>0.66996680335653669</v>
      </c>
      <c r="CU206" s="21">
        <f t="shared" si="84"/>
        <v>8.5575322962285441</v>
      </c>
      <c r="CV206" s="21">
        <f t="shared" si="85"/>
        <v>8.3231936231461218E-2</v>
      </c>
      <c r="CW206" s="21"/>
      <c r="CX206" s="21">
        <v>50</v>
      </c>
      <c r="CY206" s="21">
        <v>8</v>
      </c>
      <c r="CZ206" s="21">
        <v>7.9627556875680208</v>
      </c>
      <c r="DA206" s="21">
        <v>8.1083195964511248</v>
      </c>
      <c r="DB206" s="21">
        <v>8.369238988708581</v>
      </c>
      <c r="DC206" s="21">
        <v>8.502299816510984</v>
      </c>
      <c r="DD206" s="21">
        <v>8.4429129298767407</v>
      </c>
      <c r="DE206" s="21">
        <v>8.3621888405788667</v>
      </c>
      <c r="DF206" s="21">
        <v>8.3855161086009726</v>
      </c>
      <c r="DG206" s="21">
        <v>8.4557440888682258</v>
      </c>
      <c r="DH206" s="21">
        <v>8.6082460909638172</v>
      </c>
      <c r="DI206" s="21">
        <v>8.464333450924018</v>
      </c>
      <c r="DJ206" s="21">
        <v>8.5052416136636548</v>
      </c>
      <c r="DK206" s="21">
        <v>8.6450943185880931</v>
      </c>
      <c r="DL206" s="21">
        <v>8.6659348593429772</v>
      </c>
      <c r="DM206" s="21">
        <v>8.5743787161119425</v>
      </c>
      <c r="DN206" s="21">
        <v>8.4149008755035037</v>
      </c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9"/>
    </row>
    <row r="207" spans="1:149" x14ac:dyDescent="0.3">
      <c r="A207" s="30">
        <v>7.9</v>
      </c>
      <c r="B207" s="21">
        <f t="shared" si="98"/>
        <v>8.4400000000000013</v>
      </c>
      <c r="C207" s="21">
        <f t="shared" si="99"/>
        <v>8.490000000000002</v>
      </c>
      <c r="D207" s="21">
        <f t="shared" si="100"/>
        <v>-0.59000000000000163</v>
      </c>
      <c r="E207" s="21"/>
      <c r="F207" s="29"/>
      <c r="H207" s="30">
        <v>50</v>
      </c>
      <c r="I207" s="21">
        <v>8</v>
      </c>
      <c r="J207" s="21">
        <f t="shared" si="101"/>
        <v>2.7736583788450426</v>
      </c>
      <c r="K207" s="21">
        <f t="shared" si="86"/>
        <v>-0.93307235398263733</v>
      </c>
      <c r="L207" s="21">
        <f t="shared" si="87"/>
        <v>0.35968872964453574</v>
      </c>
      <c r="M207" s="21">
        <f t="shared" si="96"/>
        <v>-7.4645788318610986</v>
      </c>
      <c r="N207" s="21">
        <f t="shared" si="97"/>
        <v>2.8775098371562859</v>
      </c>
      <c r="O207" s="21">
        <f t="shared" si="88"/>
        <v>7.9627556875680208</v>
      </c>
      <c r="P207" s="21">
        <f t="shared" si="8"/>
        <v>4.655539053997404E-3</v>
      </c>
      <c r="Q207" s="21">
        <f t="shared" si="89"/>
        <v>0.74124803553340013</v>
      </c>
      <c r="R207" s="21">
        <f t="shared" si="90"/>
        <v>-0.6712312193409028</v>
      </c>
      <c r="S207" s="21">
        <f t="shared" si="91"/>
        <v>5.929984284267201</v>
      </c>
      <c r="T207" s="21">
        <f t="shared" si="92"/>
        <v>-5.3698497547272224</v>
      </c>
      <c r="U207" s="21">
        <f t="shared" si="9"/>
        <v>8.1083195964511248</v>
      </c>
      <c r="V207" s="21">
        <f t="shared" si="10"/>
        <v>1.3539949556390596E-2</v>
      </c>
      <c r="W207" s="21">
        <f t="shared" si="93"/>
        <v>-0.45020374481767395</v>
      </c>
      <c r="X207" s="21">
        <f t="shared" si="94"/>
        <v>0.89292585814956815</v>
      </c>
      <c r="Y207" s="21">
        <f t="shared" si="11"/>
        <v>-3.6016299585413916</v>
      </c>
      <c r="Z207" s="21">
        <f t="shared" si="12"/>
        <v>7.1434068651965452</v>
      </c>
      <c r="AA207" s="21">
        <f t="shared" si="13"/>
        <v>8.369238988708581</v>
      </c>
      <c r="AB207" s="21">
        <f t="shared" si="14"/>
        <v>4.615487358857262E-2</v>
      </c>
      <c r="AC207" s="21">
        <f t="shared" si="15"/>
        <v>9.8897300364249582E-2</v>
      </c>
      <c r="AD207" s="21">
        <f t="shared" si="16"/>
        <v>-0.99509764545026602</v>
      </c>
      <c r="AE207" s="21">
        <f t="shared" si="17"/>
        <v>0.79117840291399666</v>
      </c>
      <c r="AF207" s="21">
        <f t="shared" si="18"/>
        <v>-7.9607811636021282</v>
      </c>
      <c r="AG207" s="21">
        <f t="shared" si="19"/>
        <v>8.502299816510984</v>
      </c>
      <c r="AH207" s="21">
        <f t="shared" si="20"/>
        <v>6.2787477063872998E-2</v>
      </c>
      <c r="AI207" s="21">
        <f t="shared" si="21"/>
        <v>0.26564707111087743</v>
      </c>
      <c r="AJ207" s="21">
        <f t="shared" si="22"/>
        <v>0.96407034681615034</v>
      </c>
      <c r="AK207" s="21">
        <f t="shared" si="23"/>
        <v>2.1251765688870194</v>
      </c>
      <c r="AL207" s="21">
        <f t="shared" si="24"/>
        <v>7.7125627745292027</v>
      </c>
      <c r="AM207" s="21">
        <f t="shared" si="95"/>
        <v>8.4429129298767407</v>
      </c>
      <c r="AN207" s="21">
        <f t="shared" si="25"/>
        <v>5.5364116234592586E-2</v>
      </c>
      <c r="AO207" s="21">
        <f t="shared" si="26"/>
        <v>-0.59463317630428547</v>
      </c>
      <c r="AP207" s="21">
        <f t="shared" si="27"/>
        <v>-0.80399713036694143</v>
      </c>
      <c r="AQ207" s="21">
        <f t="shared" si="28"/>
        <v>-4.7570654104342838</v>
      </c>
      <c r="AR207" s="21">
        <f t="shared" si="29"/>
        <v>-6.4319770429355314</v>
      </c>
      <c r="AS207" s="21">
        <f t="shared" si="30"/>
        <v>8.3621888405788667</v>
      </c>
      <c r="AT207" s="21">
        <f t="shared" si="31"/>
        <v>4.5273605072358336E-2</v>
      </c>
      <c r="AU207" s="21">
        <f t="shared" si="32"/>
        <v>0.84402448402995001</v>
      </c>
      <c r="AV207" s="21">
        <f t="shared" si="33"/>
        <v>0.53630464323738292</v>
      </c>
      <c r="AW207" s="21">
        <f t="shared" si="34"/>
        <v>6.7521958722396</v>
      </c>
      <c r="AX207" s="21">
        <f t="shared" si="35"/>
        <v>4.2904371458990633</v>
      </c>
      <c r="AY207" s="21">
        <f t="shared" si="36"/>
        <v>8.3855161086009726</v>
      </c>
      <c r="AZ207" s="21">
        <f t="shared" si="37"/>
        <v>4.8189513575121579E-2</v>
      </c>
      <c r="BA207" s="21">
        <f t="shared" si="38"/>
        <v>-0.98043864796132685</v>
      </c>
      <c r="BB207" s="21">
        <f t="shared" si="39"/>
        <v>-0.19682494146770502</v>
      </c>
      <c r="BC207" s="21">
        <f t="shared" si="40"/>
        <v>-7.8435091836906148</v>
      </c>
      <c r="BD207" s="21">
        <f t="shared" si="41"/>
        <v>-1.5745995317416401</v>
      </c>
      <c r="BE207" s="21">
        <f t="shared" si="42"/>
        <v>8.4557440888682258</v>
      </c>
      <c r="BF207" s="21">
        <f t="shared" si="43"/>
        <v>5.6968011108528227E-2</v>
      </c>
      <c r="BG207" s="21">
        <f t="shared" si="44"/>
        <v>0.98561591034770824</v>
      </c>
      <c r="BH207" s="21">
        <f t="shared" si="45"/>
        <v>-0.1690008203218504</v>
      </c>
      <c r="BI207" s="21">
        <f t="shared" si="46"/>
        <v>7.8849272827816659</v>
      </c>
      <c r="BJ207" s="21">
        <f t="shared" si="47"/>
        <v>-1.3520065625748032</v>
      </c>
      <c r="BK207" s="21">
        <f t="shared" si="48"/>
        <v>8.6082460909638172</v>
      </c>
      <c r="BL207" s="21">
        <f t="shared" si="49"/>
        <v>7.6030761370477151E-2</v>
      </c>
      <c r="BM207" s="21">
        <f t="shared" si="50"/>
        <v>-0.85886326722042483</v>
      </c>
      <c r="BN207" s="21">
        <f t="shared" si="51"/>
        <v>0.51220492795311634</v>
      </c>
      <c r="BO207" s="21">
        <f t="shared" si="52"/>
        <v>-6.8709061377633986</v>
      </c>
      <c r="BP207" s="21">
        <f t="shared" si="53"/>
        <v>4.0976394236249307</v>
      </c>
      <c r="BQ207" s="21">
        <f t="shared" si="54"/>
        <v>8.464333450924018</v>
      </c>
      <c r="BR207" s="21">
        <f t="shared" si="55"/>
        <v>5.8041681365502251E-2</v>
      </c>
      <c r="BS207" s="21">
        <f t="shared" si="56"/>
        <v>0.61714723064145549</v>
      </c>
      <c r="BT207" s="21">
        <f t="shared" si="57"/>
        <v>-0.78684769537158983</v>
      </c>
      <c r="BU207" s="21">
        <f t="shared" si="58"/>
        <v>4.9371778451316439</v>
      </c>
      <c r="BV207" s="21">
        <f t="shared" si="59"/>
        <v>-6.2947815629727186</v>
      </c>
      <c r="BW207" s="21">
        <f t="shared" si="60"/>
        <v>8.5052416136636548</v>
      </c>
      <c r="BX207" s="21">
        <f t="shared" si="61"/>
        <v>6.3155201707956854E-2</v>
      </c>
      <c r="BY207" s="21">
        <f t="shared" si="62"/>
        <v>-0.29282277127655315</v>
      </c>
      <c r="BZ207" s="21">
        <f t="shared" si="63"/>
        <v>0.95616673473925007</v>
      </c>
      <c r="CA207" s="21">
        <f t="shared" si="64"/>
        <v>-2.3425821702124252</v>
      </c>
      <c r="CB207" s="21">
        <f t="shared" si="65"/>
        <v>7.6493338779140005</v>
      </c>
      <c r="CC207" s="21">
        <f t="shared" si="66"/>
        <v>8.6450943185880931</v>
      </c>
      <c r="CD207" s="21">
        <f t="shared" si="67"/>
        <v>8.0636789823511634E-2</v>
      </c>
      <c r="CE207" s="21">
        <f t="shared" si="68"/>
        <v>-7.0697565651992686E-2</v>
      </c>
      <c r="CF207" s="21">
        <f t="shared" si="69"/>
        <v>-0.99749779659449989</v>
      </c>
      <c r="CG207" s="21">
        <f t="shared" si="70"/>
        <v>-0.56558052521594149</v>
      </c>
      <c r="CH207" s="21">
        <f t="shared" si="71"/>
        <v>-7.9799823727559991</v>
      </c>
      <c r="CI207" s="21">
        <f t="shared" si="72"/>
        <v>8.6659348593429772</v>
      </c>
      <c r="CJ207" s="21">
        <f t="shared" si="73"/>
        <v>8.3241857417872156E-2</v>
      </c>
      <c r="CK207" s="21">
        <f t="shared" si="74"/>
        <v>0.42475465928404688</v>
      </c>
      <c r="CL207" s="21">
        <f t="shared" si="75"/>
        <v>0.90530849958259718</v>
      </c>
      <c r="CM207" s="21">
        <f t="shared" si="76"/>
        <v>3.398037274272375</v>
      </c>
      <c r="CN207" s="21">
        <f t="shared" si="77"/>
        <v>7.2424679966607775</v>
      </c>
      <c r="CO207" s="21">
        <f t="shared" si="78"/>
        <v>8.5743787161119425</v>
      </c>
      <c r="CP207" s="21">
        <f t="shared" si="79"/>
        <v>7.1797339513992808E-2</v>
      </c>
      <c r="CQ207" s="21">
        <f t="shared" si="80"/>
        <v>-0.72195609395452442</v>
      </c>
      <c r="CR207" s="21">
        <f t="shared" si="81"/>
        <v>-0.69193886897754631</v>
      </c>
      <c r="CS207" s="21">
        <f t="shared" si="82"/>
        <v>-5.7756487516361954</v>
      </c>
      <c r="CT207" s="21">
        <f t="shared" si="83"/>
        <v>-5.5355109518203705</v>
      </c>
      <c r="CU207" s="21">
        <f t="shared" si="84"/>
        <v>8.4149008755035037</v>
      </c>
      <c r="CV207" s="21">
        <f t="shared" si="85"/>
        <v>5.1862609437937968E-2</v>
      </c>
      <c r="CW207" s="21"/>
      <c r="CX207" s="21">
        <v>51</v>
      </c>
      <c r="CY207" s="21">
        <v>9.1</v>
      </c>
      <c r="CZ207" s="21">
        <v>7.983119916859148</v>
      </c>
      <c r="DA207" s="21">
        <v>8.0966581966918412</v>
      </c>
      <c r="DB207" s="21">
        <v>8.3305807588260237</v>
      </c>
      <c r="DC207" s="21">
        <v>8.4486181973707826</v>
      </c>
      <c r="DD207" s="21">
        <v>8.4093513177793771</v>
      </c>
      <c r="DE207" s="21">
        <v>8.2459687635578405</v>
      </c>
      <c r="DF207" s="21">
        <v>8.2447701342371325</v>
      </c>
      <c r="DG207" s="21">
        <v>8.3274000016544747</v>
      </c>
      <c r="DH207" s="21">
        <v>8.4663176191419858</v>
      </c>
      <c r="DI207" s="21">
        <v>8.4249285635647659</v>
      </c>
      <c r="DJ207" s="21">
        <v>8.4247364391066419</v>
      </c>
      <c r="DK207" s="21">
        <v>8.5106577773998389</v>
      </c>
      <c r="DL207" s="21">
        <v>8.4618055112499331</v>
      </c>
      <c r="DM207" s="21">
        <v>8.369053000461621</v>
      </c>
      <c r="DN207" s="21">
        <v>8.3343373692670237</v>
      </c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9"/>
    </row>
    <row r="208" spans="1:149" x14ac:dyDescent="0.3">
      <c r="A208" s="30">
        <v>8</v>
      </c>
      <c r="B208" s="21">
        <f t="shared" si="98"/>
        <v>8.34</v>
      </c>
      <c r="C208" s="21">
        <f t="shared" si="99"/>
        <v>8.39</v>
      </c>
      <c r="D208" s="21">
        <f t="shared" si="100"/>
        <v>-0.39000000000000057</v>
      </c>
      <c r="E208" s="21"/>
      <c r="F208" s="29"/>
      <c r="H208" s="30">
        <v>51</v>
      </c>
      <c r="I208" s="21">
        <v>9.1</v>
      </c>
      <c r="J208" s="21">
        <f t="shared" si="101"/>
        <v>2.8302636518826967</v>
      </c>
      <c r="K208" s="21">
        <f t="shared" si="86"/>
        <v>-0.95192730552912652</v>
      </c>
      <c r="L208" s="21">
        <f t="shared" si="87"/>
        <v>0.30632401960678335</v>
      </c>
      <c r="M208" s="21">
        <f t="shared" si="96"/>
        <v>-8.6625384803150514</v>
      </c>
      <c r="N208" s="21">
        <f t="shared" si="97"/>
        <v>2.7875485784217284</v>
      </c>
      <c r="O208" s="21">
        <f t="shared" si="88"/>
        <v>7.983119916859148</v>
      </c>
      <c r="P208" s="21">
        <f t="shared" si="8"/>
        <v>0.12273407507042326</v>
      </c>
      <c r="Q208" s="21">
        <f t="shared" si="89"/>
        <v>0.81233119002388599</v>
      </c>
      <c r="R208" s="21">
        <f t="shared" si="90"/>
        <v>-0.58319639720627325</v>
      </c>
      <c r="S208" s="21">
        <f t="shared" si="91"/>
        <v>7.3922138292173623</v>
      </c>
      <c r="T208" s="21">
        <f t="shared" si="92"/>
        <v>-5.307087214577086</v>
      </c>
      <c r="U208" s="21">
        <f t="shared" si="9"/>
        <v>8.0966581966918412</v>
      </c>
      <c r="V208" s="21">
        <f t="shared" si="10"/>
        <v>0.11025734102287456</v>
      </c>
      <c r="W208" s="21">
        <f t="shared" si="93"/>
        <v>-0.59463317630428747</v>
      </c>
      <c r="X208" s="21">
        <f t="shared" si="94"/>
        <v>0.80399713036693987</v>
      </c>
      <c r="Y208" s="21">
        <f t="shared" si="11"/>
        <v>-5.411161904369016</v>
      </c>
      <c r="Z208" s="21">
        <f t="shared" si="12"/>
        <v>7.3163738863391528</v>
      </c>
      <c r="AA208" s="21">
        <f t="shared" si="13"/>
        <v>8.3305807588260237</v>
      </c>
      <c r="AB208" s="21">
        <f t="shared" si="14"/>
        <v>8.4551564964173181E-2</v>
      </c>
      <c r="AC208" s="21">
        <f t="shared" si="15"/>
        <v>0.31976392457124553</v>
      </c>
      <c r="AD208" s="21">
        <f t="shared" si="16"/>
        <v>-0.94749724672042968</v>
      </c>
      <c r="AE208" s="21">
        <f t="shared" si="17"/>
        <v>2.9098517135983344</v>
      </c>
      <c r="AF208" s="21">
        <f t="shared" si="18"/>
        <v>-8.6222249451559101</v>
      </c>
      <c r="AG208" s="21">
        <f t="shared" si="19"/>
        <v>8.4486181973707826</v>
      </c>
      <c r="AH208" s="21">
        <f t="shared" si="20"/>
        <v>7.1580417871342533E-2</v>
      </c>
      <c r="AI208" s="21">
        <f t="shared" si="21"/>
        <v>-1.4150845940761584E-2</v>
      </c>
      <c r="AJ208" s="21">
        <f t="shared" si="22"/>
        <v>0.99989987176674888</v>
      </c>
      <c r="AK208" s="21">
        <f t="shared" si="23"/>
        <v>-0.12877269806093042</v>
      </c>
      <c r="AL208" s="21">
        <f t="shared" si="24"/>
        <v>9.0990888330774151</v>
      </c>
      <c r="AM208" s="21">
        <f t="shared" si="95"/>
        <v>8.4093513177793771</v>
      </c>
      <c r="AN208" s="21">
        <f t="shared" si="25"/>
        <v>7.58954595846838E-2</v>
      </c>
      <c r="AO208" s="21">
        <f t="shared" si="26"/>
        <v>-0.29282277127654827</v>
      </c>
      <c r="AP208" s="21">
        <f t="shared" si="27"/>
        <v>-0.95616673473925162</v>
      </c>
      <c r="AQ208" s="21">
        <f t="shared" si="28"/>
        <v>-2.6646872186165891</v>
      </c>
      <c r="AR208" s="21">
        <f t="shared" si="29"/>
        <v>-8.7011172861271895</v>
      </c>
      <c r="AS208" s="21">
        <f t="shared" si="30"/>
        <v>8.2459687635578405</v>
      </c>
      <c r="AT208" s="21">
        <f t="shared" si="31"/>
        <v>9.3849586422215303E-2</v>
      </c>
      <c r="AU208" s="21">
        <f t="shared" si="32"/>
        <v>0.57164282925847754</v>
      </c>
      <c r="AV208" s="21">
        <f t="shared" si="33"/>
        <v>0.82050257510708835</v>
      </c>
      <c r="AW208" s="21">
        <f t="shared" si="34"/>
        <v>5.2019497462521453</v>
      </c>
      <c r="AX208" s="21">
        <f t="shared" si="35"/>
        <v>7.4665734334745038</v>
      </c>
      <c r="AY208" s="21">
        <f t="shared" si="36"/>
        <v>8.2447701342371325</v>
      </c>
      <c r="AZ208" s="21">
        <f t="shared" si="37"/>
        <v>9.398130392998541E-2</v>
      </c>
      <c r="BA208" s="21">
        <f t="shared" si="38"/>
        <v>-0.79550206508558952</v>
      </c>
      <c r="BB208" s="21">
        <f t="shared" si="39"/>
        <v>-0.6059508762635486</v>
      </c>
      <c r="BC208" s="21">
        <f t="shared" si="40"/>
        <v>-7.2390687922788644</v>
      </c>
      <c r="BD208" s="21">
        <f t="shared" si="41"/>
        <v>-5.514152973998292</v>
      </c>
      <c r="BE208" s="21">
        <f t="shared" si="42"/>
        <v>8.3274000016544747</v>
      </c>
      <c r="BF208" s="21">
        <f t="shared" si="43"/>
        <v>8.4901098719288456E-2</v>
      </c>
      <c r="BG208" s="21">
        <f t="shared" si="44"/>
        <v>0.94287744546108421</v>
      </c>
      <c r="BH208" s="21">
        <f t="shared" si="45"/>
        <v>0.33313979474205735</v>
      </c>
      <c r="BI208" s="21">
        <f t="shared" si="46"/>
        <v>8.5801847536958658</v>
      </c>
      <c r="BJ208" s="21">
        <f t="shared" si="47"/>
        <v>3.0315721321527218</v>
      </c>
      <c r="BK208" s="21">
        <f t="shared" si="48"/>
        <v>8.4663176191419858</v>
      </c>
      <c r="BL208" s="21">
        <f t="shared" si="49"/>
        <v>6.9635426467913611E-2</v>
      </c>
      <c r="BM208" s="21">
        <f t="shared" si="50"/>
        <v>-0.99959950711832168</v>
      </c>
      <c r="BN208" s="21">
        <f t="shared" si="51"/>
        <v>-2.8298858083117051E-2</v>
      </c>
      <c r="BO208" s="21">
        <f t="shared" si="52"/>
        <v>-9.096355514776727</v>
      </c>
      <c r="BP208" s="21">
        <f t="shared" si="53"/>
        <v>-0.25751960855636513</v>
      </c>
      <c r="BQ208" s="21">
        <f t="shared" si="54"/>
        <v>8.4249285635647659</v>
      </c>
      <c r="BR208" s="21">
        <f t="shared" si="55"/>
        <v>7.4183674333542171E-2</v>
      </c>
      <c r="BS208" s="21">
        <f t="shared" si="56"/>
        <v>0.96021468537768995</v>
      </c>
      <c r="BT208" s="21">
        <f t="shared" si="57"/>
        <v>-0.27926288329282845</v>
      </c>
      <c r="BU208" s="21">
        <f t="shared" si="58"/>
        <v>8.7379536369369788</v>
      </c>
      <c r="BV208" s="21">
        <f t="shared" si="59"/>
        <v>-2.5412922379647389</v>
      </c>
      <c r="BW208" s="21">
        <f t="shared" si="60"/>
        <v>8.4247364391066419</v>
      </c>
      <c r="BX208" s="21">
        <f t="shared" si="61"/>
        <v>7.4204786911357998E-2</v>
      </c>
      <c r="BY208" s="21">
        <f t="shared" si="62"/>
        <v>-0.82850964924384463</v>
      </c>
      <c r="BZ208" s="21">
        <f t="shared" si="63"/>
        <v>0.55997478613759166</v>
      </c>
      <c r="CA208" s="21">
        <f t="shared" si="64"/>
        <v>-7.5394378081189855</v>
      </c>
      <c r="CB208" s="21">
        <f t="shared" si="65"/>
        <v>5.0957705538520841</v>
      </c>
      <c r="CC208" s="21">
        <f t="shared" si="66"/>
        <v>8.5106577773998389</v>
      </c>
      <c r="CD208" s="21">
        <f t="shared" si="67"/>
        <v>6.4762881604413278E-2</v>
      </c>
      <c r="CE208" s="21">
        <f t="shared" si="68"/>
        <v>0.61714723064145804</v>
      </c>
      <c r="CF208" s="21">
        <f t="shared" si="69"/>
        <v>-0.78684769537158772</v>
      </c>
      <c r="CG208" s="21">
        <f t="shared" si="70"/>
        <v>5.6160397988372681</v>
      </c>
      <c r="CH208" s="21">
        <f t="shared" si="71"/>
        <v>-7.1603140278814479</v>
      </c>
      <c r="CI208" s="21">
        <f t="shared" si="72"/>
        <v>8.4618055112499331</v>
      </c>
      <c r="CJ208" s="21">
        <f t="shared" si="73"/>
        <v>7.0131262500007313E-2</v>
      </c>
      <c r="CK208" s="21">
        <f t="shared" si="74"/>
        <v>-0.34644895151472616</v>
      </c>
      <c r="CL208" s="21">
        <f t="shared" si="75"/>
        <v>0.93806882689616489</v>
      </c>
      <c r="CM208" s="21">
        <f t="shared" si="76"/>
        <v>-3.1526854587840081</v>
      </c>
      <c r="CN208" s="21">
        <f t="shared" si="77"/>
        <v>8.5364263247550998</v>
      </c>
      <c r="CO208" s="21">
        <f t="shared" si="78"/>
        <v>8.369053000461621</v>
      </c>
      <c r="CP208" s="21">
        <f t="shared" si="79"/>
        <v>8.0323846103118532E-2</v>
      </c>
      <c r="CQ208" s="21">
        <f t="shared" si="80"/>
        <v>4.2441203196150294E-2</v>
      </c>
      <c r="CR208" s="21">
        <f t="shared" si="81"/>
        <v>-0.99909896620468142</v>
      </c>
      <c r="CS208" s="21">
        <f t="shared" si="82"/>
        <v>0.38621494908496767</v>
      </c>
      <c r="CT208" s="21">
        <f t="shared" si="83"/>
        <v>-9.0918005924626009</v>
      </c>
      <c r="CU208" s="21">
        <f t="shared" si="84"/>
        <v>8.3343373692670237</v>
      </c>
      <c r="CV208" s="21">
        <f t="shared" si="85"/>
        <v>8.4138750629997358E-2</v>
      </c>
      <c r="CW208" s="21"/>
      <c r="CX208" s="21">
        <v>52</v>
      </c>
      <c r="CY208" s="21">
        <v>8.5</v>
      </c>
      <c r="CZ208" s="21">
        <v>8.0047531640203449</v>
      </c>
      <c r="DA208" s="21">
        <v>8.0848121904777166</v>
      </c>
      <c r="DB208" s="21">
        <v>8.2850083962777639</v>
      </c>
      <c r="DC208" s="21">
        <v>8.3819968864967098</v>
      </c>
      <c r="DD208" s="21">
        <v>8.3659745042657025</v>
      </c>
      <c r="DE208" s="21">
        <v>8.1385991428489604</v>
      </c>
      <c r="DF208" s="21">
        <v>8.1130603560610624</v>
      </c>
      <c r="DG208" s="21">
        <v>8.191435121688933</v>
      </c>
      <c r="DH208" s="21">
        <v>8.2814872008599938</v>
      </c>
      <c r="DI208" s="21">
        <v>8.3555330883436945</v>
      </c>
      <c r="DJ208" s="21">
        <v>8.3143127882246564</v>
      </c>
      <c r="DK208" s="21">
        <v>8.3081598298022108</v>
      </c>
      <c r="DL208" s="21">
        <v>8.2148959964173827</v>
      </c>
      <c r="DM208" s="21">
        <v>8.176211684105299</v>
      </c>
      <c r="DN208" s="21">
        <v>8.2898180446401319</v>
      </c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9"/>
    </row>
    <row r="209" spans="1:149" x14ac:dyDescent="0.3">
      <c r="A209" s="30">
        <v>9.1</v>
      </c>
      <c r="B209" s="21">
        <f t="shared" si="98"/>
        <v>8.34</v>
      </c>
      <c r="C209" s="21">
        <f t="shared" si="99"/>
        <v>8.34</v>
      </c>
      <c r="D209" s="21">
        <f t="shared" si="100"/>
        <v>0.75999999999999979</v>
      </c>
      <c r="E209" s="21"/>
      <c r="F209" s="29"/>
      <c r="H209" s="30">
        <v>52</v>
      </c>
      <c r="I209" s="21">
        <v>8.5</v>
      </c>
      <c r="J209" s="21">
        <f t="shared" si="101"/>
        <v>2.8868689249203507</v>
      </c>
      <c r="K209" s="21">
        <f t="shared" si="86"/>
        <v>-0.96773294693349887</v>
      </c>
      <c r="L209" s="21">
        <f t="shared" si="87"/>
        <v>0.25197806138512502</v>
      </c>
      <c r="M209" s="21">
        <f t="shared" si="96"/>
        <v>-8.2257300489347411</v>
      </c>
      <c r="N209" s="21">
        <f t="shared" si="97"/>
        <v>2.1418135217735625</v>
      </c>
      <c r="O209" s="21">
        <f t="shared" si="88"/>
        <v>8.0047531640203449</v>
      </c>
      <c r="P209" s="21">
        <f t="shared" si="8"/>
        <v>5.8264333644665309E-2</v>
      </c>
      <c r="Q209" s="21">
        <f t="shared" si="89"/>
        <v>0.87301411316118838</v>
      </c>
      <c r="R209" s="21">
        <f t="shared" si="90"/>
        <v>-0.48769494381363421</v>
      </c>
      <c r="S209" s="21">
        <f t="shared" si="91"/>
        <v>7.4206199618701012</v>
      </c>
      <c r="T209" s="21">
        <f t="shared" si="92"/>
        <v>-4.145407022415891</v>
      </c>
      <c r="U209" s="21">
        <f t="shared" si="9"/>
        <v>8.0848121904777166</v>
      </c>
      <c r="V209" s="21">
        <f t="shared" si="10"/>
        <v>4.8845624649680397E-2</v>
      </c>
      <c r="W209" s="21">
        <f t="shared" si="93"/>
        <v>-0.72195609395452554</v>
      </c>
      <c r="X209" s="21">
        <f t="shared" si="94"/>
        <v>0.69193886897754509</v>
      </c>
      <c r="Y209" s="21">
        <f t="shared" si="11"/>
        <v>-6.1366267986134666</v>
      </c>
      <c r="Z209" s="21">
        <f t="shared" si="12"/>
        <v>5.8814803863091329</v>
      </c>
      <c r="AA209" s="21">
        <f t="shared" si="13"/>
        <v>8.2850083962777639</v>
      </c>
      <c r="AB209" s="21">
        <f t="shared" si="14"/>
        <v>2.5293129849674838E-2</v>
      </c>
      <c r="AC209" s="21">
        <f t="shared" si="15"/>
        <v>0.52430728355723233</v>
      </c>
      <c r="AD209" s="21">
        <f t="shared" si="16"/>
        <v>-0.85152913773331085</v>
      </c>
      <c r="AE209" s="21">
        <f t="shared" si="17"/>
        <v>4.4566119102364752</v>
      </c>
      <c r="AF209" s="21">
        <f t="shared" si="18"/>
        <v>-7.2379976707331419</v>
      </c>
      <c r="AG209" s="21">
        <f t="shared" si="19"/>
        <v>8.3819968864967098</v>
      </c>
      <c r="AH209" s="21">
        <f t="shared" si="20"/>
        <v>1.3882719235681198E-2</v>
      </c>
      <c r="AI209" s="21">
        <f t="shared" si="21"/>
        <v>-0.29282277127655049</v>
      </c>
      <c r="AJ209" s="21">
        <f t="shared" si="22"/>
        <v>0.95616673473925096</v>
      </c>
      <c r="AK209" s="21">
        <f t="shared" si="23"/>
        <v>-2.4889935558506791</v>
      </c>
      <c r="AL209" s="21">
        <f t="shared" si="24"/>
        <v>8.1274172452836329</v>
      </c>
      <c r="AM209" s="21">
        <f t="shared" si="95"/>
        <v>8.3659745042657025</v>
      </c>
      <c r="AN209" s="21">
        <f t="shared" si="25"/>
        <v>1.5767705380505582E-2</v>
      </c>
      <c r="AO209" s="21">
        <f t="shared" si="26"/>
        <v>4.244120319615128E-2</v>
      </c>
      <c r="AP209" s="21">
        <f t="shared" si="27"/>
        <v>-0.9990989662046813</v>
      </c>
      <c r="AQ209" s="21">
        <f t="shared" si="28"/>
        <v>0.36075022716728589</v>
      </c>
      <c r="AR209" s="21">
        <f t="shared" si="29"/>
        <v>-8.4923412127397917</v>
      </c>
      <c r="AS209" s="21">
        <f t="shared" si="30"/>
        <v>8.1385991428489604</v>
      </c>
      <c r="AT209" s="21">
        <f t="shared" si="31"/>
        <v>4.2517747900122312E-2</v>
      </c>
      <c r="AU209" s="21">
        <f t="shared" si="32"/>
        <v>0.21067926999572409</v>
      </c>
      <c r="AV209" s="21">
        <f t="shared" si="33"/>
        <v>0.9775552389476867</v>
      </c>
      <c r="AW209" s="21">
        <f t="shared" si="34"/>
        <v>1.7907737949636549</v>
      </c>
      <c r="AX209" s="21">
        <f t="shared" si="35"/>
        <v>8.3092195310553372</v>
      </c>
      <c r="AY209" s="21">
        <f t="shared" si="36"/>
        <v>8.1130603560610624</v>
      </c>
      <c r="AZ209" s="21">
        <f t="shared" si="37"/>
        <v>4.5522311051639723E-2</v>
      </c>
      <c r="BA209" s="21">
        <f t="shared" si="38"/>
        <v>-0.45020374481767189</v>
      </c>
      <c r="BB209" s="21">
        <f t="shared" si="39"/>
        <v>-0.89292585814956926</v>
      </c>
      <c r="BC209" s="21">
        <f t="shared" si="40"/>
        <v>-3.826731830950211</v>
      </c>
      <c r="BD209" s="21">
        <f t="shared" si="41"/>
        <v>-7.5898697942713387</v>
      </c>
      <c r="BE209" s="21">
        <f t="shared" si="42"/>
        <v>8.191435121688933</v>
      </c>
      <c r="BF209" s="21">
        <f t="shared" si="43"/>
        <v>3.6301750389537299E-2</v>
      </c>
      <c r="BG209" s="21">
        <f t="shared" si="44"/>
        <v>0.66067472339008071</v>
      </c>
      <c r="BH209" s="21">
        <f t="shared" si="45"/>
        <v>0.75067230525272499</v>
      </c>
      <c r="BI209" s="21">
        <f t="shared" si="46"/>
        <v>5.6157351488156859</v>
      </c>
      <c r="BJ209" s="21">
        <f t="shared" si="47"/>
        <v>6.380714594648162</v>
      </c>
      <c r="BK209" s="21">
        <f t="shared" si="48"/>
        <v>8.2814872008599938</v>
      </c>
      <c r="BL209" s="21">
        <f t="shared" si="49"/>
        <v>2.5707388134118377E-2</v>
      </c>
      <c r="BM209" s="21">
        <f t="shared" si="50"/>
        <v>-0.82850964924384196</v>
      </c>
      <c r="BN209" s="21">
        <f t="shared" si="51"/>
        <v>-0.55997478613759555</v>
      </c>
      <c r="BO209" s="21">
        <f t="shared" si="52"/>
        <v>-7.0423320185726563</v>
      </c>
      <c r="BP209" s="21">
        <f t="shared" si="53"/>
        <v>-4.7597856821695625</v>
      </c>
      <c r="BQ209" s="21">
        <f t="shared" si="54"/>
        <v>8.3555330883436945</v>
      </c>
      <c r="BR209" s="21">
        <f t="shared" si="55"/>
        <v>1.6996107253683005E-2</v>
      </c>
      <c r="BS209" s="21">
        <f t="shared" si="56"/>
        <v>0.9428774454610831</v>
      </c>
      <c r="BT209" s="21">
        <f t="shared" si="57"/>
        <v>0.33313979474206046</v>
      </c>
      <c r="BU209" s="21">
        <f t="shared" si="58"/>
        <v>8.014458286419206</v>
      </c>
      <c r="BV209" s="21">
        <f t="shared" si="59"/>
        <v>2.831688255307514</v>
      </c>
      <c r="BW209" s="21">
        <f t="shared" si="60"/>
        <v>8.3143127882246564</v>
      </c>
      <c r="BX209" s="21">
        <f t="shared" si="61"/>
        <v>2.1845554326511016E-2</v>
      </c>
      <c r="BY209" s="21">
        <f t="shared" si="62"/>
        <v>-0.99639748854252597</v>
      </c>
      <c r="BZ209" s="21">
        <f t="shared" si="63"/>
        <v>-8.4805924475515118E-2</v>
      </c>
      <c r="CA209" s="21">
        <f t="shared" si="64"/>
        <v>-8.4693786526114714</v>
      </c>
      <c r="CB209" s="21">
        <f t="shared" si="65"/>
        <v>-0.72085035804187847</v>
      </c>
      <c r="CC209" s="21">
        <f t="shared" si="66"/>
        <v>8.3081598298022108</v>
      </c>
      <c r="CD209" s="21">
        <f t="shared" si="67"/>
        <v>2.25694317879752E-2</v>
      </c>
      <c r="CE209" s="21">
        <f t="shared" si="68"/>
        <v>0.98561591034770935</v>
      </c>
      <c r="CF209" s="21">
        <f t="shared" si="69"/>
        <v>-0.16900082032184388</v>
      </c>
      <c r="CG209" s="21">
        <f t="shared" si="70"/>
        <v>8.3777352379555303</v>
      </c>
      <c r="CH209" s="21">
        <f t="shared" si="71"/>
        <v>-1.436506972735673</v>
      </c>
      <c r="CI209" s="21">
        <f t="shared" si="72"/>
        <v>8.2148959964173827</v>
      </c>
      <c r="CJ209" s="21">
        <f t="shared" si="73"/>
        <v>3.3541647480307919E-2</v>
      </c>
      <c r="CK209" s="21">
        <f t="shared" si="74"/>
        <v>-0.91122849038813758</v>
      </c>
      <c r="CL209" s="21">
        <f t="shared" si="75"/>
        <v>0.41190124824398849</v>
      </c>
      <c r="CM209" s="21">
        <f t="shared" si="76"/>
        <v>-7.745442168299169</v>
      </c>
      <c r="CN209" s="21">
        <f t="shared" si="77"/>
        <v>3.5011606100739021</v>
      </c>
      <c r="CO209" s="21">
        <f t="shared" si="78"/>
        <v>8.176211684105299</v>
      </c>
      <c r="CP209" s="21">
        <f t="shared" si="79"/>
        <v>3.8092743046435416E-2</v>
      </c>
      <c r="CQ209" s="21">
        <f t="shared" si="80"/>
        <v>0.77803575431844196</v>
      </c>
      <c r="CR209" s="21">
        <f t="shared" si="81"/>
        <v>-0.62821999729563927</v>
      </c>
      <c r="CS209" s="21">
        <f t="shared" si="82"/>
        <v>6.6133039117067565</v>
      </c>
      <c r="CT209" s="21">
        <f t="shared" si="83"/>
        <v>-5.3398699770129339</v>
      </c>
      <c r="CU209" s="21">
        <f t="shared" si="84"/>
        <v>8.2898180446401319</v>
      </c>
      <c r="CV209" s="21">
        <f t="shared" si="85"/>
        <v>2.472728886586683E-2</v>
      </c>
      <c r="CW209" s="21"/>
      <c r="CX209" s="21">
        <v>53</v>
      </c>
      <c r="CY209" s="21">
        <v>8.1999999999999993</v>
      </c>
      <c r="CZ209" s="21">
        <v>8.0275861312390653</v>
      </c>
      <c r="DA209" s="21">
        <v>8.0731409130277942</v>
      </c>
      <c r="DB209" s="21">
        <v>8.2338514821491504</v>
      </c>
      <c r="DC209" s="21">
        <v>8.3048399688181735</v>
      </c>
      <c r="DD209" s="21">
        <v>8.3133369949836844</v>
      </c>
      <c r="DE209" s="21">
        <v>8.0479453493384021</v>
      </c>
      <c r="DF209" s="21">
        <v>8.0020239013664458</v>
      </c>
      <c r="DG209" s="21">
        <v>8.060344343385804</v>
      </c>
      <c r="DH209" s="21">
        <v>8.0786601979699828</v>
      </c>
      <c r="DI209" s="21">
        <v>8.2450423375031416</v>
      </c>
      <c r="DJ209" s="21">
        <v>8.1782653910635847</v>
      </c>
      <c r="DK209" s="21">
        <v>8.0827696094753954</v>
      </c>
      <c r="DL209" s="21">
        <v>7.9933586090596629</v>
      </c>
      <c r="DM209" s="21">
        <v>8.0317917012675224</v>
      </c>
      <c r="DN209" s="21">
        <v>8.216621034105529</v>
      </c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9"/>
    </row>
    <row r="210" spans="1:149" x14ac:dyDescent="0.3">
      <c r="A210" s="30">
        <v>8.5</v>
      </c>
      <c r="B210" s="21">
        <f t="shared" si="98"/>
        <v>8.24</v>
      </c>
      <c r="C210" s="21">
        <f t="shared" si="99"/>
        <v>8.2899999999999991</v>
      </c>
      <c r="D210" s="21">
        <f t="shared" si="100"/>
        <v>0.21000000000000085</v>
      </c>
      <c r="E210" s="21"/>
      <c r="F210" s="29"/>
      <c r="H210" s="30">
        <v>53</v>
      </c>
      <c r="I210" s="21">
        <v>8.1999999999999993</v>
      </c>
      <c r="J210" s="21">
        <f t="shared" si="101"/>
        <v>2.9434741979580044</v>
      </c>
      <c r="K210" s="21">
        <f t="shared" si="86"/>
        <v>-0.98043864796132674</v>
      </c>
      <c r="L210" s="21">
        <f t="shared" si="87"/>
        <v>0.19682494146770554</v>
      </c>
      <c r="M210" s="21">
        <f t="shared" si="96"/>
        <v>-8.0395969132828782</v>
      </c>
      <c r="N210" s="21">
        <f t="shared" si="97"/>
        <v>1.6139645200351853</v>
      </c>
      <c r="O210" s="21">
        <f t="shared" si="88"/>
        <v>8.0275861312390653</v>
      </c>
      <c r="P210" s="21">
        <f t="shared" si="8"/>
        <v>2.1026081556211468E-2</v>
      </c>
      <c r="Q210" s="21">
        <f t="shared" si="89"/>
        <v>0.92251988483246861</v>
      </c>
      <c r="R210" s="21">
        <f t="shared" si="90"/>
        <v>-0.38594955899532896</v>
      </c>
      <c r="S210" s="21">
        <f t="shared" si="91"/>
        <v>7.5646630556262417</v>
      </c>
      <c r="T210" s="21">
        <f t="shared" si="92"/>
        <v>-3.164786383761697</v>
      </c>
      <c r="U210" s="21">
        <f t="shared" si="9"/>
        <v>8.0731409130277942</v>
      </c>
      <c r="V210" s="21">
        <f t="shared" si="10"/>
        <v>1.5470620362464032E-2</v>
      </c>
      <c r="W210" s="21">
        <f t="shared" si="93"/>
        <v>-0.82850964924384218</v>
      </c>
      <c r="X210" s="21">
        <f t="shared" si="94"/>
        <v>0.55997478613759533</v>
      </c>
      <c r="Y210" s="21">
        <f t="shared" si="11"/>
        <v>-6.7937791237995055</v>
      </c>
      <c r="Z210" s="21">
        <f t="shared" si="12"/>
        <v>4.5917932463282813</v>
      </c>
      <c r="AA210" s="21">
        <f t="shared" si="13"/>
        <v>8.2338514821491504</v>
      </c>
      <c r="AB210" s="21">
        <f t="shared" si="14"/>
        <v>4.128229530384284E-3</v>
      </c>
      <c r="AC210" s="21">
        <f t="shared" si="15"/>
        <v>0.70208587582262216</v>
      </c>
      <c r="AD210" s="21">
        <f t="shared" si="16"/>
        <v>-0.71209228543102576</v>
      </c>
      <c r="AE210" s="21">
        <f t="shared" si="17"/>
        <v>5.7571041817455013</v>
      </c>
      <c r="AF210" s="21">
        <f t="shared" si="18"/>
        <v>-5.8391567405344107</v>
      </c>
      <c r="AG210" s="21">
        <f t="shared" si="19"/>
        <v>8.3048399688181735</v>
      </c>
      <c r="AH210" s="21">
        <f t="shared" si="20"/>
        <v>1.2785362050996861E-2</v>
      </c>
      <c r="AI210" s="21">
        <f t="shared" si="21"/>
        <v>-0.54819460444470891</v>
      </c>
      <c r="AJ210" s="21">
        <f t="shared" si="22"/>
        <v>0.83635080896577674</v>
      </c>
      <c r="AK210" s="21">
        <f t="shared" si="23"/>
        <v>-4.4951957564466127</v>
      </c>
      <c r="AL210" s="21">
        <f t="shared" si="24"/>
        <v>6.858076633519369</v>
      </c>
      <c r="AM210" s="21">
        <f t="shared" si="95"/>
        <v>8.3133369949836844</v>
      </c>
      <c r="AN210" s="21">
        <f t="shared" si="25"/>
        <v>1.3821584754107941E-2</v>
      </c>
      <c r="AO210" s="21">
        <f t="shared" si="26"/>
        <v>0.37285647778030878</v>
      </c>
      <c r="AP210" s="21">
        <f t="shared" si="27"/>
        <v>-0.92788902729650924</v>
      </c>
      <c r="AQ210" s="21">
        <f t="shared" si="28"/>
        <v>3.0574231177985318</v>
      </c>
      <c r="AR210" s="21">
        <f t="shared" si="29"/>
        <v>-7.6086900238313753</v>
      </c>
      <c r="AS210" s="21">
        <f t="shared" si="30"/>
        <v>8.0479453493384021</v>
      </c>
      <c r="AT210" s="21">
        <f t="shared" si="31"/>
        <v>1.8543250080682583E-2</v>
      </c>
      <c r="AU210" s="21">
        <f t="shared" si="32"/>
        <v>-0.18293119747238629</v>
      </c>
      <c r="AV210" s="21">
        <f t="shared" si="33"/>
        <v>0.98312571779570435</v>
      </c>
      <c r="AW210" s="21">
        <f t="shared" si="34"/>
        <v>-1.5000358192735674</v>
      </c>
      <c r="AX210" s="21">
        <f t="shared" si="35"/>
        <v>8.0616308859247745</v>
      </c>
      <c r="AY210" s="21">
        <f t="shared" si="36"/>
        <v>8.0020239013664458</v>
      </c>
      <c r="AZ210" s="21">
        <f t="shared" si="37"/>
        <v>2.4143426662628475E-2</v>
      </c>
      <c r="BA210" s="21">
        <f t="shared" si="38"/>
        <v>-1.4150845940763053E-2</v>
      </c>
      <c r="BB210" s="21">
        <f t="shared" si="39"/>
        <v>-0.99989987176674888</v>
      </c>
      <c r="BC210" s="21">
        <f t="shared" si="40"/>
        <v>-0.11603693671425702</v>
      </c>
      <c r="BD210" s="21">
        <f t="shared" si="41"/>
        <v>-8.1991789484873401</v>
      </c>
      <c r="BE210" s="21">
        <f t="shared" si="42"/>
        <v>8.060344343385804</v>
      </c>
      <c r="BF210" s="21">
        <f t="shared" si="43"/>
        <v>1.7031177635877481E-2</v>
      </c>
      <c r="BG210" s="21">
        <f t="shared" si="44"/>
        <v>0.21067926999572781</v>
      </c>
      <c r="BH210" s="21">
        <f t="shared" si="45"/>
        <v>0.97755523894768592</v>
      </c>
      <c r="BI210" s="21">
        <f t="shared" si="46"/>
        <v>1.7275700139649679</v>
      </c>
      <c r="BJ210" s="21">
        <f t="shared" si="47"/>
        <v>8.0159529593710239</v>
      </c>
      <c r="BK210" s="21">
        <f t="shared" si="48"/>
        <v>8.0786601979699828</v>
      </c>
      <c r="BL210" s="21">
        <f t="shared" si="49"/>
        <v>1.4797536832928841E-2</v>
      </c>
      <c r="BM210" s="21">
        <f t="shared" si="50"/>
        <v>-0.39896535131541822</v>
      </c>
      <c r="BN210" s="21">
        <f t="shared" si="51"/>
        <v>-0.91696600179601251</v>
      </c>
      <c r="BO210" s="21">
        <f t="shared" si="52"/>
        <v>-3.2715158807864291</v>
      </c>
      <c r="BP210" s="21">
        <f t="shared" si="53"/>
        <v>-7.5191212147273019</v>
      </c>
      <c r="BQ210" s="21">
        <f t="shared" si="54"/>
        <v>8.2450423375031416</v>
      </c>
      <c r="BR210" s="21">
        <f t="shared" si="55"/>
        <v>5.4929679881880918E-3</v>
      </c>
      <c r="BS210" s="21">
        <f t="shared" si="56"/>
        <v>0.57164282925847798</v>
      </c>
      <c r="BT210" s="21">
        <f t="shared" si="57"/>
        <v>0.82050257510708802</v>
      </c>
      <c r="BU210" s="21">
        <f t="shared" si="58"/>
        <v>4.6874711999195187</v>
      </c>
      <c r="BV210" s="21">
        <f t="shared" si="59"/>
        <v>6.7281211158781211</v>
      </c>
      <c r="BW210" s="21">
        <f t="shared" si="60"/>
        <v>8.1782653910635847</v>
      </c>
      <c r="BX210" s="21">
        <f t="shared" si="61"/>
        <v>2.6505620654164084E-3</v>
      </c>
      <c r="BY210" s="21">
        <f t="shared" si="62"/>
        <v>-0.7219560939545242</v>
      </c>
      <c r="BZ210" s="21">
        <f t="shared" si="63"/>
        <v>-0.69193886897754642</v>
      </c>
      <c r="CA210" s="21">
        <f t="shared" si="64"/>
        <v>-5.9200399704270978</v>
      </c>
      <c r="CB210" s="21">
        <f t="shared" si="65"/>
        <v>-5.6738987256158797</v>
      </c>
      <c r="CC210" s="21">
        <f t="shared" si="66"/>
        <v>8.0827696094753954</v>
      </c>
      <c r="CD210" s="21">
        <f t="shared" si="67"/>
        <v>1.4296389088366335E-2</v>
      </c>
      <c r="CE210" s="21">
        <f t="shared" si="68"/>
        <v>0.84402448402995045</v>
      </c>
      <c r="CF210" s="21">
        <f t="shared" si="69"/>
        <v>0.53630464323738225</v>
      </c>
      <c r="CG210" s="21">
        <f t="shared" si="70"/>
        <v>6.9210007690455928</v>
      </c>
      <c r="CH210" s="21">
        <f t="shared" si="71"/>
        <v>4.3976980745465344</v>
      </c>
      <c r="CI210" s="21">
        <f t="shared" si="72"/>
        <v>7.9933586090596629</v>
      </c>
      <c r="CJ210" s="21">
        <f t="shared" si="73"/>
        <v>2.5200169626870293E-2</v>
      </c>
      <c r="CK210" s="21">
        <f t="shared" si="74"/>
        <v>-0.93307235398263766</v>
      </c>
      <c r="CL210" s="21">
        <f t="shared" si="75"/>
        <v>-0.35968872964453502</v>
      </c>
      <c r="CM210" s="21">
        <f t="shared" si="76"/>
        <v>-7.651193302657628</v>
      </c>
      <c r="CN210" s="21">
        <f t="shared" si="77"/>
        <v>-2.949447583085187</v>
      </c>
      <c r="CO210" s="21">
        <f t="shared" si="78"/>
        <v>8.0317917012675224</v>
      </c>
      <c r="CP210" s="21">
        <f t="shared" si="79"/>
        <v>2.0513207162497184E-2</v>
      </c>
      <c r="CQ210" s="21">
        <f t="shared" si="80"/>
        <v>0.98561591034770868</v>
      </c>
      <c r="CR210" s="21">
        <f t="shared" si="81"/>
        <v>0.16900082032184777</v>
      </c>
      <c r="CS210" s="21">
        <f t="shared" si="82"/>
        <v>8.0820504648512106</v>
      </c>
      <c r="CT210" s="21">
        <f t="shared" si="83"/>
        <v>1.3858067266391516</v>
      </c>
      <c r="CU210" s="21">
        <f t="shared" si="84"/>
        <v>8.216621034105529</v>
      </c>
      <c r="CV210" s="21">
        <f t="shared" si="85"/>
        <v>2.0269553787231379E-3</v>
      </c>
      <c r="CW210" s="21"/>
      <c r="CX210" s="21">
        <v>54</v>
      </c>
      <c r="CY210" s="21">
        <v>7.9</v>
      </c>
      <c r="CZ210" s="21">
        <v>8.0515456776377317</v>
      </c>
      <c r="DA210" s="21">
        <v>8.0620129794029953</v>
      </c>
      <c r="DB210" s="21">
        <v>8.1786145613770369</v>
      </c>
      <c r="DC210" s="21">
        <v>8.2199792339080933</v>
      </c>
      <c r="DD210" s="21">
        <v>8.2523195547514234</v>
      </c>
      <c r="DE210" s="21">
        <v>7.9792313223826916</v>
      </c>
      <c r="DF210" s="21">
        <v>7.9200432113817287</v>
      </c>
      <c r="DG210" s="21">
        <v>7.9465527702333025</v>
      </c>
      <c r="DH210" s="21">
        <v>7.888480690155431</v>
      </c>
      <c r="DI210" s="21">
        <v>8.0952960016142779</v>
      </c>
      <c r="DJ210" s="21">
        <v>8.0280263089985038</v>
      </c>
      <c r="DK210" s="21">
        <v>7.885581002496556</v>
      </c>
      <c r="DL210" s="21">
        <v>7.8462933790549103</v>
      </c>
      <c r="DM210" s="21">
        <v>7.9389443537736497</v>
      </c>
      <c r="DN210" s="21">
        <v>8.0695621299330647</v>
      </c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9"/>
    </row>
    <row r="211" spans="1:149" x14ac:dyDescent="0.3">
      <c r="A211" s="30">
        <v>8.1999999999999993</v>
      </c>
      <c r="B211" s="21">
        <f t="shared" si="98"/>
        <v>7.9799999999999995</v>
      </c>
      <c r="C211" s="21">
        <f t="shared" si="99"/>
        <v>8.11</v>
      </c>
      <c r="D211" s="21">
        <f t="shared" si="100"/>
        <v>8.9999999999999858E-2</v>
      </c>
      <c r="E211" s="21"/>
      <c r="F211" s="29"/>
      <c r="H211" s="30">
        <v>54</v>
      </c>
      <c r="I211" s="21">
        <v>7.9</v>
      </c>
      <c r="J211" s="21">
        <f t="shared" si="101"/>
        <v>3.0000794709956584</v>
      </c>
      <c r="K211" s="21">
        <f t="shared" si="86"/>
        <v>-0.99000370842176377</v>
      </c>
      <c r="L211" s="21">
        <f t="shared" si="87"/>
        <v>0.14104133192491933</v>
      </c>
      <c r="M211" s="21">
        <f t="shared" si="96"/>
        <v>-7.8210292965319343</v>
      </c>
      <c r="N211" s="21">
        <f t="shared" si="97"/>
        <v>1.1142265222068628</v>
      </c>
      <c r="O211" s="21">
        <f t="shared" si="88"/>
        <v>8.0515456776377317</v>
      </c>
      <c r="P211" s="21">
        <f t="shared" si="8"/>
        <v>1.9182997169333076E-2</v>
      </c>
      <c r="Q211" s="21">
        <f t="shared" si="89"/>
        <v>0.9602146853776895</v>
      </c>
      <c r="R211" s="21">
        <f t="shared" si="90"/>
        <v>-0.27926288329283006</v>
      </c>
      <c r="S211" s="21">
        <f t="shared" si="91"/>
        <v>7.5856960144837471</v>
      </c>
      <c r="T211" s="21">
        <f t="shared" si="92"/>
        <v>-2.2061767780133574</v>
      </c>
      <c r="U211" s="21">
        <f t="shared" si="9"/>
        <v>8.0620129794029953</v>
      </c>
      <c r="V211" s="21">
        <f t="shared" si="10"/>
        <v>2.0507972076328478E-2</v>
      </c>
      <c r="W211" s="21">
        <f t="shared" si="93"/>
        <v>-0.91122849038813591</v>
      </c>
      <c r="X211" s="21">
        <f t="shared" si="94"/>
        <v>0.41190124824399227</v>
      </c>
      <c r="Y211" s="21">
        <f t="shared" si="11"/>
        <v>-7.1987050740662744</v>
      </c>
      <c r="Z211" s="21">
        <f t="shared" si="12"/>
        <v>3.254019861127539</v>
      </c>
      <c r="AA211" s="21">
        <f t="shared" si="13"/>
        <v>8.1786145613770369</v>
      </c>
      <c r="AB211" s="21">
        <f t="shared" si="14"/>
        <v>3.5267665997093231E-2</v>
      </c>
      <c r="AC211" s="21">
        <f t="shared" si="15"/>
        <v>0.84402448402995034</v>
      </c>
      <c r="AD211" s="21">
        <f t="shared" si="16"/>
        <v>-0.53630464323738247</v>
      </c>
      <c r="AE211" s="21">
        <f t="shared" si="17"/>
        <v>6.6677934238366081</v>
      </c>
      <c r="AF211" s="21">
        <f t="shared" si="18"/>
        <v>-4.236806681575322</v>
      </c>
      <c r="AG211" s="21">
        <f t="shared" si="19"/>
        <v>8.2199792339080933</v>
      </c>
      <c r="AH211" s="21">
        <f t="shared" si="20"/>
        <v>4.0503700494695302E-2</v>
      </c>
      <c r="AI211" s="21">
        <f t="shared" si="21"/>
        <v>-0.75994624798869725</v>
      </c>
      <c r="AJ211" s="21">
        <f t="shared" si="22"/>
        <v>0.649985923053647</v>
      </c>
      <c r="AK211" s="21">
        <f t="shared" si="23"/>
        <v>-6.0035753591107088</v>
      </c>
      <c r="AL211" s="21">
        <f t="shared" si="24"/>
        <v>5.1348887921238111</v>
      </c>
      <c r="AM211" s="21">
        <f t="shared" si="95"/>
        <v>8.2523195547514234</v>
      </c>
      <c r="AN211" s="21">
        <f t="shared" si="25"/>
        <v>4.4597411993851019E-2</v>
      </c>
      <c r="AO211" s="21">
        <f t="shared" si="26"/>
        <v>0.66067472339008215</v>
      </c>
      <c r="AP211" s="21">
        <f t="shared" si="27"/>
        <v>-0.75067230525272377</v>
      </c>
      <c r="AQ211" s="21">
        <f t="shared" si="28"/>
        <v>5.219330314781649</v>
      </c>
      <c r="AR211" s="21">
        <f t="shared" si="29"/>
        <v>-5.9303112114965177</v>
      </c>
      <c r="AS211" s="21">
        <f t="shared" si="30"/>
        <v>7.9792313223826916</v>
      </c>
      <c r="AT211" s="21">
        <f t="shared" si="31"/>
        <v>1.0029281314264716E-2</v>
      </c>
      <c r="AU211" s="21">
        <f t="shared" si="32"/>
        <v>-0.54819460444471024</v>
      </c>
      <c r="AV211" s="21">
        <f t="shared" si="33"/>
        <v>0.83635080896577585</v>
      </c>
      <c r="AW211" s="21">
        <f t="shared" si="34"/>
        <v>-4.3307373751132108</v>
      </c>
      <c r="AX211" s="21">
        <f t="shared" si="35"/>
        <v>6.6071713908296292</v>
      </c>
      <c r="AY211" s="21">
        <f t="shared" si="36"/>
        <v>7.9200432113817287</v>
      </c>
      <c r="AZ211" s="21">
        <f t="shared" si="37"/>
        <v>2.5371153647757438E-3</v>
      </c>
      <c r="BA211" s="21">
        <f t="shared" si="38"/>
        <v>0.42475465928404782</v>
      </c>
      <c r="BB211" s="21">
        <f t="shared" si="39"/>
        <v>-0.90530849958259663</v>
      </c>
      <c r="BC211" s="21">
        <f t="shared" si="40"/>
        <v>3.3555618083439778</v>
      </c>
      <c r="BD211" s="21">
        <f t="shared" si="41"/>
        <v>-7.1519371467025135</v>
      </c>
      <c r="BE211" s="21">
        <f t="shared" si="42"/>
        <v>7.9465527702333025</v>
      </c>
      <c r="BF211" s="21">
        <f t="shared" si="43"/>
        <v>5.8927557257344521E-3</v>
      </c>
      <c r="BG211" s="21">
        <f t="shared" si="44"/>
        <v>-0.29282277127655004</v>
      </c>
      <c r="BH211" s="21">
        <f t="shared" si="45"/>
        <v>0.95616673473925107</v>
      </c>
      <c r="BI211" s="21">
        <f t="shared" si="46"/>
        <v>-2.3132998930847455</v>
      </c>
      <c r="BJ211" s="21">
        <f t="shared" si="47"/>
        <v>7.5537172044400842</v>
      </c>
      <c r="BK211" s="21">
        <f t="shared" si="48"/>
        <v>7.888480690155431</v>
      </c>
      <c r="BL211" s="21">
        <f t="shared" si="49"/>
        <v>1.4581404866543534E-3</v>
      </c>
      <c r="BM211" s="21">
        <f t="shared" si="50"/>
        <v>0.15503659966419703</v>
      </c>
      <c r="BN211" s="21">
        <f t="shared" si="51"/>
        <v>-0.98790872694017817</v>
      </c>
      <c r="BO211" s="21">
        <f t="shared" si="52"/>
        <v>1.2247891373471567</v>
      </c>
      <c r="BP211" s="21">
        <f t="shared" si="53"/>
        <v>-7.8044789428274077</v>
      </c>
      <c r="BQ211" s="21">
        <f t="shared" si="54"/>
        <v>8.0952960016142779</v>
      </c>
      <c r="BR211" s="21">
        <f t="shared" si="55"/>
        <v>2.4721012862566772E-2</v>
      </c>
      <c r="BS211" s="21">
        <f t="shared" si="56"/>
        <v>-1.4150845940764401E-2</v>
      </c>
      <c r="BT211" s="21">
        <f t="shared" si="57"/>
        <v>0.99989987176674888</v>
      </c>
      <c r="BU211" s="21">
        <f t="shared" si="58"/>
        <v>-0.11179168293203877</v>
      </c>
      <c r="BV211" s="21">
        <f t="shared" si="59"/>
        <v>7.8992089869573165</v>
      </c>
      <c r="BW211" s="21">
        <f t="shared" si="60"/>
        <v>8.0280263089985038</v>
      </c>
      <c r="BX211" s="21">
        <f t="shared" si="61"/>
        <v>1.6205861898544737E-2</v>
      </c>
      <c r="BY211" s="21">
        <f t="shared" si="62"/>
        <v>-0.1270178197468769</v>
      </c>
      <c r="BZ211" s="21">
        <f t="shared" si="63"/>
        <v>-0.99190043525887717</v>
      </c>
      <c r="CA211" s="21">
        <f t="shared" si="64"/>
        <v>-1.0034407760003274</v>
      </c>
      <c r="CB211" s="21">
        <f t="shared" si="65"/>
        <v>-7.8360134385451303</v>
      </c>
      <c r="CC211" s="21">
        <f t="shared" si="66"/>
        <v>7.885581002496556</v>
      </c>
      <c r="CD211" s="21">
        <f t="shared" si="67"/>
        <v>1.8251895573980165E-3</v>
      </c>
      <c r="CE211" s="21">
        <f t="shared" si="68"/>
        <v>0.26564707111087493</v>
      </c>
      <c r="CF211" s="21">
        <f t="shared" si="69"/>
        <v>0.964070346816151</v>
      </c>
      <c r="CG211" s="21">
        <f t="shared" si="70"/>
        <v>2.098611861775912</v>
      </c>
      <c r="CH211" s="21">
        <f t="shared" si="71"/>
        <v>7.616155739847593</v>
      </c>
      <c r="CI211" s="21">
        <f t="shared" si="72"/>
        <v>7.8462933790549103</v>
      </c>
      <c r="CJ211" s="21">
        <f t="shared" si="73"/>
        <v>6.798306448745575E-3</v>
      </c>
      <c r="CK211" s="21">
        <f t="shared" si="74"/>
        <v>-0.39896535131541544</v>
      </c>
      <c r="CL211" s="21">
        <f t="shared" si="75"/>
        <v>-0.91696600179601373</v>
      </c>
      <c r="CM211" s="21">
        <f t="shared" si="76"/>
        <v>-3.1518262753917821</v>
      </c>
      <c r="CN211" s="21">
        <f t="shared" si="77"/>
        <v>-7.2440314141885089</v>
      </c>
      <c r="CO211" s="21">
        <f t="shared" si="78"/>
        <v>7.9389443537736497</v>
      </c>
      <c r="CP211" s="21">
        <f t="shared" si="79"/>
        <v>4.9296650346391585E-3</v>
      </c>
      <c r="CQ211" s="21">
        <f t="shared" si="80"/>
        <v>0.52430728355723122</v>
      </c>
      <c r="CR211" s="21">
        <f t="shared" si="81"/>
        <v>0.85152913773331163</v>
      </c>
      <c r="CS211" s="21">
        <f t="shared" si="82"/>
        <v>4.1420275401021271</v>
      </c>
      <c r="CT211" s="21">
        <f t="shared" si="83"/>
        <v>6.7270801880931623</v>
      </c>
      <c r="CU211" s="21">
        <f t="shared" si="84"/>
        <v>8.0695621299330647</v>
      </c>
      <c r="CV211" s="21">
        <f t="shared" si="85"/>
        <v>2.1463560751020797E-2</v>
      </c>
      <c r="CW211" s="21"/>
      <c r="CX211" s="21">
        <v>55</v>
      </c>
      <c r="CY211" s="21">
        <v>7.5</v>
      </c>
      <c r="CZ211" s="21">
        <v>8.0765550535660182</v>
      </c>
      <c r="DA211" s="21">
        <v>8.0518008630215263</v>
      </c>
      <c r="DB211" s="21">
        <v>8.1209390426308268</v>
      </c>
      <c r="DC211" s="21">
        <v>8.1305683228607144</v>
      </c>
      <c r="DD211" s="21">
        <v>8.1841785987023883</v>
      </c>
      <c r="DE211" s="21">
        <v>7.9345927745050453</v>
      </c>
      <c r="DF211" s="21">
        <v>7.8713098037888836</v>
      </c>
      <c r="DG211" s="21">
        <v>7.8606645349356068</v>
      </c>
      <c r="DH211" s="21">
        <v>7.7409531893742116</v>
      </c>
      <c r="DI211" s="21">
        <v>7.9236854229281466</v>
      </c>
      <c r="DJ211" s="21">
        <v>7.8811718304574772</v>
      </c>
      <c r="DK211" s="21">
        <v>7.7550125290589387</v>
      </c>
      <c r="DL211" s="21">
        <v>7.7861797820808789</v>
      </c>
      <c r="DM211" s="21">
        <v>7.8778445713354701</v>
      </c>
      <c r="DN211" s="21">
        <v>7.8656069647653606</v>
      </c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9"/>
    </row>
    <row r="212" spans="1:149" x14ac:dyDescent="0.3">
      <c r="A212" s="30">
        <v>7.9</v>
      </c>
      <c r="B212" s="21">
        <f t="shared" si="98"/>
        <v>7.8</v>
      </c>
      <c r="C212" s="21">
        <f t="shared" si="99"/>
        <v>7.89</v>
      </c>
      <c r="D212" s="21">
        <f t="shared" si="100"/>
        <v>1.0000000000000675E-2</v>
      </c>
      <c r="E212" s="21"/>
      <c r="F212" s="29"/>
      <c r="H212" s="30">
        <v>55</v>
      </c>
      <c r="I212" s="21">
        <v>7.5</v>
      </c>
      <c r="J212" s="21">
        <f t="shared" si="101"/>
        <v>3.0566847440333125</v>
      </c>
      <c r="K212" s="21">
        <f t="shared" si="86"/>
        <v>-0.99639748854252652</v>
      </c>
      <c r="L212" s="21">
        <f t="shared" si="87"/>
        <v>8.4805924475509054E-2</v>
      </c>
      <c r="M212" s="21">
        <f t="shared" si="96"/>
        <v>-7.4729811640689485</v>
      </c>
      <c r="N212" s="21">
        <f t="shared" si="97"/>
        <v>0.6360444335663179</v>
      </c>
      <c r="O212" s="21">
        <f t="shared" si="88"/>
        <v>8.0765550535660182</v>
      </c>
      <c r="P212" s="21">
        <f t="shared" si="8"/>
        <v>7.6874007142135756E-2</v>
      </c>
      <c r="Q212" s="21">
        <f t="shared" si="89"/>
        <v>0.98561591034770846</v>
      </c>
      <c r="R212" s="21">
        <f t="shared" si="90"/>
        <v>-0.16900082032184882</v>
      </c>
      <c r="S212" s="21">
        <f t="shared" si="91"/>
        <v>7.3921193276078139</v>
      </c>
      <c r="T212" s="21">
        <f t="shared" si="92"/>
        <v>-1.2675061524138662</v>
      </c>
      <c r="U212" s="21">
        <f t="shared" si="9"/>
        <v>8.0518008630215263</v>
      </c>
      <c r="V212" s="21">
        <f t="shared" si="10"/>
        <v>7.3573448402870181E-2</v>
      </c>
      <c r="W212" s="21">
        <f t="shared" si="93"/>
        <v>-0.96773294693349909</v>
      </c>
      <c r="X212" s="21">
        <f t="shared" si="94"/>
        <v>0.25197806138512435</v>
      </c>
      <c r="Y212" s="21">
        <f t="shared" si="11"/>
        <v>-7.2579971020012435</v>
      </c>
      <c r="Z212" s="21">
        <f t="shared" si="12"/>
        <v>1.8898354603884326</v>
      </c>
      <c r="AA212" s="21">
        <f t="shared" si="13"/>
        <v>8.1209390426308268</v>
      </c>
      <c r="AB212" s="21">
        <f t="shared" si="14"/>
        <v>8.279187235077691E-2</v>
      </c>
      <c r="AC212" s="21">
        <f t="shared" si="15"/>
        <v>0.94287744546108432</v>
      </c>
      <c r="AD212" s="21">
        <f t="shared" si="16"/>
        <v>-0.33313979474205707</v>
      </c>
      <c r="AE212" s="21">
        <f t="shared" si="17"/>
        <v>7.0715808409581324</v>
      </c>
      <c r="AF212" s="21">
        <f t="shared" si="18"/>
        <v>-2.498548460565428</v>
      </c>
      <c r="AG212" s="21">
        <f t="shared" si="19"/>
        <v>8.1305683228607144</v>
      </c>
      <c r="AH212" s="21">
        <f t="shared" si="20"/>
        <v>8.4075776381428588E-2</v>
      </c>
      <c r="AI212" s="21">
        <f t="shared" si="21"/>
        <v>-0.9112284903881358</v>
      </c>
      <c r="AJ212" s="21">
        <f t="shared" si="22"/>
        <v>0.41190124824399249</v>
      </c>
      <c r="AK212" s="21">
        <f t="shared" si="23"/>
        <v>-6.8342136779110181</v>
      </c>
      <c r="AL212" s="21">
        <f t="shared" si="24"/>
        <v>3.0892593618299435</v>
      </c>
      <c r="AM212" s="21">
        <f t="shared" si="95"/>
        <v>8.1841785987023883</v>
      </c>
      <c r="AN212" s="21">
        <f t="shared" si="25"/>
        <v>9.122381316031844E-2</v>
      </c>
      <c r="AO212" s="21">
        <f t="shared" si="26"/>
        <v>0.87301411316118893</v>
      </c>
      <c r="AP212" s="21">
        <f t="shared" si="27"/>
        <v>-0.4876949438136331</v>
      </c>
      <c r="AQ212" s="21">
        <f t="shared" si="28"/>
        <v>6.5476058487089173</v>
      </c>
      <c r="AR212" s="21">
        <f t="shared" si="29"/>
        <v>-3.6577120786022483</v>
      </c>
      <c r="AS212" s="21">
        <f t="shared" si="30"/>
        <v>7.9345927745050453</v>
      </c>
      <c r="AT212" s="21">
        <f t="shared" si="31"/>
        <v>5.7945703267339374E-2</v>
      </c>
      <c r="AU212" s="21">
        <f t="shared" si="32"/>
        <v>-0.82850964924384285</v>
      </c>
      <c r="AV212" s="21">
        <f t="shared" si="33"/>
        <v>0.55997478613759422</v>
      </c>
      <c r="AW212" s="21">
        <f t="shared" si="34"/>
        <v>-6.2138223693288213</v>
      </c>
      <c r="AX212" s="21">
        <f t="shared" si="35"/>
        <v>4.1998108960319565</v>
      </c>
      <c r="AY212" s="21">
        <f t="shared" si="36"/>
        <v>7.8713098037888836</v>
      </c>
      <c r="AZ212" s="21">
        <f t="shared" si="37"/>
        <v>4.9507973838517808E-2</v>
      </c>
      <c r="BA212" s="21">
        <f t="shared" si="38"/>
        <v>0.77803575431844019</v>
      </c>
      <c r="BB212" s="21">
        <f t="shared" si="39"/>
        <v>-0.62821999729564149</v>
      </c>
      <c r="BC212" s="21">
        <f t="shared" si="40"/>
        <v>5.8352681573883016</v>
      </c>
      <c r="BD212" s="21">
        <f t="shared" si="41"/>
        <v>-4.7116499797173113</v>
      </c>
      <c r="BE212" s="21">
        <f t="shared" si="42"/>
        <v>7.8606645349356068</v>
      </c>
      <c r="BF212" s="21">
        <f t="shared" si="43"/>
        <v>4.8088604658080909E-2</v>
      </c>
      <c r="BG212" s="21">
        <f t="shared" si="44"/>
        <v>-0.72195609395452498</v>
      </c>
      <c r="BH212" s="21">
        <f t="shared" si="45"/>
        <v>0.69193886897754564</v>
      </c>
      <c r="BI212" s="21">
        <f t="shared" si="46"/>
        <v>-5.4146707046589375</v>
      </c>
      <c r="BJ212" s="21">
        <f t="shared" si="47"/>
        <v>5.189541517331592</v>
      </c>
      <c r="BK212" s="21">
        <f t="shared" si="48"/>
        <v>7.7409531893742116</v>
      </c>
      <c r="BL212" s="21">
        <f t="shared" si="49"/>
        <v>3.2127091916561552E-2</v>
      </c>
      <c r="BM212" s="21">
        <f t="shared" si="50"/>
        <v>0.66067472339008182</v>
      </c>
      <c r="BN212" s="21">
        <f t="shared" si="51"/>
        <v>-0.7506723052527241</v>
      </c>
      <c r="BO212" s="21">
        <f t="shared" si="52"/>
        <v>4.9550604254256134</v>
      </c>
      <c r="BP212" s="21">
        <f t="shared" si="53"/>
        <v>-5.6300422893954307</v>
      </c>
      <c r="BQ212" s="21">
        <f t="shared" si="54"/>
        <v>7.9236854229281466</v>
      </c>
      <c r="BR212" s="21">
        <f t="shared" si="55"/>
        <v>5.649138972375288E-2</v>
      </c>
      <c r="BS212" s="21">
        <f t="shared" si="56"/>
        <v>-0.59463317630428958</v>
      </c>
      <c r="BT212" s="21">
        <f t="shared" si="57"/>
        <v>0.80399713036693832</v>
      </c>
      <c r="BU212" s="21">
        <f t="shared" si="58"/>
        <v>-4.4597488222821715</v>
      </c>
      <c r="BV212" s="21">
        <f t="shared" si="59"/>
        <v>6.0299784777520378</v>
      </c>
      <c r="BW212" s="21">
        <f t="shared" si="60"/>
        <v>7.8811718304574772</v>
      </c>
      <c r="BX212" s="21">
        <f t="shared" si="61"/>
        <v>5.0822910727663623E-2</v>
      </c>
      <c r="BY212" s="21">
        <f t="shared" si="62"/>
        <v>0.52430728355723455</v>
      </c>
      <c r="BZ212" s="21">
        <f t="shared" si="63"/>
        <v>-0.85152913773330952</v>
      </c>
      <c r="CA212" s="21">
        <f t="shared" si="64"/>
        <v>3.932304626679259</v>
      </c>
      <c r="CB212" s="21">
        <f t="shared" si="65"/>
        <v>-6.386468532999821</v>
      </c>
      <c r="CC212" s="21">
        <f t="shared" si="66"/>
        <v>7.7550125290589387</v>
      </c>
      <c r="CD212" s="21">
        <f t="shared" si="67"/>
        <v>3.4001670541191825E-2</v>
      </c>
      <c r="CE212" s="21">
        <f t="shared" si="68"/>
        <v>-0.450203744817676</v>
      </c>
      <c r="CF212" s="21">
        <f t="shared" si="69"/>
        <v>0.89292585814956715</v>
      </c>
      <c r="CG212" s="21">
        <f t="shared" si="70"/>
        <v>-3.3765280861325699</v>
      </c>
      <c r="CH212" s="21">
        <f t="shared" si="71"/>
        <v>6.6969439361217535</v>
      </c>
      <c r="CI212" s="21">
        <f t="shared" si="72"/>
        <v>7.7861797820808789</v>
      </c>
      <c r="CJ212" s="21">
        <f t="shared" si="73"/>
        <v>3.8157304277450524E-2</v>
      </c>
      <c r="CK212" s="21">
        <f t="shared" si="74"/>
        <v>0.37285647778031117</v>
      </c>
      <c r="CL212" s="21">
        <f t="shared" si="75"/>
        <v>-0.92788902729650835</v>
      </c>
      <c r="CM212" s="21">
        <f t="shared" si="76"/>
        <v>2.7964235833523339</v>
      </c>
      <c r="CN212" s="21">
        <f t="shared" si="77"/>
        <v>-6.9591677047238125</v>
      </c>
      <c r="CO212" s="21">
        <f t="shared" si="78"/>
        <v>7.8778445713354701</v>
      </c>
      <c r="CP212" s="21">
        <f t="shared" si="79"/>
        <v>5.0379276178062683E-2</v>
      </c>
      <c r="CQ212" s="21">
        <f t="shared" si="80"/>
        <v>-0.29282277127655271</v>
      </c>
      <c r="CR212" s="21">
        <f t="shared" si="81"/>
        <v>0.95616673473925018</v>
      </c>
      <c r="CS212" s="21">
        <f t="shared" si="82"/>
        <v>-2.1961707845741452</v>
      </c>
      <c r="CT212" s="21">
        <f t="shared" si="83"/>
        <v>7.1712505105443762</v>
      </c>
      <c r="CU212" s="21">
        <f t="shared" si="84"/>
        <v>7.8656069647653606</v>
      </c>
      <c r="CV212" s="21">
        <f t="shared" si="85"/>
        <v>4.8747595302048079E-2</v>
      </c>
      <c r="CW212" s="21"/>
      <c r="CX212" s="21">
        <v>56</v>
      </c>
      <c r="CY212" s="21">
        <v>7.8</v>
      </c>
      <c r="CZ212" s="21">
        <v>8.102534146453122</v>
      </c>
      <c r="DA212" s="21">
        <v>8.0428753901330072</v>
      </c>
      <c r="DB212" s="21">
        <v>8.0625611878297736</v>
      </c>
      <c r="DC212" s="21">
        <v>8.039963521574288</v>
      </c>
      <c r="DD212" s="21">
        <v>8.1105779490316063</v>
      </c>
      <c r="DE212" s="21">
        <v>7.9130084927153579</v>
      </c>
      <c r="DF212" s="21">
        <v>7.855437006002461</v>
      </c>
      <c r="DG212" s="21">
        <v>7.8097828420361415</v>
      </c>
      <c r="DH212" s="21">
        <v>7.6588355337527867</v>
      </c>
      <c r="DI212" s="21">
        <v>7.7604811805759395</v>
      </c>
      <c r="DJ212" s="21">
        <v>7.7586806388639369</v>
      </c>
      <c r="DK212" s="21">
        <v>7.7048130509100865</v>
      </c>
      <c r="DL212" s="21">
        <v>7.7903060045027033</v>
      </c>
      <c r="DM212" s="21">
        <v>7.8263681374757761</v>
      </c>
      <c r="DN212" s="21">
        <v>7.679580206645034</v>
      </c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9"/>
    </row>
    <row r="213" spans="1:149" x14ac:dyDescent="0.3">
      <c r="A213" s="30">
        <v>7.5</v>
      </c>
      <c r="B213" s="21">
        <f t="shared" si="98"/>
        <v>7.7</v>
      </c>
      <c r="C213" s="21">
        <f t="shared" si="99"/>
        <v>7.75</v>
      </c>
      <c r="D213" s="21">
        <f t="shared" si="100"/>
        <v>-0.25</v>
      </c>
      <c r="E213" s="21"/>
      <c r="F213" s="29"/>
      <c r="H213" s="30">
        <v>56</v>
      </c>
      <c r="I213" s="21">
        <v>7.8</v>
      </c>
      <c r="J213" s="21">
        <f t="shared" si="101"/>
        <v>3.1132900170709665</v>
      </c>
      <c r="K213" s="21">
        <f t="shared" si="86"/>
        <v>-0.99959950711832168</v>
      </c>
      <c r="L213" s="21">
        <f t="shared" si="87"/>
        <v>2.8298858083117835E-2</v>
      </c>
      <c r="M213" s="21">
        <f t="shared" si="96"/>
        <v>-7.7968761555229094</v>
      </c>
      <c r="N213" s="21">
        <f t="shared" si="97"/>
        <v>0.22073109304831912</v>
      </c>
      <c r="O213" s="21">
        <f t="shared" si="88"/>
        <v>8.102534146453122</v>
      </c>
      <c r="P213" s="21">
        <f t="shared" si="8"/>
        <v>3.878642903245156E-2</v>
      </c>
      <c r="Q213" s="21">
        <f t="shared" si="89"/>
        <v>0.99839834926238313</v>
      </c>
      <c r="R213" s="21">
        <f t="shared" si="90"/>
        <v>-5.6575049183791838E-2</v>
      </c>
      <c r="S213" s="21">
        <f t="shared" si="91"/>
        <v>7.7875071242465879</v>
      </c>
      <c r="T213" s="21">
        <f t="shared" si="92"/>
        <v>-0.44128538363357633</v>
      </c>
      <c r="U213" s="21">
        <f t="shared" si="9"/>
        <v>8.0428753901330072</v>
      </c>
      <c r="V213" s="21">
        <f t="shared" si="10"/>
        <v>3.1137870529872744E-2</v>
      </c>
      <c r="W213" s="21">
        <f t="shared" si="93"/>
        <v>-0.99639748854252663</v>
      </c>
      <c r="X213" s="21">
        <f t="shared" si="94"/>
        <v>8.4805924475507971E-2</v>
      </c>
      <c r="Y213" s="21">
        <f t="shared" si="11"/>
        <v>-7.7719004106317078</v>
      </c>
      <c r="Z213" s="21">
        <f t="shared" si="12"/>
        <v>0.6614862109089622</v>
      </c>
      <c r="AA213" s="21">
        <f t="shared" si="13"/>
        <v>8.0625611878297736</v>
      </c>
      <c r="AB213" s="21">
        <f t="shared" si="14"/>
        <v>3.3661690747406894E-2</v>
      </c>
      <c r="AC213" s="21">
        <f t="shared" si="15"/>
        <v>0.99359852761970302</v>
      </c>
      <c r="AD213" s="21">
        <f t="shared" si="16"/>
        <v>-0.1129688714290718</v>
      </c>
      <c r="AE213" s="21">
        <f t="shared" si="17"/>
        <v>7.750068515433683</v>
      </c>
      <c r="AF213" s="21">
        <f t="shared" si="18"/>
        <v>-0.88115719714676011</v>
      </c>
      <c r="AG213" s="21">
        <f t="shared" si="19"/>
        <v>8.039963521574288</v>
      </c>
      <c r="AH213" s="21">
        <f t="shared" si="20"/>
        <v>3.076455404798566E-2</v>
      </c>
      <c r="AI213" s="21">
        <f t="shared" si="21"/>
        <v>-0.99000370842176388</v>
      </c>
      <c r="AJ213" s="21">
        <f t="shared" si="22"/>
        <v>0.14104133192491849</v>
      </c>
      <c r="AK213" s="21">
        <f t="shared" si="23"/>
        <v>-7.7220289256897585</v>
      </c>
      <c r="AL213" s="21">
        <f t="shared" si="24"/>
        <v>1.1001223890143643</v>
      </c>
      <c r="AM213" s="21">
        <f t="shared" si="95"/>
        <v>8.1105779490316063</v>
      </c>
      <c r="AN213" s="21">
        <f t="shared" si="25"/>
        <v>3.9817685773282888E-2</v>
      </c>
      <c r="AO213" s="21">
        <f t="shared" si="26"/>
        <v>0.9856159103477089</v>
      </c>
      <c r="AP213" s="21">
        <f t="shared" si="27"/>
        <v>-0.16900082032184666</v>
      </c>
      <c r="AQ213" s="21">
        <f t="shared" si="28"/>
        <v>7.6878041007121292</v>
      </c>
      <c r="AR213" s="21">
        <f t="shared" si="29"/>
        <v>-1.318206398510404</v>
      </c>
      <c r="AS213" s="21">
        <f t="shared" si="30"/>
        <v>7.9130084927153579</v>
      </c>
      <c r="AT213" s="21">
        <f t="shared" si="31"/>
        <v>1.4488268296840778E-2</v>
      </c>
      <c r="AU213" s="21">
        <f t="shared" si="32"/>
        <v>-0.98043864796132718</v>
      </c>
      <c r="AV213" s="21">
        <f t="shared" si="33"/>
        <v>0.19682494146770321</v>
      </c>
      <c r="AW213" s="21">
        <f t="shared" si="34"/>
        <v>-7.6474214540983523</v>
      </c>
      <c r="AX213" s="21">
        <f t="shared" si="35"/>
        <v>1.535234543448085</v>
      </c>
      <c r="AY213" s="21">
        <f t="shared" si="36"/>
        <v>7.855437006002461</v>
      </c>
      <c r="AZ213" s="21">
        <f t="shared" si="37"/>
        <v>7.107308461853994E-3</v>
      </c>
      <c r="BA213" s="21">
        <f t="shared" si="38"/>
        <v>0.97447606817608368</v>
      </c>
      <c r="BB213" s="21">
        <f t="shared" si="39"/>
        <v>-0.22449140863757058</v>
      </c>
      <c r="BC213" s="21">
        <f t="shared" si="40"/>
        <v>7.6009133317734525</v>
      </c>
      <c r="BD213" s="21">
        <f t="shared" si="41"/>
        <v>-1.7510329873730506</v>
      </c>
      <c r="BE213" s="21">
        <f t="shared" si="42"/>
        <v>7.8097828420361415</v>
      </c>
      <c r="BF213" s="21">
        <f t="shared" si="43"/>
        <v>1.2542105174540589E-3</v>
      </c>
      <c r="BG213" s="21">
        <f t="shared" si="44"/>
        <v>-0.96773294693349932</v>
      </c>
      <c r="BH213" s="21">
        <f t="shared" si="45"/>
        <v>0.25197806138512335</v>
      </c>
      <c r="BI213" s="21">
        <f t="shared" si="46"/>
        <v>-7.5483169860812946</v>
      </c>
      <c r="BJ213" s="21">
        <f t="shared" si="47"/>
        <v>1.965428878803962</v>
      </c>
      <c r="BK213" s="21">
        <f t="shared" si="48"/>
        <v>7.6588355337527867</v>
      </c>
      <c r="BL213" s="21">
        <f t="shared" si="49"/>
        <v>1.8098008493232454E-2</v>
      </c>
      <c r="BM213" s="21">
        <f t="shared" si="50"/>
        <v>0.96021468537768995</v>
      </c>
      <c r="BN213" s="21">
        <f t="shared" si="51"/>
        <v>-0.27926288329282845</v>
      </c>
      <c r="BO213" s="21">
        <f t="shared" si="52"/>
        <v>7.4896745459459817</v>
      </c>
      <c r="BP213" s="21">
        <f t="shared" si="53"/>
        <v>-2.178250489684062</v>
      </c>
      <c r="BQ213" s="21">
        <f t="shared" si="54"/>
        <v>7.7604811805759395</v>
      </c>
      <c r="BR213" s="21">
        <f t="shared" si="55"/>
        <v>5.0665153107769647E-3</v>
      </c>
      <c r="BS213" s="21">
        <f t="shared" si="56"/>
        <v>-0.95192730552912808</v>
      </c>
      <c r="BT213" s="21">
        <f t="shared" si="57"/>
        <v>0.30632401960677863</v>
      </c>
      <c r="BU213" s="21">
        <f t="shared" si="58"/>
        <v>-7.4250329831271991</v>
      </c>
      <c r="BV213" s="21">
        <f t="shared" si="59"/>
        <v>2.3893273529328733</v>
      </c>
      <c r="BW213" s="21">
        <f t="shared" si="60"/>
        <v>7.7586806388639369</v>
      </c>
      <c r="BX213" s="21">
        <f t="shared" si="61"/>
        <v>5.2973539918029404E-3</v>
      </c>
      <c r="BY213" s="21">
        <f t="shared" si="62"/>
        <v>0.94287744546108576</v>
      </c>
      <c r="BZ213" s="21">
        <f t="shared" si="63"/>
        <v>-0.33313979474205296</v>
      </c>
      <c r="CA213" s="21">
        <f t="shared" si="64"/>
        <v>7.3544440745964685</v>
      </c>
      <c r="CB213" s="21">
        <f t="shared" si="65"/>
        <v>-2.5984903989880133</v>
      </c>
      <c r="CC213" s="21">
        <f t="shared" si="66"/>
        <v>7.7048130509100865</v>
      </c>
      <c r="CD213" s="21">
        <f t="shared" si="67"/>
        <v>1.2203455011527349E-2</v>
      </c>
      <c r="CE213" s="21">
        <f t="shared" si="68"/>
        <v>-0.93307235398263899</v>
      </c>
      <c r="CF213" s="21">
        <f t="shared" si="69"/>
        <v>0.35968872964453136</v>
      </c>
      <c r="CG213" s="21">
        <f t="shared" si="70"/>
        <v>-7.2779643610645843</v>
      </c>
      <c r="CH213" s="21">
        <f t="shared" si="71"/>
        <v>2.8055720912273445</v>
      </c>
      <c r="CI213" s="21">
        <f t="shared" si="72"/>
        <v>7.7903060045027033</v>
      </c>
      <c r="CJ213" s="21">
        <f t="shared" si="73"/>
        <v>1.2428199355508395E-3</v>
      </c>
      <c r="CK213" s="21">
        <f t="shared" si="74"/>
        <v>0.92251988483247038</v>
      </c>
      <c r="CL213" s="21">
        <f t="shared" si="75"/>
        <v>-0.38594955899532457</v>
      </c>
      <c r="CM213" s="21">
        <f t="shared" si="76"/>
        <v>7.1956551016932684</v>
      </c>
      <c r="CN213" s="21">
        <f t="shared" si="77"/>
        <v>-3.0104065601635317</v>
      </c>
      <c r="CO213" s="21">
        <f t="shared" si="78"/>
        <v>7.8263681374757761</v>
      </c>
      <c r="CP213" s="21">
        <f t="shared" si="79"/>
        <v>3.3805304456123418E-3</v>
      </c>
      <c r="CQ213" s="21">
        <f t="shared" si="80"/>
        <v>-0.91122849038813747</v>
      </c>
      <c r="CR213" s="21">
        <f t="shared" si="81"/>
        <v>0.41190124824398872</v>
      </c>
      <c r="CS213" s="21">
        <f t="shared" si="82"/>
        <v>-7.1075822250274721</v>
      </c>
      <c r="CT213" s="21">
        <f t="shared" si="83"/>
        <v>3.212829736303112</v>
      </c>
      <c r="CU213" s="21">
        <f t="shared" si="84"/>
        <v>7.679580206645034</v>
      </c>
      <c r="CV213" s="21">
        <f t="shared" si="85"/>
        <v>1.5438435045508432E-2</v>
      </c>
      <c r="CW213" s="21"/>
      <c r="CX213" s="21">
        <v>57</v>
      </c>
      <c r="CY213" s="21">
        <v>7.6</v>
      </c>
      <c r="CZ213" s="21">
        <v>8.1293997374324736</v>
      </c>
      <c r="DA213" s="21">
        <v>8.0356002230983865</v>
      </c>
      <c r="DB213" s="21">
        <v>8.0052673143247244</v>
      </c>
      <c r="DC213" s="21">
        <v>7.9515962641696367</v>
      </c>
      <c r="DD213" s="21">
        <v>8.0335960088160707</v>
      </c>
      <c r="DE213" s="21">
        <v>7.9106142644682143</v>
      </c>
      <c r="DF213" s="21">
        <v>7.8676755526003443</v>
      </c>
      <c r="DG213" s="21">
        <v>7.796215714196518</v>
      </c>
      <c r="DH213" s="21">
        <v>7.6523687988077898</v>
      </c>
      <c r="DI213" s="21">
        <v>7.6412193944814604</v>
      </c>
      <c r="DJ213" s="21">
        <v>7.6808077145689309</v>
      </c>
      <c r="DK213" s="21">
        <v>7.7231451971134915</v>
      </c>
      <c r="DL213" s="21">
        <v>7.8187209118965013</v>
      </c>
      <c r="DM213" s="21">
        <v>7.7776935510667737</v>
      </c>
      <c r="DN213" s="21">
        <v>7.5959730064396771</v>
      </c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9"/>
    </row>
    <row r="214" spans="1:149" x14ac:dyDescent="0.3">
      <c r="A214" s="30">
        <v>7.8</v>
      </c>
      <c r="B214" s="21">
        <f t="shared" si="98"/>
        <v>7.7199999999999989</v>
      </c>
      <c r="C214" s="21">
        <f t="shared" si="99"/>
        <v>7.7099999999999991</v>
      </c>
      <c r="D214" s="21">
        <f t="shared" si="100"/>
        <v>9.0000000000000746E-2</v>
      </c>
      <c r="E214" s="21"/>
      <c r="F214" s="29"/>
      <c r="H214" s="30">
        <v>57</v>
      </c>
      <c r="I214" s="21">
        <v>7.6</v>
      </c>
      <c r="J214" s="21">
        <f t="shared" si="101"/>
        <v>3.1698952901086201</v>
      </c>
      <c r="K214" s="21">
        <f t="shared" si="86"/>
        <v>-0.99959950711832168</v>
      </c>
      <c r="L214" s="21">
        <f t="shared" si="87"/>
        <v>-2.8298858083118033E-2</v>
      </c>
      <c r="M214" s="21">
        <f t="shared" si="96"/>
        <v>-7.5969562540992444</v>
      </c>
      <c r="N214" s="21">
        <f t="shared" si="97"/>
        <v>-0.21507132143169705</v>
      </c>
      <c r="O214" s="21">
        <f t="shared" si="88"/>
        <v>8.1293997374324736</v>
      </c>
      <c r="P214" s="21">
        <f t="shared" si="8"/>
        <v>6.9657860188483411E-2</v>
      </c>
      <c r="Q214" s="21">
        <f t="shared" si="89"/>
        <v>0.99839834926238313</v>
      </c>
      <c r="R214" s="21">
        <f t="shared" si="90"/>
        <v>5.6575049183792234E-2</v>
      </c>
      <c r="S214" s="21">
        <f t="shared" si="91"/>
        <v>7.5878274543941115</v>
      </c>
      <c r="T214" s="21">
        <f t="shared" si="92"/>
        <v>0.42997037379682096</v>
      </c>
      <c r="U214" s="21">
        <f t="shared" si="9"/>
        <v>8.0356002230983865</v>
      </c>
      <c r="V214" s="21">
        <f t="shared" si="10"/>
        <v>5.7315818828735113E-2</v>
      </c>
      <c r="W214" s="21">
        <f t="shared" si="93"/>
        <v>-0.99639748854252652</v>
      </c>
      <c r="X214" s="21">
        <f t="shared" si="94"/>
        <v>-8.4805924475509012E-2</v>
      </c>
      <c r="Y214" s="21">
        <f t="shared" si="11"/>
        <v>-7.5726209129232016</v>
      </c>
      <c r="Z214" s="21">
        <f t="shared" si="12"/>
        <v>-0.64452502601386841</v>
      </c>
      <c r="AA214" s="21">
        <f t="shared" si="13"/>
        <v>8.0052673143247244</v>
      </c>
      <c r="AB214" s="21">
        <f t="shared" si="14"/>
        <v>5.3324646621674313E-2</v>
      </c>
      <c r="AC214" s="21">
        <f t="shared" si="15"/>
        <v>0.99359852761970302</v>
      </c>
      <c r="AD214" s="21">
        <f t="shared" si="16"/>
        <v>0.1129688714290726</v>
      </c>
      <c r="AE214" s="21">
        <f t="shared" si="17"/>
        <v>7.5513488099097428</v>
      </c>
      <c r="AF214" s="21">
        <f t="shared" si="18"/>
        <v>0.85856342286095166</v>
      </c>
      <c r="AG214" s="21">
        <f t="shared" si="19"/>
        <v>7.9515962641696367</v>
      </c>
      <c r="AH214" s="21">
        <f t="shared" si="20"/>
        <v>4.6262666338110145E-2</v>
      </c>
      <c r="AI214" s="21">
        <f t="shared" si="21"/>
        <v>-0.99000370842176388</v>
      </c>
      <c r="AJ214" s="21">
        <f t="shared" si="22"/>
        <v>-0.14104133192491902</v>
      </c>
      <c r="AK214" s="21">
        <f t="shared" si="23"/>
        <v>-7.5240281840054051</v>
      </c>
      <c r="AL214" s="21">
        <f t="shared" si="24"/>
        <v>-1.0719141226293845</v>
      </c>
      <c r="AM214" s="21">
        <f t="shared" si="95"/>
        <v>8.0335960088160707</v>
      </c>
      <c r="AN214" s="21">
        <f t="shared" si="25"/>
        <v>5.705210642316725E-2</v>
      </c>
      <c r="AO214" s="21">
        <f t="shared" si="26"/>
        <v>0.98561591034770857</v>
      </c>
      <c r="AP214" s="21">
        <f t="shared" si="27"/>
        <v>0.16900082032184871</v>
      </c>
      <c r="AQ214" s="21">
        <f t="shared" si="28"/>
        <v>7.4906809186425845</v>
      </c>
      <c r="AR214" s="21">
        <f t="shared" si="29"/>
        <v>1.2844062344460501</v>
      </c>
      <c r="AS214" s="21">
        <f t="shared" si="30"/>
        <v>7.9106142644682143</v>
      </c>
      <c r="AT214" s="21">
        <f t="shared" si="31"/>
        <v>4.0870297956344032E-2</v>
      </c>
      <c r="AU214" s="21">
        <f t="shared" si="32"/>
        <v>-0.98043864796132685</v>
      </c>
      <c r="AV214" s="21">
        <f t="shared" si="33"/>
        <v>-0.19682494146770502</v>
      </c>
      <c r="AW214" s="21">
        <f t="shared" si="34"/>
        <v>-7.4513337245060836</v>
      </c>
      <c r="AX214" s="21">
        <f t="shared" si="35"/>
        <v>-1.495869555154558</v>
      </c>
      <c r="AY214" s="21">
        <f t="shared" si="36"/>
        <v>7.8676755526003443</v>
      </c>
      <c r="AZ214" s="21">
        <f t="shared" si="37"/>
        <v>3.5220467447413778E-2</v>
      </c>
      <c r="BA214" s="21">
        <f t="shared" si="38"/>
        <v>0.97447606817608334</v>
      </c>
      <c r="BB214" s="21">
        <f t="shared" si="39"/>
        <v>0.22449140863757214</v>
      </c>
      <c r="BC214" s="21">
        <f t="shared" si="40"/>
        <v>7.406018118138233</v>
      </c>
      <c r="BD214" s="21">
        <f t="shared" si="41"/>
        <v>1.7061347056455483</v>
      </c>
      <c r="BE214" s="21">
        <f t="shared" si="42"/>
        <v>7.796215714196518</v>
      </c>
      <c r="BF214" s="21">
        <f t="shared" si="43"/>
        <v>2.5817857131120843E-2</v>
      </c>
      <c r="BG214" s="21">
        <f t="shared" si="44"/>
        <v>-0.96773294693349898</v>
      </c>
      <c r="BH214" s="21">
        <f t="shared" si="45"/>
        <v>-0.25197806138512469</v>
      </c>
      <c r="BI214" s="21">
        <f t="shared" si="46"/>
        <v>-7.3547703966945921</v>
      </c>
      <c r="BJ214" s="21">
        <f t="shared" si="47"/>
        <v>-1.9150332665269476</v>
      </c>
      <c r="BK214" s="21">
        <f t="shared" si="48"/>
        <v>7.6523687988077898</v>
      </c>
      <c r="BL214" s="21">
        <f t="shared" si="49"/>
        <v>6.8906314220776458E-3</v>
      </c>
      <c r="BM214" s="21">
        <f t="shared" si="50"/>
        <v>0.96021468537768961</v>
      </c>
      <c r="BN214" s="21">
        <f t="shared" si="51"/>
        <v>0.2792628832928295</v>
      </c>
      <c r="BO214" s="21">
        <f t="shared" si="52"/>
        <v>7.2976316088704412</v>
      </c>
      <c r="BP214" s="21">
        <f t="shared" si="53"/>
        <v>2.122397913025504</v>
      </c>
      <c r="BQ214" s="21">
        <f t="shared" si="54"/>
        <v>7.6412193944814604</v>
      </c>
      <c r="BR214" s="21">
        <f t="shared" si="55"/>
        <v>5.4236045370343062E-3</v>
      </c>
      <c r="BS214" s="21">
        <f t="shared" si="56"/>
        <v>-0.95192730552912674</v>
      </c>
      <c r="BT214" s="21">
        <f t="shared" si="57"/>
        <v>-0.30632401960678279</v>
      </c>
      <c r="BU214" s="21">
        <f t="shared" si="58"/>
        <v>-7.2346475220213629</v>
      </c>
      <c r="BV214" s="21">
        <f t="shared" si="59"/>
        <v>-2.3280625490115492</v>
      </c>
      <c r="BW214" s="21">
        <f t="shared" si="60"/>
        <v>7.6808077145689309</v>
      </c>
      <c r="BX214" s="21">
        <f t="shared" si="61"/>
        <v>1.0632594022227791E-2</v>
      </c>
      <c r="BY214" s="21">
        <f t="shared" si="62"/>
        <v>0.94287744546108443</v>
      </c>
      <c r="BZ214" s="21">
        <f t="shared" si="63"/>
        <v>0.33313979474205691</v>
      </c>
      <c r="CA214" s="21">
        <f t="shared" si="64"/>
        <v>7.1658685855042412</v>
      </c>
      <c r="CB214" s="21">
        <f t="shared" si="65"/>
        <v>2.5318624400396326</v>
      </c>
      <c r="CC214" s="21">
        <f t="shared" si="66"/>
        <v>7.7231451971134915</v>
      </c>
      <c r="CD214" s="21">
        <f t="shared" si="67"/>
        <v>1.6203315409669974E-2</v>
      </c>
      <c r="CE214" s="21">
        <f t="shared" si="68"/>
        <v>-0.93307235398263766</v>
      </c>
      <c r="CF214" s="21">
        <f t="shared" si="69"/>
        <v>-0.35968872964453502</v>
      </c>
      <c r="CG214" s="21">
        <f t="shared" si="70"/>
        <v>-7.0913498902680461</v>
      </c>
      <c r="CH214" s="21">
        <f t="shared" si="71"/>
        <v>-2.7336343452984662</v>
      </c>
      <c r="CI214" s="21">
        <f t="shared" si="72"/>
        <v>7.8187209118965013</v>
      </c>
      <c r="CJ214" s="21">
        <f t="shared" si="73"/>
        <v>2.8779067354802852E-2</v>
      </c>
      <c r="CK214" s="21">
        <f t="shared" si="74"/>
        <v>0.92251988483246905</v>
      </c>
      <c r="CL214" s="21">
        <f t="shared" si="75"/>
        <v>0.38594955899532796</v>
      </c>
      <c r="CM214" s="21">
        <f t="shared" si="76"/>
        <v>7.0111511247267648</v>
      </c>
      <c r="CN214" s="21">
        <f t="shared" si="77"/>
        <v>2.9332166483644921</v>
      </c>
      <c r="CO214" s="21">
        <f t="shared" si="78"/>
        <v>7.7776935510667737</v>
      </c>
      <c r="CP214" s="21">
        <f t="shared" si="79"/>
        <v>2.3380730403522908E-2</v>
      </c>
      <c r="CQ214" s="21">
        <f t="shared" si="80"/>
        <v>-0.91122849038813603</v>
      </c>
      <c r="CR214" s="21">
        <f t="shared" si="81"/>
        <v>-0.41190124824399188</v>
      </c>
      <c r="CS214" s="21">
        <f t="shared" si="82"/>
        <v>-6.9253365269498337</v>
      </c>
      <c r="CT214" s="21">
        <f t="shared" si="83"/>
        <v>-3.1304494866543382</v>
      </c>
      <c r="CU214" s="21">
        <f t="shared" si="84"/>
        <v>7.5959730064396771</v>
      </c>
      <c r="CV214" s="21">
        <f t="shared" si="85"/>
        <v>5.2986757372665066E-4</v>
      </c>
      <c r="CW214" s="21"/>
      <c r="CX214" s="21">
        <v>58</v>
      </c>
      <c r="CY214" s="21">
        <v>7.7</v>
      </c>
      <c r="CZ214" s="21">
        <v>8.1570657679168512</v>
      </c>
      <c r="DA214" s="21">
        <v>8.030326405569383</v>
      </c>
      <c r="DB214" s="21">
        <v>7.9508474128837214</v>
      </c>
      <c r="DC214" s="21">
        <v>7.8688427712791844</v>
      </c>
      <c r="DD214" s="21">
        <v>7.9557030618353206</v>
      </c>
      <c r="DE214" s="21">
        <v>7.9213590922534598</v>
      </c>
      <c r="DF214" s="21">
        <v>7.8997069479119535</v>
      </c>
      <c r="DG214" s="21">
        <v>7.8168467073422496</v>
      </c>
      <c r="DH214" s="21">
        <v>7.7166332410874787</v>
      </c>
      <c r="DI214" s="21">
        <v>7.5961668537967828</v>
      </c>
      <c r="DJ214" s="21">
        <v>7.6622850498441881</v>
      </c>
      <c r="DK214" s="21">
        <v>7.7820327881330407</v>
      </c>
      <c r="DL214" s="21">
        <v>7.838230456195638</v>
      </c>
      <c r="DM214" s="21">
        <v>7.7445588621009041</v>
      </c>
      <c r="DN214" s="21">
        <v>7.6512304518200427</v>
      </c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9"/>
    </row>
    <row r="215" spans="1:149" x14ac:dyDescent="0.3">
      <c r="A215" s="30">
        <v>7.6</v>
      </c>
      <c r="B215" s="21">
        <f t="shared" si="98"/>
        <v>7.9799999999999995</v>
      </c>
      <c r="C215" s="21">
        <f t="shared" si="99"/>
        <v>7.85</v>
      </c>
      <c r="D215" s="21">
        <f t="shared" si="100"/>
        <v>-0.25</v>
      </c>
      <c r="E215" s="21"/>
      <c r="F215" s="29"/>
      <c r="H215" s="30">
        <v>58</v>
      </c>
      <c r="I215" s="21">
        <v>7.7</v>
      </c>
      <c r="J215" s="21">
        <f t="shared" si="101"/>
        <v>3.2265005631462742</v>
      </c>
      <c r="K215" s="21">
        <f t="shared" si="86"/>
        <v>-0.99639748854252652</v>
      </c>
      <c r="L215" s="21">
        <f t="shared" si="87"/>
        <v>-8.4805924475509262E-2</v>
      </c>
      <c r="M215" s="21">
        <f t="shared" si="96"/>
        <v>-7.6722606617774547</v>
      </c>
      <c r="N215" s="21">
        <f t="shared" si="97"/>
        <v>-0.65300561846142136</v>
      </c>
      <c r="O215" s="21">
        <f t="shared" si="88"/>
        <v>8.1570657679168512</v>
      </c>
      <c r="P215" s="21">
        <f t="shared" si="8"/>
        <v>5.9359190638552085E-2</v>
      </c>
      <c r="Q215" s="21">
        <f t="shared" si="89"/>
        <v>0.98561591034770846</v>
      </c>
      <c r="R215" s="21">
        <f t="shared" si="90"/>
        <v>0.16900082032184921</v>
      </c>
      <c r="S215" s="21">
        <f t="shared" si="91"/>
        <v>7.589242509677355</v>
      </c>
      <c r="T215" s="21">
        <f t="shared" si="92"/>
        <v>1.301306316478239</v>
      </c>
      <c r="U215" s="21">
        <f t="shared" si="9"/>
        <v>8.030326405569383</v>
      </c>
      <c r="V215" s="21">
        <f t="shared" si="10"/>
        <v>4.289953319082894E-2</v>
      </c>
      <c r="W215" s="21">
        <f t="shared" si="93"/>
        <v>-0.96773294693349876</v>
      </c>
      <c r="X215" s="21">
        <f t="shared" si="94"/>
        <v>-0.25197806138512541</v>
      </c>
      <c r="Y215" s="21">
        <f t="shared" si="11"/>
        <v>-7.4515436913879407</v>
      </c>
      <c r="Z215" s="21">
        <f t="shared" si="12"/>
        <v>-1.9402310726654657</v>
      </c>
      <c r="AA215" s="21">
        <f t="shared" si="13"/>
        <v>7.9508474128837214</v>
      </c>
      <c r="AB215" s="21">
        <f t="shared" si="14"/>
        <v>3.257758608879497E-2</v>
      </c>
      <c r="AC215" s="21">
        <f t="shared" si="15"/>
        <v>0.9428774454610841</v>
      </c>
      <c r="AD215" s="21">
        <f t="shared" si="16"/>
        <v>0.33313979474205779</v>
      </c>
      <c r="AE215" s="21">
        <f t="shared" si="17"/>
        <v>7.2601563300503473</v>
      </c>
      <c r="AF215" s="21">
        <f t="shared" si="18"/>
        <v>2.5651764195138451</v>
      </c>
      <c r="AG215" s="21">
        <f t="shared" si="19"/>
        <v>7.8688427712791844</v>
      </c>
      <c r="AH215" s="21">
        <f t="shared" si="20"/>
        <v>2.192763263366029E-2</v>
      </c>
      <c r="AI215" s="21">
        <f t="shared" si="21"/>
        <v>-0.91122849038813558</v>
      </c>
      <c r="AJ215" s="21">
        <f t="shared" si="22"/>
        <v>-0.41190124824399299</v>
      </c>
      <c r="AK215" s="21">
        <f t="shared" si="23"/>
        <v>-7.016459375988644</v>
      </c>
      <c r="AL215" s="21">
        <f t="shared" si="24"/>
        <v>-3.1716396114787462</v>
      </c>
      <c r="AM215" s="21">
        <f t="shared" si="95"/>
        <v>7.9557030618353206</v>
      </c>
      <c r="AN215" s="21">
        <f t="shared" si="25"/>
        <v>3.3208189848742915E-2</v>
      </c>
      <c r="AO215" s="21">
        <f t="shared" si="26"/>
        <v>0.87301411316118793</v>
      </c>
      <c r="AP215" s="21">
        <f t="shared" si="27"/>
        <v>0.48769494381363487</v>
      </c>
      <c r="AQ215" s="21">
        <f t="shared" si="28"/>
        <v>6.7222086713411473</v>
      </c>
      <c r="AR215" s="21">
        <f t="shared" si="29"/>
        <v>3.7552510673649886</v>
      </c>
      <c r="AS215" s="21">
        <f t="shared" si="30"/>
        <v>7.9213590922534598</v>
      </c>
      <c r="AT215" s="21">
        <f t="shared" si="31"/>
        <v>2.874793405889086E-2</v>
      </c>
      <c r="AU215" s="21">
        <f t="shared" si="32"/>
        <v>-0.82850964924384185</v>
      </c>
      <c r="AV215" s="21">
        <f t="shared" si="33"/>
        <v>-0.55997478613759577</v>
      </c>
      <c r="AW215" s="21">
        <f t="shared" si="34"/>
        <v>-6.3795242991775822</v>
      </c>
      <c r="AX215" s="21">
        <f t="shared" si="35"/>
        <v>-4.3118058532594876</v>
      </c>
      <c r="AY215" s="21">
        <f t="shared" si="36"/>
        <v>7.8997069479119535</v>
      </c>
      <c r="AZ215" s="21">
        <f t="shared" si="37"/>
        <v>2.5935967261292638E-2</v>
      </c>
      <c r="BA215" s="21">
        <f t="shared" si="38"/>
        <v>0.77803575431843919</v>
      </c>
      <c r="BB215" s="21">
        <f t="shared" si="39"/>
        <v>0.62821999729564271</v>
      </c>
      <c r="BC215" s="21">
        <f t="shared" si="40"/>
        <v>5.9908753082519821</v>
      </c>
      <c r="BD215" s="21">
        <f t="shared" si="41"/>
        <v>4.8372939791764491</v>
      </c>
      <c r="BE215" s="21">
        <f t="shared" si="42"/>
        <v>7.8168467073422496</v>
      </c>
      <c r="BF215" s="21">
        <f t="shared" si="43"/>
        <v>1.5174897057434992E-2</v>
      </c>
      <c r="BG215" s="21">
        <f t="shared" si="44"/>
        <v>-0.72195609395452409</v>
      </c>
      <c r="BH215" s="21">
        <f t="shared" si="45"/>
        <v>-0.69193886897754664</v>
      </c>
      <c r="BI215" s="21">
        <f t="shared" si="46"/>
        <v>-5.5590619234498355</v>
      </c>
      <c r="BJ215" s="21">
        <f t="shared" si="47"/>
        <v>-5.3279292911271092</v>
      </c>
      <c r="BK215" s="21">
        <f t="shared" si="48"/>
        <v>7.7166332410874787</v>
      </c>
      <c r="BL215" s="21">
        <f t="shared" si="49"/>
        <v>2.1601611801920187E-3</v>
      </c>
      <c r="BM215" s="21">
        <f t="shared" si="50"/>
        <v>0.66067472339008093</v>
      </c>
      <c r="BN215" s="21">
        <f t="shared" si="51"/>
        <v>0.75067230525272477</v>
      </c>
      <c r="BO215" s="21">
        <f t="shared" si="52"/>
        <v>5.0871953701036237</v>
      </c>
      <c r="BP215" s="21">
        <f t="shared" si="53"/>
        <v>5.7801767504459809</v>
      </c>
      <c r="BQ215" s="21">
        <f t="shared" si="54"/>
        <v>7.5961668537967828</v>
      </c>
      <c r="BR215" s="21">
        <f t="shared" si="55"/>
        <v>1.3484824182236023E-2</v>
      </c>
      <c r="BS215" s="21">
        <f t="shared" si="56"/>
        <v>-0.59463317630428603</v>
      </c>
      <c r="BT215" s="21">
        <f t="shared" si="57"/>
        <v>-0.80399713036694098</v>
      </c>
      <c r="BU215" s="21">
        <f t="shared" si="58"/>
        <v>-4.5786754575430022</v>
      </c>
      <c r="BV215" s="21">
        <f t="shared" si="59"/>
        <v>-6.1907779038254453</v>
      </c>
      <c r="BW215" s="21">
        <f t="shared" si="60"/>
        <v>7.6622850498441881</v>
      </c>
      <c r="BX215" s="21">
        <f t="shared" si="61"/>
        <v>4.898045474780786E-3</v>
      </c>
      <c r="BY215" s="21">
        <f t="shared" si="62"/>
        <v>0.524307283557231</v>
      </c>
      <c r="BZ215" s="21">
        <f t="shared" si="63"/>
        <v>0.85152913773331174</v>
      </c>
      <c r="CA215" s="21">
        <f t="shared" si="64"/>
        <v>4.0371660833906784</v>
      </c>
      <c r="CB215" s="21">
        <f t="shared" si="65"/>
        <v>6.5567743605465001</v>
      </c>
      <c r="CC215" s="21">
        <f t="shared" si="66"/>
        <v>7.7820327881330407</v>
      </c>
      <c r="CD215" s="21">
        <f t="shared" si="67"/>
        <v>1.0653608848446816E-2</v>
      </c>
      <c r="CE215" s="21">
        <f t="shared" si="68"/>
        <v>-0.4502037448176725</v>
      </c>
      <c r="CF215" s="21">
        <f t="shared" si="69"/>
        <v>-0.89292585814956893</v>
      </c>
      <c r="CG215" s="21">
        <f t="shared" si="70"/>
        <v>-3.4665688350960782</v>
      </c>
      <c r="CH215" s="21">
        <f t="shared" si="71"/>
        <v>-6.8755291077516807</v>
      </c>
      <c r="CI215" s="21">
        <f t="shared" si="72"/>
        <v>7.838230456195638</v>
      </c>
      <c r="CJ215" s="21">
        <f t="shared" si="73"/>
        <v>1.7952007298134776E-2</v>
      </c>
      <c r="CK215" s="21">
        <f t="shared" si="74"/>
        <v>0.37285647778030773</v>
      </c>
      <c r="CL215" s="21">
        <f t="shared" si="75"/>
        <v>0.92788902729650968</v>
      </c>
      <c r="CM215" s="21">
        <f t="shared" si="76"/>
        <v>2.8709948789083697</v>
      </c>
      <c r="CN215" s="21">
        <f t="shared" si="77"/>
        <v>7.1447455101831245</v>
      </c>
      <c r="CO215" s="21">
        <f t="shared" si="78"/>
        <v>7.7445588621009041</v>
      </c>
      <c r="CP215" s="21">
        <f t="shared" si="79"/>
        <v>5.7868652079095936E-3</v>
      </c>
      <c r="CQ215" s="21">
        <f t="shared" si="80"/>
        <v>-0.29282277127654943</v>
      </c>
      <c r="CR215" s="21">
        <f t="shared" si="81"/>
        <v>-0.95616673473925118</v>
      </c>
      <c r="CS215" s="21">
        <f t="shared" si="82"/>
        <v>-2.2547353388294309</v>
      </c>
      <c r="CT215" s="21">
        <f t="shared" si="83"/>
        <v>-7.3624838574922347</v>
      </c>
      <c r="CU215" s="21">
        <f t="shared" si="84"/>
        <v>7.6512304518200427</v>
      </c>
      <c r="CV215" s="21">
        <f t="shared" si="85"/>
        <v>6.3337075558386347E-3</v>
      </c>
      <c r="CW215" s="21"/>
      <c r="CX215" s="21">
        <v>59</v>
      </c>
      <c r="CY215" s="21">
        <v>8</v>
      </c>
      <c r="CZ215" s="21">
        <v>8.1854436152699961</v>
      </c>
      <c r="DA215" s="21">
        <v>8.0273870419642748</v>
      </c>
      <c r="DB215" s="21">
        <v>7.9010484312791434</v>
      </c>
      <c r="DC215" s="21">
        <v>7.7948963599882743</v>
      </c>
      <c r="DD215" s="21">
        <v>7.8797056684781879</v>
      </c>
      <c r="DE215" s="21">
        <v>7.9379231042133673</v>
      </c>
      <c r="DF215" s="21">
        <v>7.9409127486726323</v>
      </c>
      <c r="DG215" s="21">
        <v>7.8633555347798945</v>
      </c>
      <c r="DH215" s="21">
        <v>7.8322269094301866</v>
      </c>
      <c r="DI215" s="21">
        <v>7.6400231530045515</v>
      </c>
      <c r="DJ215" s="21">
        <v>7.7078545786719248</v>
      </c>
      <c r="DK215" s="21">
        <v>7.851853139902353</v>
      </c>
      <c r="DL215" s="21">
        <v>7.8395902472252592</v>
      </c>
      <c r="DM215" s="21">
        <v>7.7490866016955833</v>
      </c>
      <c r="DN215" s="21">
        <v>7.8074877030291905</v>
      </c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9"/>
    </row>
    <row r="216" spans="1:149" x14ac:dyDescent="0.3">
      <c r="A216" s="30">
        <v>7.7</v>
      </c>
      <c r="B216" s="21">
        <f t="shared" si="98"/>
        <v>7.7799999999999994</v>
      </c>
      <c r="C216" s="21">
        <f t="shared" si="99"/>
        <v>7.879999999999999</v>
      </c>
      <c r="D216" s="21">
        <f t="shared" si="100"/>
        <v>-0.17999999999999883</v>
      </c>
      <c r="E216" s="21"/>
      <c r="F216" s="29"/>
      <c r="H216" s="30">
        <v>59</v>
      </c>
      <c r="I216" s="21">
        <v>8</v>
      </c>
      <c r="J216" s="21">
        <f t="shared" si="101"/>
        <v>3.2831058361839283</v>
      </c>
      <c r="K216" s="21">
        <f t="shared" si="86"/>
        <v>-0.99000370842176377</v>
      </c>
      <c r="L216" s="21">
        <f t="shared" si="87"/>
        <v>-0.14104133192491952</v>
      </c>
      <c r="M216" s="21">
        <f t="shared" si="96"/>
        <v>-7.9200296673741102</v>
      </c>
      <c r="N216" s="21">
        <f t="shared" si="97"/>
        <v>-1.1283306553993562</v>
      </c>
      <c r="O216" s="21">
        <f t="shared" si="88"/>
        <v>8.1854436152699961</v>
      </c>
      <c r="P216" s="21">
        <f t="shared" si="8"/>
        <v>2.3180451908749511E-2</v>
      </c>
      <c r="Q216" s="21">
        <f t="shared" si="89"/>
        <v>0.96021468537768939</v>
      </c>
      <c r="R216" s="21">
        <f t="shared" si="90"/>
        <v>0.27926288329283044</v>
      </c>
      <c r="S216" s="21">
        <f t="shared" si="91"/>
        <v>7.6817174830215151</v>
      </c>
      <c r="T216" s="21">
        <f t="shared" si="92"/>
        <v>2.2341030663426436</v>
      </c>
      <c r="U216" s="21">
        <f t="shared" si="9"/>
        <v>8.0273870419642748</v>
      </c>
      <c r="V216" s="21">
        <f t="shared" si="10"/>
        <v>3.4233802455343465E-3</v>
      </c>
      <c r="W216" s="21">
        <f t="shared" si="93"/>
        <v>-0.91122849038813547</v>
      </c>
      <c r="X216" s="21">
        <f t="shared" si="94"/>
        <v>-0.41190124824399321</v>
      </c>
      <c r="Y216" s="21">
        <f t="shared" si="11"/>
        <v>-7.2898279231050838</v>
      </c>
      <c r="Z216" s="21">
        <f t="shared" si="12"/>
        <v>-3.2952099859519457</v>
      </c>
      <c r="AA216" s="21">
        <f t="shared" si="13"/>
        <v>7.9010484312791434</v>
      </c>
      <c r="AB216" s="21">
        <f t="shared" si="14"/>
        <v>1.236894609010708E-2</v>
      </c>
      <c r="AC216" s="21">
        <f t="shared" si="15"/>
        <v>0.8440244840299499</v>
      </c>
      <c r="AD216" s="21">
        <f t="shared" si="16"/>
        <v>0.53630464323738314</v>
      </c>
      <c r="AE216" s="21">
        <f t="shared" si="17"/>
        <v>6.7521958722395992</v>
      </c>
      <c r="AF216" s="21">
        <f t="shared" si="18"/>
        <v>4.2904371458990651</v>
      </c>
      <c r="AG216" s="21">
        <f t="shared" si="19"/>
        <v>7.7948963599882743</v>
      </c>
      <c r="AH216" s="21">
        <f t="shared" si="20"/>
        <v>2.5637955001465706E-2</v>
      </c>
      <c r="AI216" s="21">
        <f t="shared" si="21"/>
        <v>-0.75994624798869692</v>
      </c>
      <c r="AJ216" s="21">
        <f t="shared" si="22"/>
        <v>-0.64998592305364744</v>
      </c>
      <c r="AK216" s="21">
        <f t="shared" si="23"/>
        <v>-6.0795699839095754</v>
      </c>
      <c r="AL216" s="21">
        <f t="shared" si="24"/>
        <v>-5.1998873844291795</v>
      </c>
      <c r="AM216" s="21">
        <f t="shared" si="95"/>
        <v>7.8797056684781879</v>
      </c>
      <c r="AN216" s="21">
        <f t="shared" si="25"/>
        <v>1.5036791440226516E-2</v>
      </c>
      <c r="AO216" s="21">
        <f t="shared" si="26"/>
        <v>0.6606747233900806</v>
      </c>
      <c r="AP216" s="21">
        <f t="shared" si="27"/>
        <v>0.7506723052527251</v>
      </c>
      <c r="AQ216" s="21">
        <f t="shared" si="28"/>
        <v>5.2853977871206448</v>
      </c>
      <c r="AR216" s="21">
        <f t="shared" si="29"/>
        <v>6.0053784420218008</v>
      </c>
      <c r="AS216" s="21">
        <f t="shared" si="30"/>
        <v>7.9379231042133673</v>
      </c>
      <c r="AT216" s="21">
        <f t="shared" si="31"/>
        <v>7.7596119733290836E-3</v>
      </c>
      <c r="AU216" s="21">
        <f t="shared" si="32"/>
        <v>-0.54819460444470869</v>
      </c>
      <c r="AV216" s="21">
        <f t="shared" si="33"/>
        <v>-0.83635080896577685</v>
      </c>
      <c r="AW216" s="21">
        <f t="shared" si="34"/>
        <v>-4.3855568355576695</v>
      </c>
      <c r="AX216" s="21">
        <f t="shared" si="35"/>
        <v>-6.6908064717262148</v>
      </c>
      <c r="AY216" s="21">
        <f t="shared" si="36"/>
        <v>7.9409127486726323</v>
      </c>
      <c r="AZ216" s="21">
        <f t="shared" si="37"/>
        <v>7.385906415920962E-3</v>
      </c>
      <c r="BA216" s="21">
        <f t="shared" si="38"/>
        <v>0.42475465928404643</v>
      </c>
      <c r="BB216" s="21">
        <f t="shared" si="39"/>
        <v>0.90530849958259729</v>
      </c>
      <c r="BC216" s="21">
        <f t="shared" si="40"/>
        <v>3.3980372742723715</v>
      </c>
      <c r="BD216" s="21">
        <f t="shared" si="41"/>
        <v>7.2424679966607783</v>
      </c>
      <c r="BE216" s="21">
        <f t="shared" si="42"/>
        <v>7.8633555347798945</v>
      </c>
      <c r="BF216" s="21">
        <f t="shared" si="43"/>
        <v>1.7080558152513192E-2</v>
      </c>
      <c r="BG216" s="21">
        <f t="shared" si="44"/>
        <v>-0.29282277127654871</v>
      </c>
      <c r="BH216" s="21">
        <f t="shared" si="45"/>
        <v>-0.9561667347392514</v>
      </c>
      <c r="BI216" s="21">
        <f t="shared" si="46"/>
        <v>-2.3425821702123897</v>
      </c>
      <c r="BJ216" s="21">
        <f t="shared" si="47"/>
        <v>-7.6493338779140112</v>
      </c>
      <c r="BK216" s="21">
        <f t="shared" si="48"/>
        <v>7.8322269094301866</v>
      </c>
      <c r="BL216" s="21">
        <f t="shared" si="49"/>
        <v>2.0971636321226672E-2</v>
      </c>
      <c r="BM216" s="21">
        <f t="shared" si="50"/>
        <v>0.15503659966419595</v>
      </c>
      <c r="BN216" s="21">
        <f t="shared" si="51"/>
        <v>0.98790872694017828</v>
      </c>
      <c r="BO216" s="21">
        <f t="shared" si="52"/>
        <v>1.2402927973135676</v>
      </c>
      <c r="BP216" s="21">
        <f t="shared" si="53"/>
        <v>7.9032698155214263</v>
      </c>
      <c r="BQ216" s="21">
        <f t="shared" si="54"/>
        <v>7.6400231530045515</v>
      </c>
      <c r="BR216" s="21">
        <f t="shared" si="55"/>
        <v>4.4997105874431065E-2</v>
      </c>
      <c r="BS216" s="21">
        <f t="shared" si="56"/>
        <v>-1.4150845940759991E-2</v>
      </c>
      <c r="BT216" s="21">
        <f t="shared" si="57"/>
        <v>-0.99989987176674888</v>
      </c>
      <c r="BU216" s="21">
        <f t="shared" si="58"/>
        <v>-0.11320676752607993</v>
      </c>
      <c r="BV216" s="21">
        <f t="shared" si="59"/>
        <v>-7.9991989741339911</v>
      </c>
      <c r="BW216" s="21">
        <f t="shared" si="60"/>
        <v>7.7078545786719248</v>
      </c>
      <c r="BX216" s="21">
        <f t="shared" si="61"/>
        <v>3.6518177666009399E-2</v>
      </c>
      <c r="BY216" s="21">
        <f t="shared" si="62"/>
        <v>-0.12701781974688103</v>
      </c>
      <c r="BZ216" s="21">
        <f t="shared" si="63"/>
        <v>0.99190043525887661</v>
      </c>
      <c r="CA216" s="21">
        <f t="shared" si="64"/>
        <v>-1.0161425579750483</v>
      </c>
      <c r="CB216" s="21">
        <f t="shared" si="65"/>
        <v>7.9352034820710129</v>
      </c>
      <c r="CC216" s="21">
        <f t="shared" si="66"/>
        <v>7.851853139902353</v>
      </c>
      <c r="CD216" s="21">
        <f t="shared" si="67"/>
        <v>1.8518357512205874E-2</v>
      </c>
      <c r="CE216" s="21">
        <f t="shared" si="68"/>
        <v>0.26564707111087871</v>
      </c>
      <c r="CF216" s="21">
        <f t="shared" si="69"/>
        <v>-0.96407034681615</v>
      </c>
      <c r="CG216" s="21">
        <f t="shared" si="70"/>
        <v>2.1251765688870297</v>
      </c>
      <c r="CH216" s="21">
        <f t="shared" si="71"/>
        <v>-7.7125627745292</v>
      </c>
      <c r="CI216" s="21">
        <f t="shared" si="72"/>
        <v>7.8395902472252592</v>
      </c>
      <c r="CJ216" s="21">
        <f t="shared" si="73"/>
        <v>2.0051219096842599E-2</v>
      </c>
      <c r="CK216" s="21">
        <f t="shared" si="74"/>
        <v>-0.39896535131541883</v>
      </c>
      <c r="CL216" s="21">
        <f t="shared" si="75"/>
        <v>0.91696600179601229</v>
      </c>
      <c r="CM216" s="21">
        <f t="shared" si="76"/>
        <v>-3.1917228105233506</v>
      </c>
      <c r="CN216" s="21">
        <f t="shared" si="77"/>
        <v>7.3357280143680983</v>
      </c>
      <c r="CO216" s="21">
        <f t="shared" si="78"/>
        <v>7.7490866016955833</v>
      </c>
      <c r="CP216" s="21">
        <f t="shared" si="79"/>
        <v>3.136417478805209E-2</v>
      </c>
      <c r="CQ216" s="21">
        <f t="shared" si="80"/>
        <v>0.52430728355723411</v>
      </c>
      <c r="CR216" s="21">
        <f t="shared" si="81"/>
        <v>-0.85152913773330974</v>
      </c>
      <c r="CS216" s="21">
        <f t="shared" si="82"/>
        <v>4.1944582684578728</v>
      </c>
      <c r="CT216" s="21">
        <f t="shared" si="83"/>
        <v>-6.8122331018664779</v>
      </c>
      <c r="CU216" s="21">
        <f t="shared" si="84"/>
        <v>7.8074877030291905</v>
      </c>
      <c r="CV216" s="21">
        <f t="shared" si="85"/>
        <v>2.4064037121351189E-2</v>
      </c>
      <c r="CW216" s="21"/>
      <c r="CX216" s="21">
        <v>60</v>
      </c>
      <c r="CY216" s="21">
        <v>8.8000000000000007</v>
      </c>
      <c r="CZ216" s="21">
        <v>8.2144423766916113</v>
      </c>
      <c r="DA216" s="21">
        <v>8.0270921820047167</v>
      </c>
      <c r="DB216" s="21">
        <v>7.8575284851253979</v>
      </c>
      <c r="DC216" s="21">
        <v>7.7326478206093885</v>
      </c>
      <c r="DD216" s="21">
        <v>7.8086578169907375</v>
      </c>
      <c r="DE216" s="21">
        <v>7.9527856007471609</v>
      </c>
      <c r="DF216" s="21">
        <v>7.9799537580131688</v>
      </c>
      <c r="DG216" s="21">
        <v>7.9233339859837333</v>
      </c>
      <c r="DH216" s="21">
        <v>7.9691959937313008</v>
      </c>
      <c r="DI216" s="21">
        <v>7.7652130283304679</v>
      </c>
      <c r="DJ216" s="21">
        <v>7.8092979977498507</v>
      </c>
      <c r="DK216" s="21">
        <v>7.9136223178763716</v>
      </c>
      <c r="DL216" s="21">
        <v>7.8392449596000704</v>
      </c>
      <c r="DM216" s="21">
        <v>7.805833891221118</v>
      </c>
      <c r="DN216" s="21">
        <v>7.9763305644404934</v>
      </c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9"/>
    </row>
    <row r="217" spans="1:149" x14ac:dyDescent="0.3">
      <c r="A217" s="30">
        <v>8</v>
      </c>
      <c r="B217" s="21">
        <f t="shared" si="98"/>
        <v>7.8599999999999994</v>
      </c>
      <c r="C217" s="21">
        <f t="shared" si="99"/>
        <v>7.8199999999999994</v>
      </c>
      <c r="D217" s="21">
        <f t="shared" si="100"/>
        <v>0.1800000000000006</v>
      </c>
      <c r="E217" s="21"/>
      <c r="F217" s="29"/>
      <c r="H217" s="30">
        <v>60</v>
      </c>
      <c r="I217" s="21">
        <v>8.8000000000000007</v>
      </c>
      <c r="J217" s="21">
        <f t="shared" si="101"/>
        <v>3.3397111092215819</v>
      </c>
      <c r="K217" s="21">
        <f t="shared" si="86"/>
        <v>-0.98043864796132674</v>
      </c>
      <c r="L217" s="21">
        <f t="shared" si="87"/>
        <v>-0.19682494146770529</v>
      </c>
      <c r="M217" s="21">
        <f t="shared" si="96"/>
        <v>-8.6278601020596764</v>
      </c>
      <c r="N217" s="21">
        <f t="shared" si="97"/>
        <v>-1.7320594849158066</v>
      </c>
      <c r="O217" s="21">
        <f t="shared" si="88"/>
        <v>8.2144423766916113</v>
      </c>
      <c r="P217" s="21">
        <f t="shared" si="8"/>
        <v>6.6540639012316979E-2</v>
      </c>
      <c r="Q217" s="21">
        <f t="shared" si="89"/>
        <v>0.92251988483246872</v>
      </c>
      <c r="R217" s="21">
        <f t="shared" si="90"/>
        <v>0.38594955899532851</v>
      </c>
      <c r="S217" s="21">
        <f t="shared" si="91"/>
        <v>8.1181749865257249</v>
      </c>
      <c r="T217" s="21">
        <f t="shared" si="92"/>
        <v>3.3963561191588911</v>
      </c>
      <c r="U217" s="21">
        <f t="shared" si="9"/>
        <v>8.0270921820047167</v>
      </c>
      <c r="V217" s="21">
        <f t="shared" si="10"/>
        <v>8.7830433863100438E-2</v>
      </c>
      <c r="W217" s="21">
        <f t="shared" si="93"/>
        <v>-0.82850964924384263</v>
      </c>
      <c r="X217" s="21">
        <f t="shared" si="94"/>
        <v>-0.55997478613759466</v>
      </c>
      <c r="Y217" s="21">
        <f t="shared" si="11"/>
        <v>-7.290884913345816</v>
      </c>
      <c r="Z217" s="21">
        <f t="shared" si="12"/>
        <v>-4.9277781180108331</v>
      </c>
      <c r="AA217" s="21">
        <f t="shared" si="13"/>
        <v>7.8575284851253979</v>
      </c>
      <c r="AB217" s="21">
        <f t="shared" si="14"/>
        <v>0.10709903578120486</v>
      </c>
      <c r="AC217" s="21">
        <f t="shared" si="15"/>
        <v>0.70208587582262294</v>
      </c>
      <c r="AD217" s="21">
        <f t="shared" si="16"/>
        <v>0.7120922854310251</v>
      </c>
      <c r="AE217" s="21">
        <f t="shared" si="17"/>
        <v>6.1783557072390822</v>
      </c>
      <c r="AF217" s="21">
        <f t="shared" si="18"/>
        <v>6.2664121117930209</v>
      </c>
      <c r="AG217" s="21">
        <f t="shared" si="19"/>
        <v>7.7326478206093885</v>
      </c>
      <c r="AH217" s="21">
        <f t="shared" si="20"/>
        <v>0.12129002038529683</v>
      </c>
      <c r="AI217" s="21">
        <f t="shared" si="21"/>
        <v>-0.54819460444471146</v>
      </c>
      <c r="AJ217" s="21">
        <f t="shared" si="22"/>
        <v>-0.83635080896577507</v>
      </c>
      <c r="AK217" s="21">
        <f t="shared" si="23"/>
        <v>-4.8241125191134611</v>
      </c>
      <c r="AL217" s="21">
        <f t="shared" si="24"/>
        <v>-7.3598871188988211</v>
      </c>
      <c r="AM217" s="21">
        <f t="shared" si="95"/>
        <v>7.8086578169907375</v>
      </c>
      <c r="AN217" s="21">
        <f t="shared" si="25"/>
        <v>0.11265252079650717</v>
      </c>
      <c r="AO217" s="21">
        <f t="shared" si="26"/>
        <v>0.37285647778031011</v>
      </c>
      <c r="AP217" s="21">
        <f t="shared" si="27"/>
        <v>0.92788902729650868</v>
      </c>
      <c r="AQ217" s="21">
        <f t="shared" si="28"/>
        <v>3.2811370044667294</v>
      </c>
      <c r="AR217" s="21">
        <f t="shared" si="29"/>
        <v>8.1654234402092776</v>
      </c>
      <c r="AS217" s="21">
        <f t="shared" si="30"/>
        <v>7.9527856007471609</v>
      </c>
      <c r="AT217" s="21">
        <f t="shared" si="31"/>
        <v>9.6274363551459061E-2</v>
      </c>
      <c r="AU217" s="21">
        <f t="shared" si="32"/>
        <v>-0.18293119747238798</v>
      </c>
      <c r="AV217" s="21">
        <f t="shared" si="33"/>
        <v>-0.98312571779570401</v>
      </c>
      <c r="AW217" s="21">
        <f t="shared" si="34"/>
        <v>-1.6097945377570144</v>
      </c>
      <c r="AX217" s="21">
        <f t="shared" si="35"/>
        <v>-8.6515063166021964</v>
      </c>
      <c r="AY217" s="21">
        <f t="shared" si="36"/>
        <v>7.9799537580131688</v>
      </c>
      <c r="AZ217" s="21">
        <f t="shared" si="37"/>
        <v>9.318707295304908E-2</v>
      </c>
      <c r="BA217" s="21">
        <f t="shared" si="38"/>
        <v>-1.4150845940761094E-2</v>
      </c>
      <c r="BB217" s="21">
        <f t="shared" si="39"/>
        <v>0.99989987176674888</v>
      </c>
      <c r="BC217" s="21">
        <f t="shared" si="40"/>
        <v>-0.12452744427869764</v>
      </c>
      <c r="BD217" s="21">
        <f t="shared" si="41"/>
        <v>8.7991188715473907</v>
      </c>
      <c r="BE217" s="21">
        <f t="shared" si="42"/>
        <v>7.9233339859837333</v>
      </c>
      <c r="BF217" s="21">
        <f t="shared" si="43"/>
        <v>9.9621137956394018E-2</v>
      </c>
      <c r="BG217" s="21">
        <f t="shared" si="44"/>
        <v>0.21067926999572564</v>
      </c>
      <c r="BH217" s="21">
        <f t="shared" si="45"/>
        <v>-0.97755523894768637</v>
      </c>
      <c r="BI217" s="21">
        <f t="shared" si="46"/>
        <v>1.8539775759623858</v>
      </c>
      <c r="BJ217" s="21">
        <f t="shared" si="47"/>
        <v>-8.6024861027396415</v>
      </c>
      <c r="BK217" s="21">
        <f t="shared" si="48"/>
        <v>7.9691959937313008</v>
      </c>
      <c r="BL217" s="21">
        <f t="shared" si="49"/>
        <v>9.4409546166897701E-2</v>
      </c>
      <c r="BM217" s="21">
        <f t="shared" si="50"/>
        <v>-0.39896535131541272</v>
      </c>
      <c r="BN217" s="21">
        <f t="shared" si="51"/>
        <v>0.91696600179601495</v>
      </c>
      <c r="BO217" s="21">
        <f t="shared" si="52"/>
        <v>-3.5108950915756321</v>
      </c>
      <c r="BP217" s="21">
        <f t="shared" si="53"/>
        <v>8.0693008158049331</v>
      </c>
      <c r="BQ217" s="21">
        <f t="shared" si="54"/>
        <v>7.7652130283304679</v>
      </c>
      <c r="BR217" s="21">
        <f t="shared" si="55"/>
        <v>0.11758942859881054</v>
      </c>
      <c r="BS217" s="21">
        <f t="shared" si="56"/>
        <v>0.57164282925847576</v>
      </c>
      <c r="BT217" s="21">
        <f t="shared" si="57"/>
        <v>-0.82050257510708957</v>
      </c>
      <c r="BU217" s="21">
        <f t="shared" si="58"/>
        <v>5.0304568974745871</v>
      </c>
      <c r="BV217" s="21">
        <f t="shared" si="59"/>
        <v>-7.2204226609423889</v>
      </c>
      <c r="BW217" s="21">
        <f t="shared" si="60"/>
        <v>7.8092979977498507</v>
      </c>
      <c r="BX217" s="21">
        <f t="shared" si="61"/>
        <v>0.11257977298297159</v>
      </c>
      <c r="BY217" s="21">
        <f t="shared" si="62"/>
        <v>-0.7219560939545222</v>
      </c>
      <c r="BZ217" s="21">
        <f t="shared" si="63"/>
        <v>0.69193886897754853</v>
      </c>
      <c r="CA217" s="21">
        <f t="shared" si="64"/>
        <v>-6.3532136267997963</v>
      </c>
      <c r="CB217" s="21">
        <f t="shared" si="65"/>
        <v>6.0890620470024279</v>
      </c>
      <c r="CC217" s="21">
        <f t="shared" si="66"/>
        <v>7.9136223178763716</v>
      </c>
      <c r="CD217" s="21">
        <f t="shared" si="67"/>
        <v>0.10072473660495784</v>
      </c>
      <c r="CE217" s="21">
        <f t="shared" si="68"/>
        <v>0.84402448402994878</v>
      </c>
      <c r="CF217" s="21">
        <f t="shared" si="69"/>
        <v>-0.53630464323738503</v>
      </c>
      <c r="CG217" s="21">
        <f t="shared" si="70"/>
        <v>7.4274154594635498</v>
      </c>
      <c r="CH217" s="21">
        <f t="shared" si="71"/>
        <v>-4.7194808604889884</v>
      </c>
      <c r="CI217" s="21">
        <f t="shared" si="72"/>
        <v>7.8392449596000704</v>
      </c>
      <c r="CJ217" s="21">
        <f t="shared" si="73"/>
        <v>0.10917670913635572</v>
      </c>
      <c r="CK217" s="21">
        <f t="shared" si="74"/>
        <v>-0.93307235398263644</v>
      </c>
      <c r="CL217" s="21">
        <f t="shared" si="75"/>
        <v>0.35968872964453819</v>
      </c>
      <c r="CM217" s="21">
        <f t="shared" si="76"/>
        <v>-8.2110367150472019</v>
      </c>
      <c r="CN217" s="21">
        <f t="shared" si="77"/>
        <v>3.1652608208719362</v>
      </c>
      <c r="CO217" s="21">
        <f t="shared" si="78"/>
        <v>7.805833891221118</v>
      </c>
      <c r="CP217" s="21">
        <f t="shared" si="79"/>
        <v>0.11297342145214576</v>
      </c>
      <c r="CQ217" s="21">
        <f t="shared" si="80"/>
        <v>0.98561591034770801</v>
      </c>
      <c r="CR217" s="21">
        <f t="shared" si="81"/>
        <v>-0.16900082032185137</v>
      </c>
      <c r="CS217" s="21">
        <f t="shared" si="82"/>
        <v>8.6734200110598305</v>
      </c>
      <c r="CT217" s="21">
        <f t="shared" si="83"/>
        <v>-1.4872072188322922</v>
      </c>
      <c r="CU217" s="21">
        <f t="shared" si="84"/>
        <v>7.9763305644404934</v>
      </c>
      <c r="CV217" s="21">
        <f t="shared" si="85"/>
        <v>9.3598799495398552E-2</v>
      </c>
      <c r="CW217" s="21"/>
      <c r="CX217" s="21">
        <v>61</v>
      </c>
      <c r="CY217" s="21">
        <v>6.8</v>
      </c>
      <c r="CZ217" s="21">
        <v>8.2439691604064596</v>
      </c>
      <c r="DA217" s="21">
        <v>8.029723978531857</v>
      </c>
      <c r="DB217" s="21">
        <v>7.8218132342937228</v>
      </c>
      <c r="DC217" s="21">
        <v>7.684578867687037</v>
      </c>
      <c r="DD217" s="21">
        <v>7.7457413887188755</v>
      </c>
      <c r="DE217" s="21">
        <v>7.959313626120144</v>
      </c>
      <c r="DF217" s="21">
        <v>8.0064503122851747</v>
      </c>
      <c r="DG217" s="21">
        <v>7.9821817111486615</v>
      </c>
      <c r="DH217" s="21">
        <v>8.0933866965414385</v>
      </c>
      <c r="DI217" s="21">
        <v>7.9412572187203985</v>
      </c>
      <c r="DJ217" s="21">
        <v>7.9450489843942522</v>
      </c>
      <c r="DK217" s="21">
        <v>7.9633865253706153</v>
      </c>
      <c r="DL217" s="21">
        <v>7.8653852766267631</v>
      </c>
      <c r="DM217" s="21">
        <v>7.9089740437464267</v>
      </c>
      <c r="DN217" s="21">
        <v>8.0758586272490991</v>
      </c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9"/>
    </row>
    <row r="218" spans="1:149" x14ac:dyDescent="0.3">
      <c r="A218" s="30">
        <v>8.8000000000000007</v>
      </c>
      <c r="B218" s="21">
        <f t="shared" si="98"/>
        <v>7.8400000000000007</v>
      </c>
      <c r="C218" s="21">
        <f t="shared" si="99"/>
        <v>7.85</v>
      </c>
      <c r="D218" s="21">
        <f t="shared" si="100"/>
        <v>0.95000000000000107</v>
      </c>
      <c r="E218" s="21"/>
      <c r="F218" s="29"/>
      <c r="H218" s="30">
        <v>61</v>
      </c>
      <c r="I218" s="21">
        <v>6.8</v>
      </c>
      <c r="J218" s="21">
        <f t="shared" si="101"/>
        <v>3.3963163822592359</v>
      </c>
      <c r="K218" s="21">
        <f t="shared" si="86"/>
        <v>-0.96773294693349887</v>
      </c>
      <c r="L218" s="21">
        <f t="shared" si="87"/>
        <v>-0.25197806138512518</v>
      </c>
      <c r="M218" s="21">
        <f t="shared" si="96"/>
        <v>-6.5805840391477926</v>
      </c>
      <c r="N218" s="21">
        <f t="shared" si="97"/>
        <v>-1.7134508174188512</v>
      </c>
      <c r="O218" s="21">
        <f t="shared" si="88"/>
        <v>8.2439691604064596</v>
      </c>
      <c r="P218" s="21">
        <f t="shared" si="8"/>
        <v>0.21234840594212642</v>
      </c>
      <c r="Q218" s="21">
        <f t="shared" si="89"/>
        <v>0.87301411316118815</v>
      </c>
      <c r="R218" s="21">
        <f t="shared" si="90"/>
        <v>0.48769494381363454</v>
      </c>
      <c r="S218" s="21">
        <f t="shared" si="91"/>
        <v>5.9364959694960797</v>
      </c>
      <c r="T218" s="21">
        <f t="shared" si="92"/>
        <v>3.3163256179327147</v>
      </c>
      <c r="U218" s="21">
        <f t="shared" si="9"/>
        <v>8.029723978531857</v>
      </c>
      <c r="V218" s="21">
        <f t="shared" si="10"/>
        <v>0.18084176154880255</v>
      </c>
      <c r="W218" s="21">
        <f t="shared" si="93"/>
        <v>-0.72195609395452476</v>
      </c>
      <c r="X218" s="21">
        <f t="shared" si="94"/>
        <v>-0.69193886897754586</v>
      </c>
      <c r="Y218" s="21">
        <f t="shared" si="11"/>
        <v>-4.9093014388907683</v>
      </c>
      <c r="Z218" s="21">
        <f t="shared" si="12"/>
        <v>-4.7051843090473113</v>
      </c>
      <c r="AA218" s="21">
        <f t="shared" si="13"/>
        <v>7.8218132342937228</v>
      </c>
      <c r="AB218" s="21">
        <f t="shared" si="14"/>
        <v>0.15026665210201809</v>
      </c>
      <c r="AC218" s="21">
        <f t="shared" si="15"/>
        <v>0.52430728355723166</v>
      </c>
      <c r="AD218" s="21">
        <f t="shared" si="16"/>
        <v>0.85152913773331129</v>
      </c>
      <c r="AE218" s="21">
        <f t="shared" si="17"/>
        <v>3.565289528189175</v>
      </c>
      <c r="AF218" s="21">
        <f t="shared" si="18"/>
        <v>5.7903981365865169</v>
      </c>
      <c r="AG218" s="21">
        <f t="shared" si="19"/>
        <v>7.684578867687037</v>
      </c>
      <c r="AH218" s="21">
        <f t="shared" si="20"/>
        <v>0.13008512760103488</v>
      </c>
      <c r="AI218" s="21">
        <f t="shared" si="21"/>
        <v>-0.29282277127655165</v>
      </c>
      <c r="AJ218" s="21">
        <f t="shared" si="22"/>
        <v>-0.95616673473925051</v>
      </c>
      <c r="AK218" s="21">
        <f t="shared" si="23"/>
        <v>-1.9911948446805512</v>
      </c>
      <c r="AL218" s="21">
        <f t="shared" si="24"/>
        <v>-6.5019337962269033</v>
      </c>
      <c r="AM218" s="21">
        <f t="shared" si="95"/>
        <v>7.7457413887188755</v>
      </c>
      <c r="AN218" s="21">
        <f t="shared" si="25"/>
        <v>0.13907961598806995</v>
      </c>
      <c r="AO218" s="21">
        <f t="shared" si="26"/>
        <v>4.2441203196149198E-2</v>
      </c>
      <c r="AP218" s="21">
        <f t="shared" si="27"/>
        <v>0.99909896620468142</v>
      </c>
      <c r="AQ218" s="21">
        <f t="shared" si="28"/>
        <v>0.28860018173381452</v>
      </c>
      <c r="AR218" s="21">
        <f t="shared" si="29"/>
        <v>6.793872970191833</v>
      </c>
      <c r="AS218" s="21">
        <f t="shared" si="30"/>
        <v>7.959313626120144</v>
      </c>
      <c r="AT218" s="21">
        <f t="shared" si="31"/>
        <v>0.17048729795884474</v>
      </c>
      <c r="AU218" s="21">
        <f t="shared" si="32"/>
        <v>0.21067926999572589</v>
      </c>
      <c r="AV218" s="21">
        <f t="shared" si="33"/>
        <v>-0.97755523894768626</v>
      </c>
      <c r="AW218" s="21">
        <f t="shared" si="34"/>
        <v>1.4326190359709361</v>
      </c>
      <c r="AX218" s="21">
        <f t="shared" si="35"/>
        <v>-6.6473756248442664</v>
      </c>
      <c r="AY218" s="21">
        <f t="shared" si="36"/>
        <v>8.0064503122851747</v>
      </c>
      <c r="AZ218" s="21">
        <f t="shared" si="37"/>
        <v>0.17741916357134924</v>
      </c>
      <c r="BA218" s="21">
        <f t="shared" si="38"/>
        <v>-0.45020374481767328</v>
      </c>
      <c r="BB218" s="21">
        <f t="shared" si="39"/>
        <v>0.89292585814956849</v>
      </c>
      <c r="BC218" s="21">
        <f t="shared" si="40"/>
        <v>-3.0613854647601784</v>
      </c>
      <c r="BD218" s="21">
        <f t="shared" si="41"/>
        <v>6.0718958354170658</v>
      </c>
      <c r="BE218" s="21">
        <f t="shared" si="42"/>
        <v>7.9821817111486615</v>
      </c>
      <c r="BF218" s="21">
        <f t="shared" si="43"/>
        <v>0.17385025163950907</v>
      </c>
      <c r="BG218" s="21">
        <f t="shared" si="44"/>
        <v>0.66067472339008182</v>
      </c>
      <c r="BH218" s="21">
        <f t="shared" si="45"/>
        <v>-0.7506723052527241</v>
      </c>
      <c r="BI218" s="21">
        <f t="shared" si="46"/>
        <v>4.4925881190525558</v>
      </c>
      <c r="BJ218" s="21">
        <f t="shared" si="47"/>
        <v>-5.1045716757185238</v>
      </c>
      <c r="BK218" s="21">
        <f t="shared" si="48"/>
        <v>8.0933866965414385</v>
      </c>
      <c r="BL218" s="21">
        <f t="shared" si="49"/>
        <v>0.19020392596197627</v>
      </c>
      <c r="BM218" s="21">
        <f t="shared" si="50"/>
        <v>-0.82850964924384063</v>
      </c>
      <c r="BN218" s="21">
        <f t="shared" si="51"/>
        <v>0.55997478613759755</v>
      </c>
      <c r="BO218" s="21">
        <f t="shared" si="52"/>
        <v>-5.6338656148581165</v>
      </c>
      <c r="BP218" s="21">
        <f t="shared" si="53"/>
        <v>3.8078285457356631</v>
      </c>
      <c r="BQ218" s="21">
        <f t="shared" si="54"/>
        <v>7.9412572187203985</v>
      </c>
      <c r="BR218" s="21">
        <f t="shared" si="55"/>
        <v>0.1678319439294704</v>
      </c>
      <c r="BS218" s="21">
        <f t="shared" si="56"/>
        <v>0.94287744546108343</v>
      </c>
      <c r="BT218" s="21">
        <f t="shared" si="57"/>
        <v>-0.33313979474205968</v>
      </c>
      <c r="BU218" s="21">
        <f t="shared" si="58"/>
        <v>6.4115666291353675</v>
      </c>
      <c r="BV218" s="21">
        <f t="shared" si="59"/>
        <v>-2.2653506042460059</v>
      </c>
      <c r="BW218" s="21">
        <f t="shared" si="60"/>
        <v>7.9450489843942522</v>
      </c>
      <c r="BX218" s="21">
        <f t="shared" si="61"/>
        <v>0.16838955652856655</v>
      </c>
      <c r="BY218" s="21">
        <f t="shared" si="62"/>
        <v>-0.9963974885425263</v>
      </c>
      <c r="BZ218" s="21">
        <f t="shared" si="63"/>
        <v>8.4805924475510969E-2</v>
      </c>
      <c r="CA218" s="21">
        <f t="shared" si="64"/>
        <v>-6.7755029220891787</v>
      </c>
      <c r="CB218" s="21">
        <f t="shared" si="65"/>
        <v>0.57668028643347458</v>
      </c>
      <c r="CC218" s="21">
        <f t="shared" si="66"/>
        <v>7.9633865253706153</v>
      </c>
      <c r="CD218" s="21">
        <f t="shared" si="67"/>
        <v>0.17108625373097286</v>
      </c>
      <c r="CE218" s="21">
        <f t="shared" si="68"/>
        <v>0.98561591034770868</v>
      </c>
      <c r="CF218" s="21">
        <f t="shared" si="69"/>
        <v>0.16900082032184777</v>
      </c>
      <c r="CG218" s="21">
        <f t="shared" si="70"/>
        <v>6.7021881903644189</v>
      </c>
      <c r="CH218" s="21">
        <f t="shared" si="71"/>
        <v>1.1492055781885648</v>
      </c>
      <c r="CI218" s="21">
        <f t="shared" si="72"/>
        <v>7.8653852766267631</v>
      </c>
      <c r="CJ218" s="21">
        <f t="shared" si="73"/>
        <v>0.15667430538628874</v>
      </c>
      <c r="CK218" s="21">
        <f t="shared" si="74"/>
        <v>-0.91122849038813603</v>
      </c>
      <c r="CL218" s="21">
        <f t="shared" si="75"/>
        <v>-0.41190124824399188</v>
      </c>
      <c r="CM218" s="21">
        <f t="shared" si="76"/>
        <v>-6.1963537346393247</v>
      </c>
      <c r="CN218" s="21">
        <f t="shared" si="77"/>
        <v>-2.8009284880591445</v>
      </c>
      <c r="CO218" s="21">
        <f t="shared" si="78"/>
        <v>7.9089740437464267</v>
      </c>
      <c r="CP218" s="21">
        <f t="shared" si="79"/>
        <v>0.16308441819800396</v>
      </c>
      <c r="CQ218" s="21">
        <f t="shared" si="80"/>
        <v>0.77803575431843974</v>
      </c>
      <c r="CR218" s="21">
        <f t="shared" si="81"/>
        <v>0.62821999729564193</v>
      </c>
      <c r="CS218" s="21">
        <f t="shared" si="82"/>
        <v>5.2906431293653897</v>
      </c>
      <c r="CT218" s="21">
        <f t="shared" si="83"/>
        <v>4.2718959816103652</v>
      </c>
      <c r="CU218" s="21">
        <f t="shared" si="84"/>
        <v>8.0758586272490991</v>
      </c>
      <c r="CV218" s="21">
        <f t="shared" si="85"/>
        <v>0.18762626871310284</v>
      </c>
      <c r="CW218" s="21"/>
      <c r="CX218" s="21">
        <v>62</v>
      </c>
      <c r="CY218" s="21">
        <v>8</v>
      </c>
      <c r="CZ218" s="21">
        <v>8.2739293832247078</v>
      </c>
      <c r="DA218" s="21">
        <v>8.0355321833911617</v>
      </c>
      <c r="DB218" s="21">
        <v>7.7952556053638027</v>
      </c>
      <c r="DC218" s="21">
        <v>7.6526730579007758</v>
      </c>
      <c r="DD218" s="21">
        <v>7.6941213632984136</v>
      </c>
      <c r="DE218" s="21">
        <v>7.9527384707866222</v>
      </c>
      <c r="DF218" s="21">
        <v>8.0125393741053124</v>
      </c>
      <c r="DG218" s="21">
        <v>8.0255141436599828</v>
      </c>
      <c r="DH218" s="21">
        <v>8.1738191793159718</v>
      </c>
      <c r="DI218" s="21">
        <v>8.1210001366695064</v>
      </c>
      <c r="DJ218" s="21">
        <v>8.0830755062943904</v>
      </c>
      <c r="DK218" s="21">
        <v>8.0072857112196498</v>
      </c>
      <c r="DL218" s="21">
        <v>7.9363766032735503</v>
      </c>
      <c r="DM218" s="21">
        <v>8.0309937871309778</v>
      </c>
      <c r="DN218" s="21">
        <v>8.0810099659989962</v>
      </c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9"/>
    </row>
    <row r="219" spans="1:149" x14ac:dyDescent="0.3">
      <c r="A219" s="30">
        <v>6.8</v>
      </c>
      <c r="B219" s="21">
        <f t="shared" si="98"/>
        <v>8.16</v>
      </c>
      <c r="C219" s="21">
        <f t="shared" si="99"/>
        <v>8</v>
      </c>
      <c r="D219" s="21">
        <f t="shared" si="100"/>
        <v>-1.2000000000000002</v>
      </c>
      <c r="E219" s="21"/>
      <c r="F219" s="29"/>
      <c r="H219" s="30">
        <v>62</v>
      </c>
      <c r="I219" s="21">
        <v>8</v>
      </c>
      <c r="J219" s="21">
        <f t="shared" si="101"/>
        <v>3.45292165529689</v>
      </c>
      <c r="K219" s="21">
        <f t="shared" si="86"/>
        <v>-0.95192730552912641</v>
      </c>
      <c r="L219" s="21">
        <f t="shared" si="87"/>
        <v>-0.30632401960678357</v>
      </c>
      <c r="M219" s="21">
        <f t="shared" si="96"/>
        <v>-7.6154184442330113</v>
      </c>
      <c r="N219" s="21">
        <f t="shared" si="97"/>
        <v>-2.4505921568542686</v>
      </c>
      <c r="O219" s="21">
        <f t="shared" si="88"/>
        <v>8.2739293832247078</v>
      </c>
      <c r="P219" s="21">
        <f t="shared" si="8"/>
        <v>3.4241172903088479E-2</v>
      </c>
      <c r="Q219" s="21">
        <f t="shared" si="89"/>
        <v>0.81233119002388576</v>
      </c>
      <c r="R219" s="21">
        <f t="shared" si="90"/>
        <v>0.58319639720627359</v>
      </c>
      <c r="S219" s="21">
        <f t="shared" si="91"/>
        <v>6.4986495201910861</v>
      </c>
      <c r="T219" s="21">
        <f t="shared" si="92"/>
        <v>4.6655711776501887</v>
      </c>
      <c r="U219" s="21">
        <f t="shared" si="9"/>
        <v>8.0355321833911617</v>
      </c>
      <c r="V219" s="21">
        <f t="shared" si="10"/>
        <v>4.4415229238952136E-3</v>
      </c>
      <c r="W219" s="21">
        <f t="shared" si="93"/>
        <v>-0.59463317630428669</v>
      </c>
      <c r="X219" s="21">
        <f t="shared" si="94"/>
        <v>-0.80399713036694054</v>
      </c>
      <c r="Y219" s="21">
        <f t="shared" si="11"/>
        <v>-4.7570654104342935</v>
      </c>
      <c r="Z219" s="21">
        <f t="shared" si="12"/>
        <v>-6.4319770429355243</v>
      </c>
      <c r="AA219" s="21">
        <f t="shared" si="13"/>
        <v>7.7952556053638027</v>
      </c>
      <c r="AB219" s="21">
        <f t="shared" si="14"/>
        <v>2.5593049329524664E-2</v>
      </c>
      <c r="AC219" s="21">
        <f t="shared" si="15"/>
        <v>0.31976392457124481</v>
      </c>
      <c r="AD219" s="21">
        <f t="shared" si="16"/>
        <v>0.9474972467204299</v>
      </c>
      <c r="AE219" s="21">
        <f t="shared" si="17"/>
        <v>2.5581113965699585</v>
      </c>
      <c r="AF219" s="21">
        <f t="shared" si="18"/>
        <v>7.5799779737634392</v>
      </c>
      <c r="AG219" s="21">
        <f t="shared" si="19"/>
        <v>7.6526730579007758</v>
      </c>
      <c r="AH219" s="21">
        <f t="shared" si="20"/>
        <v>4.3415867762403026E-2</v>
      </c>
      <c r="AI219" s="21">
        <f t="shared" si="21"/>
        <v>-1.4150845940762808E-2</v>
      </c>
      <c r="AJ219" s="21">
        <f t="shared" si="22"/>
        <v>-0.99989987176674888</v>
      </c>
      <c r="AK219" s="21">
        <f t="shared" si="23"/>
        <v>-0.11320676752610247</v>
      </c>
      <c r="AL219" s="21">
        <f t="shared" si="24"/>
        <v>-7.9991989741339911</v>
      </c>
      <c r="AM219" s="21">
        <f t="shared" si="95"/>
        <v>7.6941213632984136</v>
      </c>
      <c r="AN219" s="21">
        <f t="shared" si="25"/>
        <v>3.8234829587698305E-2</v>
      </c>
      <c r="AO219" s="21">
        <f t="shared" si="26"/>
        <v>-0.29282277127655026</v>
      </c>
      <c r="AP219" s="21">
        <f t="shared" si="27"/>
        <v>0.95616673473925096</v>
      </c>
      <c r="AQ219" s="21">
        <f t="shared" si="28"/>
        <v>-2.3425821702124021</v>
      </c>
      <c r="AR219" s="21">
        <f t="shared" si="29"/>
        <v>7.6493338779140077</v>
      </c>
      <c r="AS219" s="21">
        <f t="shared" si="30"/>
        <v>7.9527384707866222</v>
      </c>
      <c r="AT219" s="21">
        <f t="shared" si="31"/>
        <v>5.907691151672223E-3</v>
      </c>
      <c r="AU219" s="21">
        <f t="shared" si="32"/>
        <v>0.57164282925847909</v>
      </c>
      <c r="AV219" s="21">
        <f t="shared" si="33"/>
        <v>-0.82050257510708724</v>
      </c>
      <c r="AW219" s="21">
        <f t="shared" si="34"/>
        <v>4.5731426340678327</v>
      </c>
      <c r="AX219" s="21">
        <f t="shared" si="35"/>
        <v>-6.5640206008566979</v>
      </c>
      <c r="AY219" s="21">
        <f t="shared" si="36"/>
        <v>8.0125393741053124</v>
      </c>
      <c r="AZ219" s="21">
        <f t="shared" si="37"/>
        <v>1.5674217631640452E-3</v>
      </c>
      <c r="BA219" s="21">
        <f t="shared" si="38"/>
        <v>-0.79550206508559052</v>
      </c>
      <c r="BB219" s="21">
        <f t="shared" si="39"/>
        <v>0.60595087626354738</v>
      </c>
      <c r="BC219" s="21">
        <f t="shared" si="40"/>
        <v>-6.3640165206847241</v>
      </c>
      <c r="BD219" s="21">
        <f t="shared" si="41"/>
        <v>4.847607010108379</v>
      </c>
      <c r="BE219" s="21">
        <f t="shared" si="42"/>
        <v>8.0255141436599828</v>
      </c>
      <c r="BF219" s="21">
        <f t="shared" si="43"/>
        <v>3.1892679574978544E-3</v>
      </c>
      <c r="BG219" s="21">
        <f t="shared" si="44"/>
        <v>0.94287744546108465</v>
      </c>
      <c r="BH219" s="21">
        <f t="shared" si="45"/>
        <v>-0.33313979474205607</v>
      </c>
      <c r="BI219" s="21">
        <f t="shared" si="46"/>
        <v>7.5430195636886772</v>
      </c>
      <c r="BJ219" s="21">
        <f t="shared" si="47"/>
        <v>-2.6651183579364486</v>
      </c>
      <c r="BK219" s="21">
        <f t="shared" si="48"/>
        <v>8.1738191793159718</v>
      </c>
      <c r="BL219" s="21">
        <f t="shared" si="49"/>
        <v>2.1727397414496474E-2</v>
      </c>
      <c r="BM219" s="21">
        <f t="shared" si="50"/>
        <v>-0.99959950711832157</v>
      </c>
      <c r="BN219" s="21">
        <f t="shared" si="51"/>
        <v>2.8298858083119501E-2</v>
      </c>
      <c r="BO219" s="21">
        <f t="shared" si="52"/>
        <v>-7.9967960569465726</v>
      </c>
      <c r="BP219" s="21">
        <f t="shared" si="53"/>
        <v>0.226390864664956</v>
      </c>
      <c r="BQ219" s="21">
        <f t="shared" si="54"/>
        <v>8.1210001366695064</v>
      </c>
      <c r="BR219" s="21">
        <f t="shared" si="55"/>
        <v>1.5125017083688297E-2</v>
      </c>
      <c r="BS219" s="21">
        <f t="shared" si="56"/>
        <v>0.96021468537768973</v>
      </c>
      <c r="BT219" s="21">
        <f t="shared" si="57"/>
        <v>0.27926288329282928</v>
      </c>
      <c r="BU219" s="21">
        <f t="shared" si="58"/>
        <v>7.6817174830215178</v>
      </c>
      <c r="BV219" s="21">
        <f t="shared" si="59"/>
        <v>2.2341030663426342</v>
      </c>
      <c r="BW219" s="21">
        <f t="shared" si="60"/>
        <v>8.0830755062943904</v>
      </c>
      <c r="BX219" s="21">
        <f t="shared" si="61"/>
        <v>1.0384438286798803E-2</v>
      </c>
      <c r="BY219" s="21">
        <f t="shared" si="62"/>
        <v>-0.82850964924384229</v>
      </c>
      <c r="BZ219" s="21">
        <f t="shared" si="63"/>
        <v>-0.55997478613759522</v>
      </c>
      <c r="CA219" s="21">
        <f t="shared" si="64"/>
        <v>-6.6280771939507384</v>
      </c>
      <c r="CB219" s="21">
        <f t="shared" si="65"/>
        <v>-4.4797982891007617</v>
      </c>
      <c r="CC219" s="21">
        <f t="shared" si="66"/>
        <v>8.0072857112196498</v>
      </c>
      <c r="CD219" s="21">
        <f t="shared" si="67"/>
        <v>9.107139024562283E-4</v>
      </c>
      <c r="CE219" s="21">
        <f t="shared" si="68"/>
        <v>0.61714723064145494</v>
      </c>
      <c r="CF219" s="21">
        <f t="shared" si="69"/>
        <v>0.78684769537159016</v>
      </c>
      <c r="CG219" s="21">
        <f t="shared" si="70"/>
        <v>4.9371778451316395</v>
      </c>
      <c r="CH219" s="21">
        <f t="shared" si="71"/>
        <v>6.2947815629727213</v>
      </c>
      <c r="CI219" s="21">
        <f t="shared" si="72"/>
        <v>7.9363766032735503</v>
      </c>
      <c r="CJ219" s="21">
        <f t="shared" si="73"/>
        <v>7.9529245908062096E-3</v>
      </c>
      <c r="CK219" s="21">
        <f t="shared" si="74"/>
        <v>-0.34644895151472271</v>
      </c>
      <c r="CL219" s="21">
        <f t="shared" si="75"/>
        <v>-0.93806882689616611</v>
      </c>
      <c r="CM219" s="21">
        <f t="shared" si="76"/>
        <v>-2.7715916121177817</v>
      </c>
      <c r="CN219" s="21">
        <f t="shared" si="77"/>
        <v>-7.5045506151693289</v>
      </c>
      <c r="CO219" s="21">
        <f t="shared" si="78"/>
        <v>8.0309937871309778</v>
      </c>
      <c r="CP219" s="21">
        <f t="shared" si="79"/>
        <v>3.8742233913722224E-3</v>
      </c>
      <c r="CQ219" s="21">
        <f t="shared" si="80"/>
        <v>4.2441203196146873E-2</v>
      </c>
      <c r="CR219" s="21">
        <f t="shared" si="81"/>
        <v>0.99909896620468153</v>
      </c>
      <c r="CS219" s="21">
        <f t="shared" si="82"/>
        <v>0.33952962556917499</v>
      </c>
      <c r="CT219" s="21">
        <f t="shared" si="83"/>
        <v>7.9927917296374522</v>
      </c>
      <c r="CU219" s="21">
        <f t="shared" si="84"/>
        <v>8.0810099659989962</v>
      </c>
      <c r="CV219" s="21">
        <f t="shared" si="85"/>
        <v>1.012624574987453E-2</v>
      </c>
      <c r="CW219" s="21"/>
      <c r="CX219" s="21">
        <v>63</v>
      </c>
      <c r="CY219" s="21">
        <v>7.6</v>
      </c>
      <c r="CZ219" s="21">
        <v>8.3042270735204049</v>
      </c>
      <c r="DA219" s="21">
        <v>8.044730041908462</v>
      </c>
      <c r="DB219" s="21">
        <v>7.7789999497712614</v>
      </c>
      <c r="DC219" s="21">
        <v>7.6383477558933466</v>
      </c>
      <c r="DD219" s="21">
        <v>7.6567837779151704</v>
      </c>
      <c r="DE219" s="21">
        <v>7.9309000158359355</v>
      </c>
      <c r="DF219" s="21">
        <v>7.9940983745557759</v>
      </c>
      <c r="DG219" s="21">
        <v>8.0417009884826296</v>
      </c>
      <c r="DH219" s="21">
        <v>8.1894407814509531</v>
      </c>
      <c r="DI219" s="21">
        <v>8.252409128838714</v>
      </c>
      <c r="DJ219" s="21">
        <v>8.1870026429171929</v>
      </c>
      <c r="DK219" s="21">
        <v>8.0507307611795991</v>
      </c>
      <c r="DL219" s="21">
        <v>8.0436095359905089</v>
      </c>
      <c r="DM219" s="21">
        <v>8.132879545663668</v>
      </c>
      <c r="DN219" s="21">
        <v>8.0320838124383087</v>
      </c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9"/>
    </row>
    <row r="220" spans="1:149" x14ac:dyDescent="0.3">
      <c r="A220" s="30">
        <v>8</v>
      </c>
      <c r="B220" s="21">
        <f t="shared" si="98"/>
        <v>7.9599999999999991</v>
      </c>
      <c r="C220" s="21">
        <f t="shared" si="99"/>
        <v>8.0599999999999987</v>
      </c>
      <c r="D220" s="21">
        <f t="shared" si="100"/>
        <v>-5.9999999999998721E-2</v>
      </c>
      <c r="E220" s="21"/>
      <c r="F220" s="29"/>
      <c r="H220" s="30">
        <v>63</v>
      </c>
      <c r="I220" s="21">
        <v>7.6</v>
      </c>
      <c r="J220" s="21">
        <f t="shared" si="101"/>
        <v>3.509526928334544</v>
      </c>
      <c r="K220" s="21">
        <f t="shared" si="86"/>
        <v>-0.93307235398263721</v>
      </c>
      <c r="L220" s="21">
        <f t="shared" si="87"/>
        <v>-0.35968872964453596</v>
      </c>
      <c r="M220" s="21">
        <f t="shared" si="96"/>
        <v>-7.0913498902680425</v>
      </c>
      <c r="N220" s="21">
        <f t="shared" si="97"/>
        <v>-2.7336343452984733</v>
      </c>
      <c r="O220" s="21">
        <f t="shared" si="88"/>
        <v>8.3042270735204049</v>
      </c>
      <c r="P220" s="21">
        <f t="shared" si="8"/>
        <v>9.2661457042158585E-2</v>
      </c>
      <c r="Q220" s="21">
        <f t="shared" si="89"/>
        <v>0.7412480355333998</v>
      </c>
      <c r="R220" s="21">
        <f t="shared" si="90"/>
        <v>0.67123121934090313</v>
      </c>
      <c r="S220" s="21">
        <f t="shared" si="91"/>
        <v>5.6334850700538386</v>
      </c>
      <c r="T220" s="21">
        <f t="shared" si="92"/>
        <v>5.1013572669908633</v>
      </c>
      <c r="U220" s="21">
        <f t="shared" si="9"/>
        <v>8.044730041908462</v>
      </c>
      <c r="V220" s="21">
        <f t="shared" si="10"/>
        <v>5.8517110777429257E-2</v>
      </c>
      <c r="W220" s="21">
        <f t="shared" si="93"/>
        <v>-0.450203744817673</v>
      </c>
      <c r="X220" s="21">
        <f t="shared" si="94"/>
        <v>-0.8929258581495686</v>
      </c>
      <c r="Y220" s="21">
        <f t="shared" si="11"/>
        <v>-3.4215484606143147</v>
      </c>
      <c r="Z220" s="21">
        <f t="shared" si="12"/>
        <v>-6.7862365219367211</v>
      </c>
      <c r="AA220" s="21">
        <f t="shared" si="13"/>
        <v>7.7789999497712614</v>
      </c>
      <c r="AB220" s="21">
        <f t="shared" si="14"/>
        <v>2.3552624969902864E-2</v>
      </c>
      <c r="AC220" s="21">
        <f t="shared" si="15"/>
        <v>9.8897300364248791E-2</v>
      </c>
      <c r="AD220" s="21">
        <f t="shared" si="16"/>
        <v>0.99509764545026613</v>
      </c>
      <c r="AE220" s="21">
        <f t="shared" si="17"/>
        <v>0.75161948276829083</v>
      </c>
      <c r="AF220" s="21">
        <f t="shared" si="18"/>
        <v>7.5627421054220223</v>
      </c>
      <c r="AG220" s="21">
        <f t="shared" si="19"/>
        <v>7.6383477558933466</v>
      </c>
      <c r="AH220" s="21">
        <f t="shared" si="20"/>
        <v>5.0457573543877549E-3</v>
      </c>
      <c r="AI220" s="21">
        <f t="shared" si="21"/>
        <v>0.26564707111087621</v>
      </c>
      <c r="AJ220" s="21">
        <f t="shared" si="22"/>
        <v>-0.96407034681615067</v>
      </c>
      <c r="AK220" s="21">
        <f t="shared" si="23"/>
        <v>2.0189177404426593</v>
      </c>
      <c r="AL220" s="21">
        <f t="shared" si="24"/>
        <v>-7.3269346358027452</v>
      </c>
      <c r="AM220" s="21">
        <f t="shared" si="95"/>
        <v>7.6567837779151704</v>
      </c>
      <c r="AN220" s="21">
        <f t="shared" si="25"/>
        <v>7.4715497256803622E-3</v>
      </c>
      <c r="AO220" s="21">
        <f t="shared" si="26"/>
        <v>-0.59463317630428714</v>
      </c>
      <c r="AP220" s="21">
        <f t="shared" si="27"/>
        <v>0.8039971303669402</v>
      </c>
      <c r="AQ220" s="21">
        <f t="shared" si="28"/>
        <v>-4.5192121399125824</v>
      </c>
      <c r="AR220" s="21">
        <f t="shared" si="29"/>
        <v>6.1103781907887456</v>
      </c>
      <c r="AS220" s="21">
        <f t="shared" si="30"/>
        <v>7.9309000158359355</v>
      </c>
      <c r="AT220" s="21">
        <f t="shared" si="31"/>
        <v>4.3539475767886297E-2</v>
      </c>
      <c r="AU220" s="21">
        <f t="shared" si="32"/>
        <v>0.84402448402995101</v>
      </c>
      <c r="AV220" s="21">
        <f t="shared" si="33"/>
        <v>-0.53630464323738136</v>
      </c>
      <c r="AW220" s="21">
        <f t="shared" si="34"/>
        <v>6.414586078627627</v>
      </c>
      <c r="AX220" s="21">
        <f t="shared" si="35"/>
        <v>-4.0759152886040981</v>
      </c>
      <c r="AY220" s="21">
        <f t="shared" si="36"/>
        <v>7.9940983745557759</v>
      </c>
      <c r="AZ220" s="21">
        <f t="shared" si="37"/>
        <v>5.1855049283654767E-2</v>
      </c>
      <c r="BA220" s="21">
        <f t="shared" si="38"/>
        <v>-0.98043864796132707</v>
      </c>
      <c r="BB220" s="21">
        <f t="shared" si="39"/>
        <v>0.19682494146770343</v>
      </c>
      <c r="BC220" s="21">
        <f t="shared" si="40"/>
        <v>-7.4513337245060853</v>
      </c>
      <c r="BD220" s="21">
        <f t="shared" si="41"/>
        <v>1.495869555154546</v>
      </c>
      <c r="BE220" s="21">
        <f t="shared" si="42"/>
        <v>8.0417009884826296</v>
      </c>
      <c r="BF220" s="21">
        <f t="shared" si="43"/>
        <v>5.8118551116135522E-2</v>
      </c>
      <c r="BG220" s="21">
        <f t="shared" si="44"/>
        <v>0.98561591034770801</v>
      </c>
      <c r="BH220" s="21">
        <f t="shared" si="45"/>
        <v>0.16900082032185174</v>
      </c>
      <c r="BI220" s="21">
        <f t="shared" si="46"/>
        <v>7.4906809186425809</v>
      </c>
      <c r="BJ220" s="21">
        <f t="shared" si="47"/>
        <v>1.2844062344460732</v>
      </c>
      <c r="BK220" s="21">
        <f t="shared" si="48"/>
        <v>8.1894407814509531</v>
      </c>
      <c r="BL220" s="21">
        <f t="shared" si="49"/>
        <v>7.7557997559335984E-2</v>
      </c>
      <c r="BM220" s="21">
        <f t="shared" si="50"/>
        <v>-0.85886326722042616</v>
      </c>
      <c r="BN220" s="21">
        <f t="shared" si="51"/>
        <v>-0.51220492795311423</v>
      </c>
      <c r="BO220" s="21">
        <f t="shared" si="52"/>
        <v>-6.5273608308752387</v>
      </c>
      <c r="BP220" s="21">
        <f t="shared" si="53"/>
        <v>-3.8927574524436679</v>
      </c>
      <c r="BQ220" s="21">
        <f t="shared" si="54"/>
        <v>8.252409128838714</v>
      </c>
      <c r="BR220" s="21">
        <f t="shared" si="55"/>
        <v>8.5843306426146626E-2</v>
      </c>
      <c r="BS220" s="21">
        <f t="shared" si="56"/>
        <v>0.61714723064145482</v>
      </c>
      <c r="BT220" s="21">
        <f t="shared" si="57"/>
        <v>0.78684769537159038</v>
      </c>
      <c r="BU220" s="21">
        <f t="shared" si="58"/>
        <v>4.6903189528750566</v>
      </c>
      <c r="BV220" s="21">
        <f t="shared" si="59"/>
        <v>5.9800424848240867</v>
      </c>
      <c r="BW220" s="21">
        <f t="shared" si="60"/>
        <v>8.1870026429171929</v>
      </c>
      <c r="BX220" s="21">
        <f t="shared" si="61"/>
        <v>7.7237189857525437E-2</v>
      </c>
      <c r="BY220" s="21">
        <f t="shared" si="62"/>
        <v>-0.29282277127654921</v>
      </c>
      <c r="BZ220" s="21">
        <f t="shared" si="63"/>
        <v>-0.95616673473925129</v>
      </c>
      <c r="CA220" s="21">
        <f t="shared" si="64"/>
        <v>-2.2254530617017738</v>
      </c>
      <c r="CB220" s="21">
        <f t="shared" si="65"/>
        <v>-7.2668671840183094</v>
      </c>
      <c r="CC220" s="21">
        <f t="shared" si="66"/>
        <v>8.0507307611795991</v>
      </c>
      <c r="CD220" s="21">
        <f t="shared" si="67"/>
        <v>5.9306679102578877E-2</v>
      </c>
      <c r="CE220" s="21">
        <f t="shared" si="68"/>
        <v>-7.0697565651996586E-2</v>
      </c>
      <c r="CF220" s="21">
        <f t="shared" si="69"/>
        <v>0.99749779659449955</v>
      </c>
      <c r="CG220" s="21">
        <f t="shared" si="70"/>
        <v>-0.53730149895517398</v>
      </c>
      <c r="CH220" s="21">
        <f t="shared" si="71"/>
        <v>7.5809832541181965</v>
      </c>
      <c r="CI220" s="21">
        <f t="shared" si="72"/>
        <v>8.0436095359905089</v>
      </c>
      <c r="CJ220" s="21">
        <f t="shared" si="73"/>
        <v>5.8369675788224898E-2</v>
      </c>
      <c r="CK220" s="21">
        <f t="shared" si="74"/>
        <v>0.42475465928405015</v>
      </c>
      <c r="CL220" s="21">
        <f t="shared" si="75"/>
        <v>-0.90530849958259563</v>
      </c>
      <c r="CM220" s="21">
        <f t="shared" si="76"/>
        <v>3.2281354105587812</v>
      </c>
      <c r="CN220" s="21">
        <f t="shared" si="77"/>
        <v>-6.8803445968277268</v>
      </c>
      <c r="CO220" s="21">
        <f t="shared" si="78"/>
        <v>8.132879545663668</v>
      </c>
      <c r="CP220" s="21">
        <f t="shared" si="79"/>
        <v>7.0115729692587947E-2</v>
      </c>
      <c r="CQ220" s="21">
        <f t="shared" si="80"/>
        <v>-0.72195609395452676</v>
      </c>
      <c r="CR220" s="21">
        <f t="shared" si="81"/>
        <v>0.69193886897754375</v>
      </c>
      <c r="CS220" s="21">
        <f t="shared" si="82"/>
        <v>-5.4868663140544029</v>
      </c>
      <c r="CT220" s="21">
        <f t="shared" si="83"/>
        <v>5.2587354042293324</v>
      </c>
      <c r="CU220" s="21">
        <f t="shared" si="84"/>
        <v>8.0320838124383087</v>
      </c>
      <c r="CV220" s="21">
        <f t="shared" si="85"/>
        <v>5.6853133215566988E-2</v>
      </c>
      <c r="CW220" s="21"/>
      <c r="CX220" s="21">
        <v>64</v>
      </c>
      <c r="CY220" s="21">
        <v>9.6</v>
      </c>
      <c r="CZ220" s="21">
        <v>8.334765178657527</v>
      </c>
      <c r="DA220" s="21">
        <v>8.0574906414284548</v>
      </c>
      <c r="DB220" s="21">
        <v>7.77395160611864</v>
      </c>
      <c r="DC220" s="21">
        <v>7.6424097598406853</v>
      </c>
      <c r="DD220" s="21">
        <v>7.6363665326136507</v>
      </c>
      <c r="DE220" s="21">
        <v>7.8946654614657108</v>
      </c>
      <c r="DF220" s="21">
        <v>7.9514680433626763</v>
      </c>
      <c r="DG220" s="21">
        <v>8.0241025015898639</v>
      </c>
      <c r="DH220" s="21">
        <v>8.133755314607594</v>
      </c>
      <c r="DI220" s="21">
        <v>8.29286801108241</v>
      </c>
      <c r="DJ220" s="21">
        <v>8.2245291843697057</v>
      </c>
      <c r="DK220" s="21">
        <v>8.088270186844241</v>
      </c>
      <c r="DL220" s="21">
        <v>8.1486221064263304</v>
      </c>
      <c r="DM220" s="21">
        <v>8.1793553484210531</v>
      </c>
      <c r="DN220" s="21">
        <v>7.9961527832179051</v>
      </c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9"/>
    </row>
    <row r="221" spans="1:149" x14ac:dyDescent="0.3">
      <c r="A221" s="30">
        <v>7.6</v>
      </c>
      <c r="B221" s="21">
        <f t="shared" si="98"/>
        <v>8.1</v>
      </c>
      <c r="C221" s="21">
        <f t="shared" si="99"/>
        <v>8.0299999999999994</v>
      </c>
      <c r="D221" s="21">
        <f t="shared" si="100"/>
        <v>-0.42999999999999972</v>
      </c>
      <c r="E221" s="21"/>
      <c r="F221" s="29"/>
      <c r="H221" s="30">
        <v>64</v>
      </c>
      <c r="I221" s="21">
        <v>9.6</v>
      </c>
      <c r="J221" s="21">
        <f t="shared" si="101"/>
        <v>3.5661322013721977</v>
      </c>
      <c r="K221" s="21">
        <f t="shared" si="86"/>
        <v>-0.91122849038813569</v>
      </c>
      <c r="L221" s="21">
        <f t="shared" si="87"/>
        <v>-0.4119012482439926</v>
      </c>
      <c r="M221" s="21">
        <f t="shared" si="96"/>
        <v>-8.7477935077261026</v>
      </c>
      <c r="N221" s="21">
        <f t="shared" si="97"/>
        <v>-3.9542519831423286</v>
      </c>
      <c r="O221" s="21">
        <f t="shared" si="88"/>
        <v>8.334765178657527</v>
      </c>
      <c r="P221" s="21">
        <f t="shared" si="8"/>
        <v>0.1317952938898409</v>
      </c>
      <c r="Q221" s="21">
        <f t="shared" si="89"/>
        <v>0.6606747233900816</v>
      </c>
      <c r="R221" s="21">
        <f t="shared" si="90"/>
        <v>0.75067230525272421</v>
      </c>
      <c r="S221" s="21">
        <f t="shared" si="91"/>
        <v>6.3424773445447835</v>
      </c>
      <c r="T221" s="21">
        <f t="shared" si="92"/>
        <v>7.2064541304261525</v>
      </c>
      <c r="U221" s="21">
        <f t="shared" si="9"/>
        <v>8.0574906414284548</v>
      </c>
      <c r="V221" s="21">
        <f t="shared" si="10"/>
        <v>0.16067805818453593</v>
      </c>
      <c r="W221" s="21">
        <f t="shared" si="93"/>
        <v>-0.29282277127655143</v>
      </c>
      <c r="X221" s="21">
        <f t="shared" si="94"/>
        <v>-0.95616673473925062</v>
      </c>
      <c r="Y221" s="21">
        <f t="shared" si="11"/>
        <v>-2.8110986042548936</v>
      </c>
      <c r="Z221" s="21">
        <f t="shared" si="12"/>
        <v>-9.1792006534968049</v>
      </c>
      <c r="AA221" s="21">
        <f t="shared" si="13"/>
        <v>7.77395160611864</v>
      </c>
      <c r="AB221" s="21">
        <f t="shared" si="14"/>
        <v>0.19021337436264163</v>
      </c>
      <c r="AC221" s="21">
        <f t="shared" si="15"/>
        <v>-0.12701781974687848</v>
      </c>
      <c r="AD221" s="21">
        <f t="shared" si="16"/>
        <v>0.99190043525887694</v>
      </c>
      <c r="AE221" s="21">
        <f t="shared" si="17"/>
        <v>-1.2193710695700333</v>
      </c>
      <c r="AF221" s="21">
        <f t="shared" si="18"/>
        <v>9.5222441784852183</v>
      </c>
      <c r="AG221" s="21">
        <f t="shared" si="19"/>
        <v>7.6424097598406853</v>
      </c>
      <c r="AH221" s="21">
        <f t="shared" si="20"/>
        <v>0.20391565001659526</v>
      </c>
      <c r="AI221" s="21">
        <f t="shared" si="21"/>
        <v>0.52430728355723211</v>
      </c>
      <c r="AJ221" s="21">
        <f t="shared" si="22"/>
        <v>-0.85152913773331096</v>
      </c>
      <c r="AK221" s="21">
        <f t="shared" si="23"/>
        <v>5.0333499221494282</v>
      </c>
      <c r="AL221" s="21">
        <f t="shared" si="24"/>
        <v>-8.1746797222397856</v>
      </c>
      <c r="AM221" s="21">
        <f t="shared" si="95"/>
        <v>7.6363665326136507</v>
      </c>
      <c r="AN221" s="21">
        <f t="shared" si="25"/>
        <v>0.20454515285274469</v>
      </c>
      <c r="AO221" s="21">
        <f t="shared" si="26"/>
        <v>-0.82850964924384085</v>
      </c>
      <c r="AP221" s="21">
        <f t="shared" si="27"/>
        <v>0.55997478613759721</v>
      </c>
      <c r="AQ221" s="21">
        <f t="shared" si="28"/>
        <v>-7.9536926327408715</v>
      </c>
      <c r="AR221" s="21">
        <f t="shared" si="29"/>
        <v>5.3757579469209329</v>
      </c>
      <c r="AS221" s="21">
        <f t="shared" si="30"/>
        <v>7.8946654614657108</v>
      </c>
      <c r="AT221" s="21">
        <f t="shared" si="31"/>
        <v>0.17763901443065511</v>
      </c>
      <c r="AU221" s="21">
        <f t="shared" si="32"/>
        <v>0.98561591034770824</v>
      </c>
      <c r="AV221" s="21">
        <f t="shared" si="33"/>
        <v>-0.1690008203218504</v>
      </c>
      <c r="AW221" s="21">
        <f t="shared" si="34"/>
        <v>9.4619127393379987</v>
      </c>
      <c r="AX221" s="21">
        <f t="shared" si="35"/>
        <v>-1.6224078750897639</v>
      </c>
      <c r="AY221" s="21">
        <f t="shared" si="36"/>
        <v>7.9514680433626763</v>
      </c>
      <c r="AZ221" s="21">
        <f t="shared" si="37"/>
        <v>0.17172207881638785</v>
      </c>
      <c r="BA221" s="21">
        <f t="shared" si="38"/>
        <v>-0.96773294693349898</v>
      </c>
      <c r="BB221" s="21">
        <f t="shared" si="39"/>
        <v>-0.25197806138512469</v>
      </c>
      <c r="BC221" s="21">
        <f t="shared" si="40"/>
        <v>-9.2902362905615892</v>
      </c>
      <c r="BD221" s="21">
        <f t="shared" si="41"/>
        <v>-2.418989389297197</v>
      </c>
      <c r="BE221" s="21">
        <f t="shared" si="42"/>
        <v>8.0241025015898639</v>
      </c>
      <c r="BF221" s="21">
        <f t="shared" si="43"/>
        <v>0.16415598941772247</v>
      </c>
      <c r="BG221" s="21">
        <f t="shared" si="44"/>
        <v>0.7780357543184393</v>
      </c>
      <c r="BH221" s="21">
        <f t="shared" si="45"/>
        <v>0.62821999729564248</v>
      </c>
      <c r="BI221" s="21">
        <f t="shared" si="46"/>
        <v>7.4691432414570169</v>
      </c>
      <c r="BJ221" s="21">
        <f t="shared" si="47"/>
        <v>6.030911974038168</v>
      </c>
      <c r="BK221" s="21">
        <f t="shared" si="48"/>
        <v>8.133755314607594</v>
      </c>
      <c r="BL221" s="21">
        <f t="shared" si="49"/>
        <v>0.15273382139504227</v>
      </c>
      <c r="BM221" s="21">
        <f t="shared" si="50"/>
        <v>-0.45020374481767228</v>
      </c>
      <c r="BN221" s="21">
        <f t="shared" si="51"/>
        <v>-0.89292585814956904</v>
      </c>
      <c r="BO221" s="21">
        <f t="shared" si="52"/>
        <v>-4.3219559502496541</v>
      </c>
      <c r="BP221" s="21">
        <f t="shared" si="53"/>
        <v>-8.5720882382358621</v>
      </c>
      <c r="BQ221" s="21">
        <f t="shared" si="54"/>
        <v>8.29286801108241</v>
      </c>
      <c r="BR221" s="21">
        <f t="shared" si="55"/>
        <v>0.13615958217891561</v>
      </c>
      <c r="BS221" s="21">
        <f t="shared" si="56"/>
        <v>4.2441203196146381E-2</v>
      </c>
      <c r="BT221" s="21">
        <f t="shared" si="57"/>
        <v>0.99909896620468153</v>
      </c>
      <c r="BU221" s="21">
        <f t="shared" si="58"/>
        <v>0.40743555068300524</v>
      </c>
      <c r="BV221" s="21">
        <f t="shared" si="59"/>
        <v>9.591350075564943</v>
      </c>
      <c r="BW221" s="21">
        <f t="shared" si="60"/>
        <v>8.2245291843697057</v>
      </c>
      <c r="BX221" s="21">
        <f t="shared" si="61"/>
        <v>0.14327820996148896</v>
      </c>
      <c r="BY221" s="21">
        <f t="shared" si="62"/>
        <v>0.37285647778030456</v>
      </c>
      <c r="BZ221" s="21">
        <f t="shared" si="63"/>
        <v>-0.9278890272965109</v>
      </c>
      <c r="CA221" s="21">
        <f t="shared" si="64"/>
        <v>3.5794221866909237</v>
      </c>
      <c r="CB221" s="21">
        <f t="shared" si="65"/>
        <v>-8.9077346620465043</v>
      </c>
      <c r="CC221" s="21">
        <f t="shared" si="66"/>
        <v>8.088270186844241</v>
      </c>
      <c r="CD221" s="21">
        <f t="shared" si="67"/>
        <v>0.1574718555370582</v>
      </c>
      <c r="CE221" s="21">
        <f t="shared" si="68"/>
        <v>-0.72195609395452198</v>
      </c>
      <c r="CF221" s="21">
        <f t="shared" si="69"/>
        <v>0.69193886897754875</v>
      </c>
      <c r="CG221" s="21">
        <f t="shared" si="70"/>
        <v>-6.9307785019634105</v>
      </c>
      <c r="CH221" s="21">
        <f t="shared" si="71"/>
        <v>6.6426131421844676</v>
      </c>
      <c r="CI221" s="21">
        <f t="shared" si="72"/>
        <v>8.1486221064263304</v>
      </c>
      <c r="CJ221" s="21">
        <f t="shared" si="73"/>
        <v>0.15118519724725721</v>
      </c>
      <c r="CK221" s="21">
        <f t="shared" si="74"/>
        <v>0.94287744546108332</v>
      </c>
      <c r="CL221" s="21">
        <f t="shared" si="75"/>
        <v>-0.33313979474206012</v>
      </c>
      <c r="CM221" s="21">
        <f t="shared" si="76"/>
        <v>9.0516234764263999</v>
      </c>
      <c r="CN221" s="21">
        <f t="shared" si="77"/>
        <v>-3.198142029523777</v>
      </c>
      <c r="CO221" s="21">
        <f t="shared" si="78"/>
        <v>8.1793553484210531</v>
      </c>
      <c r="CP221" s="21">
        <f t="shared" si="79"/>
        <v>0.14798381787280696</v>
      </c>
      <c r="CQ221" s="21">
        <f t="shared" si="80"/>
        <v>-0.99639748854252663</v>
      </c>
      <c r="CR221" s="21">
        <f t="shared" si="81"/>
        <v>-8.4805924475507305E-2</v>
      </c>
      <c r="CS221" s="21">
        <f t="shared" si="82"/>
        <v>-9.5654158900082553</v>
      </c>
      <c r="CT221" s="21">
        <f t="shared" si="83"/>
        <v>-0.81413687496487008</v>
      </c>
      <c r="CU221" s="21">
        <f t="shared" si="84"/>
        <v>7.9961527832179051</v>
      </c>
      <c r="CV221" s="21">
        <f t="shared" si="85"/>
        <v>0.16706741841480152</v>
      </c>
      <c r="CW221" s="21"/>
      <c r="CX221" s="21">
        <v>65</v>
      </c>
      <c r="CY221" s="21">
        <v>7.8</v>
      </c>
      <c r="CZ221" s="21">
        <v>8.365445875878839</v>
      </c>
      <c r="DA221" s="21">
        <v>8.0739437636163007</v>
      </c>
      <c r="DB221" s="21">
        <v>7.7807526869415122</v>
      </c>
      <c r="DC221" s="21">
        <v>7.6650361184962987</v>
      </c>
      <c r="DD221" s="21">
        <v>7.6349945054135286</v>
      </c>
      <c r="DE221" s="21">
        <v>7.8479667358954925</v>
      </c>
      <c r="DF221" s="21">
        <v>7.8895713997952033</v>
      </c>
      <c r="DG221" s="21">
        <v>7.9725956436442234</v>
      </c>
      <c r="DH221" s="21">
        <v>8.016312757300506</v>
      </c>
      <c r="DI221" s="21">
        <v>8.2219344330022839</v>
      </c>
      <c r="DJ221" s="21">
        <v>8.1763133980670712</v>
      </c>
      <c r="DK221" s="21">
        <v>8.1005565359598677</v>
      </c>
      <c r="DL221" s="21">
        <v>8.1971492448107455</v>
      </c>
      <c r="DM221" s="21">
        <v>8.1510339853830516</v>
      </c>
      <c r="DN221" s="21">
        <v>8.0097551104285234</v>
      </c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9"/>
    </row>
    <row r="222" spans="1:149" x14ac:dyDescent="0.3">
      <c r="A222" s="30">
        <v>9.6</v>
      </c>
      <c r="B222" s="21">
        <f t="shared" si="98"/>
        <v>8.08</v>
      </c>
      <c r="C222" s="21">
        <f t="shared" si="99"/>
        <v>8.09</v>
      </c>
      <c r="D222" s="21">
        <f t="shared" si="100"/>
        <v>1.5099999999999998</v>
      </c>
      <c r="E222" s="21"/>
      <c r="F222" s="29"/>
      <c r="H222" s="30">
        <v>65</v>
      </c>
      <c r="I222" s="21">
        <v>7.8</v>
      </c>
      <c r="J222" s="21">
        <f t="shared" si="101"/>
        <v>3.6227374744098517</v>
      </c>
      <c r="K222" s="21">
        <f t="shared" si="86"/>
        <v>-0.88646568722609864</v>
      </c>
      <c r="L222" s="21">
        <f t="shared" si="87"/>
        <v>-0.46279432296729905</v>
      </c>
      <c r="M222" s="21">
        <f t="shared" si="96"/>
        <v>-6.9144323603635689</v>
      </c>
      <c r="N222" s="21">
        <f t="shared" si="97"/>
        <v>-3.6097957191449326</v>
      </c>
      <c r="O222" s="21">
        <f t="shared" si="88"/>
        <v>8.365445875878839</v>
      </c>
      <c r="P222" s="21">
        <f t="shared" si="8"/>
        <v>7.2493061010107593E-2</v>
      </c>
      <c r="Q222" s="21">
        <f t="shared" si="89"/>
        <v>0.57164282925847865</v>
      </c>
      <c r="R222" s="21">
        <f t="shared" si="90"/>
        <v>0.82050257510708757</v>
      </c>
      <c r="S222" s="21">
        <f t="shared" si="91"/>
        <v>4.4588140682161335</v>
      </c>
      <c r="T222" s="21">
        <f t="shared" si="92"/>
        <v>6.3999200858352827</v>
      </c>
      <c r="U222" s="21">
        <f t="shared" si="9"/>
        <v>8.0739437636163007</v>
      </c>
      <c r="V222" s="21">
        <f t="shared" si="10"/>
        <v>3.5120995335423191E-2</v>
      </c>
      <c r="W222" s="21">
        <f t="shared" si="93"/>
        <v>-0.12701781974687945</v>
      </c>
      <c r="X222" s="21">
        <f t="shared" si="94"/>
        <v>-0.99190043525887683</v>
      </c>
      <c r="Y222" s="21">
        <f t="shared" si="11"/>
        <v>-0.99073899402565968</v>
      </c>
      <c r="Z222" s="21">
        <f t="shared" si="12"/>
        <v>-7.7368233950192389</v>
      </c>
      <c r="AA222" s="21">
        <f t="shared" si="13"/>
        <v>7.7807526869415122</v>
      </c>
      <c r="AB222" s="21">
        <f t="shared" si="14"/>
        <v>2.46760423826764E-3</v>
      </c>
      <c r="AC222" s="21">
        <f t="shared" si="15"/>
        <v>-0.34644895151472377</v>
      </c>
      <c r="AD222" s="21">
        <f t="shared" si="16"/>
        <v>0.93806882689616577</v>
      </c>
      <c r="AE222" s="21">
        <f t="shared" si="17"/>
        <v>-2.7023018218148454</v>
      </c>
      <c r="AF222" s="21">
        <f t="shared" si="18"/>
        <v>7.3169368497900926</v>
      </c>
      <c r="AG222" s="21">
        <f t="shared" si="19"/>
        <v>7.6650361184962987</v>
      </c>
      <c r="AH222" s="21">
        <f t="shared" si="20"/>
        <v>1.730306173124373E-2</v>
      </c>
      <c r="AI222" s="21">
        <f t="shared" si="21"/>
        <v>0.74124803553340102</v>
      </c>
      <c r="AJ222" s="21">
        <f t="shared" si="22"/>
        <v>-0.67123121934090191</v>
      </c>
      <c r="AK222" s="21">
        <f t="shared" si="23"/>
        <v>5.7817346771605278</v>
      </c>
      <c r="AL222" s="21">
        <f t="shared" si="24"/>
        <v>-5.2356035108590344</v>
      </c>
      <c r="AM222" s="21">
        <f t="shared" si="95"/>
        <v>7.6349945054135286</v>
      </c>
      <c r="AN222" s="21">
        <f t="shared" si="25"/>
        <v>2.1154550588009125E-2</v>
      </c>
      <c r="AO222" s="21">
        <f t="shared" si="26"/>
        <v>-0.96773294693349843</v>
      </c>
      <c r="AP222" s="21">
        <f t="shared" si="27"/>
        <v>0.25197806138512657</v>
      </c>
      <c r="AQ222" s="21">
        <f t="shared" si="28"/>
        <v>-7.5483169860812875</v>
      </c>
      <c r="AR222" s="21">
        <f t="shared" si="29"/>
        <v>1.9654288788039873</v>
      </c>
      <c r="AS222" s="21">
        <f t="shared" si="30"/>
        <v>7.8479667358954925</v>
      </c>
      <c r="AT222" s="21">
        <f t="shared" si="31"/>
        <v>6.1495815250631695E-3</v>
      </c>
      <c r="AU222" s="21">
        <f t="shared" si="32"/>
        <v>0.97447606817608334</v>
      </c>
      <c r="AV222" s="21">
        <f t="shared" si="33"/>
        <v>0.22449140863757214</v>
      </c>
      <c r="AW222" s="21">
        <f t="shared" si="34"/>
        <v>7.6009133317734499</v>
      </c>
      <c r="AX222" s="21">
        <f t="shared" si="35"/>
        <v>1.7510329873730626</v>
      </c>
      <c r="AY222" s="21">
        <f t="shared" si="36"/>
        <v>7.8895713997952033</v>
      </c>
      <c r="AZ222" s="21">
        <f t="shared" si="37"/>
        <v>1.1483512794256854E-2</v>
      </c>
      <c r="BA222" s="21">
        <f t="shared" si="38"/>
        <v>-0.75994624798869714</v>
      </c>
      <c r="BB222" s="21">
        <f t="shared" si="39"/>
        <v>-0.649985923053647</v>
      </c>
      <c r="BC222" s="21">
        <f t="shared" si="40"/>
        <v>-5.9275807343118379</v>
      </c>
      <c r="BD222" s="21">
        <f t="shared" si="41"/>
        <v>-5.0698901998184462</v>
      </c>
      <c r="BE222" s="21">
        <f t="shared" si="42"/>
        <v>7.9725956436442234</v>
      </c>
      <c r="BF222" s="21">
        <f t="shared" si="43"/>
        <v>2.2127646621054299E-2</v>
      </c>
      <c r="BG222" s="21">
        <f t="shared" si="44"/>
        <v>0.37285647778030728</v>
      </c>
      <c r="BH222" s="21">
        <f t="shared" si="45"/>
        <v>0.92788902729650991</v>
      </c>
      <c r="BI222" s="21">
        <f t="shared" si="46"/>
        <v>2.9082805266863967</v>
      </c>
      <c r="BJ222" s="21">
        <f t="shared" si="47"/>
        <v>7.237534412912777</v>
      </c>
      <c r="BK222" s="21">
        <f t="shared" si="48"/>
        <v>8.016312757300506</v>
      </c>
      <c r="BL222" s="21">
        <f t="shared" si="49"/>
        <v>2.7732404782116173E-2</v>
      </c>
      <c r="BM222" s="21">
        <f t="shared" si="50"/>
        <v>9.889730036425215E-2</v>
      </c>
      <c r="BN222" s="21">
        <f t="shared" si="51"/>
        <v>-0.9950976454502658</v>
      </c>
      <c r="BO222" s="21">
        <f t="shared" si="52"/>
        <v>0.77139894284116672</v>
      </c>
      <c r="BP222" s="21">
        <f t="shared" si="53"/>
        <v>-7.761761634512073</v>
      </c>
      <c r="BQ222" s="21">
        <f t="shared" si="54"/>
        <v>8.2219344330022839</v>
      </c>
      <c r="BR222" s="21">
        <f t="shared" si="55"/>
        <v>5.4094158077215904E-2</v>
      </c>
      <c r="BS222" s="21">
        <f t="shared" si="56"/>
        <v>-0.54819460444471257</v>
      </c>
      <c r="BT222" s="21">
        <f t="shared" si="57"/>
        <v>0.83635080896577429</v>
      </c>
      <c r="BU222" s="21">
        <f t="shared" si="58"/>
        <v>-4.2759179146687583</v>
      </c>
      <c r="BV222" s="21">
        <f t="shared" si="59"/>
        <v>6.5235363099330392</v>
      </c>
      <c r="BW222" s="21">
        <f t="shared" si="60"/>
        <v>8.1763133980670712</v>
      </c>
      <c r="BX222" s="21">
        <f t="shared" si="61"/>
        <v>4.8245307444496337E-2</v>
      </c>
      <c r="BY222" s="21">
        <f t="shared" si="62"/>
        <v>0.87301411316118682</v>
      </c>
      <c r="BZ222" s="21">
        <f t="shared" si="63"/>
        <v>-0.48769494381363704</v>
      </c>
      <c r="CA222" s="21">
        <f t="shared" si="64"/>
        <v>6.8095100826572574</v>
      </c>
      <c r="CB222" s="21">
        <f t="shared" si="65"/>
        <v>-3.8040205617463689</v>
      </c>
      <c r="CC222" s="21">
        <f t="shared" si="66"/>
        <v>8.1005565359598677</v>
      </c>
      <c r="CD222" s="21">
        <f t="shared" si="67"/>
        <v>3.853288922562409E-2</v>
      </c>
      <c r="CE222" s="21">
        <f t="shared" si="68"/>
        <v>-0.99959950711832157</v>
      </c>
      <c r="CF222" s="21">
        <f t="shared" si="69"/>
        <v>2.8298858083119993E-2</v>
      </c>
      <c r="CG222" s="21">
        <f t="shared" si="70"/>
        <v>-7.7968761555229085</v>
      </c>
      <c r="CH222" s="21">
        <f t="shared" si="71"/>
        <v>0.22073109304833594</v>
      </c>
      <c r="CI222" s="21">
        <f t="shared" si="72"/>
        <v>8.1971492448107455</v>
      </c>
      <c r="CJ222" s="21">
        <f t="shared" si="73"/>
        <v>5.0916569847531498E-2</v>
      </c>
      <c r="CK222" s="21">
        <f t="shared" si="74"/>
        <v>0.89920721489583721</v>
      </c>
      <c r="CL222" s="21">
        <f t="shared" si="75"/>
        <v>0.43752301045690345</v>
      </c>
      <c r="CM222" s="21">
        <f t="shared" si="76"/>
        <v>7.01381627618753</v>
      </c>
      <c r="CN222" s="21">
        <f t="shared" si="77"/>
        <v>3.4126794815638468</v>
      </c>
      <c r="CO222" s="21">
        <f t="shared" si="78"/>
        <v>8.1510339853830516</v>
      </c>
      <c r="CP222" s="21">
        <f t="shared" si="79"/>
        <v>4.5004357100391253E-2</v>
      </c>
      <c r="CQ222" s="21">
        <f t="shared" si="80"/>
        <v>-0.59463317630428658</v>
      </c>
      <c r="CR222" s="21">
        <f t="shared" si="81"/>
        <v>-0.80399713036694054</v>
      </c>
      <c r="CS222" s="21">
        <f t="shared" si="82"/>
        <v>-4.6381387751734353</v>
      </c>
      <c r="CT222" s="21">
        <f t="shared" si="83"/>
        <v>-6.2711776168621363</v>
      </c>
      <c r="CU222" s="21">
        <f t="shared" si="84"/>
        <v>8.0097551104285234</v>
      </c>
      <c r="CV222" s="21">
        <f t="shared" si="85"/>
        <v>2.6891680824169688E-2</v>
      </c>
      <c r="CW222" s="21"/>
      <c r="CX222" s="21">
        <v>66</v>
      </c>
      <c r="CY222" s="21">
        <v>7.5</v>
      </c>
      <c r="CZ222" s="21">
        <v>8.3961708856616717</v>
      </c>
      <c r="DA222" s="21">
        <v>8.0941732838065619</v>
      </c>
      <c r="DB222" s="21">
        <v>7.7997647392310849</v>
      </c>
      <c r="DC222" s="21">
        <v>7.7057805322263997</v>
      </c>
      <c r="DD222" s="21">
        <v>7.6541309633444143</v>
      </c>
      <c r="DE222" s="21">
        <v>7.7974454597543197</v>
      </c>
      <c r="DF222" s="21">
        <v>7.8174051373558644</v>
      </c>
      <c r="DG222" s="21">
        <v>7.8940826772892967</v>
      </c>
      <c r="DH222" s="21">
        <v>7.8607611786887803</v>
      </c>
      <c r="DI222" s="21">
        <v>8.048747939693099</v>
      </c>
      <c r="DJ222" s="21">
        <v>8.0429679872077173</v>
      </c>
      <c r="DK222" s="21">
        <v>8.0613438900244283</v>
      </c>
      <c r="DL222" s="21">
        <v>8.1441902818074663</v>
      </c>
      <c r="DM222" s="21">
        <v>8.0487032952045841</v>
      </c>
      <c r="DN222" s="21">
        <v>8.0452270971448439</v>
      </c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9"/>
    </row>
    <row r="223" spans="1:149" x14ac:dyDescent="0.3">
      <c r="A223" s="30">
        <v>7.8</v>
      </c>
      <c r="B223" s="21">
        <f t="shared" si="98"/>
        <v>8.1199999999999992</v>
      </c>
      <c r="C223" s="21">
        <f t="shared" si="99"/>
        <v>8.1</v>
      </c>
      <c r="D223" s="21">
        <f t="shared" si="100"/>
        <v>-0.29999999999999982</v>
      </c>
      <c r="E223" s="21"/>
      <c r="F223" s="29"/>
      <c r="H223" s="30">
        <v>66</v>
      </c>
      <c r="I223" s="21">
        <v>7.5</v>
      </c>
      <c r="J223" s="21">
        <f t="shared" si="101"/>
        <v>3.6793427474475058</v>
      </c>
      <c r="K223" s="21">
        <f t="shared" si="86"/>
        <v>-0.85886326722042594</v>
      </c>
      <c r="L223" s="21">
        <f t="shared" si="87"/>
        <v>-0.51220492795311445</v>
      </c>
      <c r="M223" s="21">
        <f t="shared" si="96"/>
        <v>-6.4414745041531942</v>
      </c>
      <c r="N223" s="21">
        <f t="shared" si="97"/>
        <v>-3.8415369596483586</v>
      </c>
      <c r="O223" s="21">
        <f t="shared" si="88"/>
        <v>8.3961708856616717</v>
      </c>
      <c r="P223" s="21">
        <f t="shared" ref="P223:P268" si="102">ABS(I223-O223)/I223</f>
        <v>0.11948945142155623</v>
      </c>
      <c r="Q223" s="21">
        <f t="shared" si="89"/>
        <v>0.47529222356108963</v>
      </c>
      <c r="R223" s="21">
        <f t="shared" si="90"/>
        <v>0.87982799581642956</v>
      </c>
      <c r="S223" s="21">
        <f t="shared" si="91"/>
        <v>3.5646916767081724</v>
      </c>
      <c r="T223" s="21">
        <f t="shared" si="92"/>
        <v>6.598709968623222</v>
      </c>
      <c r="U223" s="21">
        <f t="shared" ref="U223:U268" si="103">O223+$M$273*Q223+$M$274*R223</f>
        <v>8.0941732838065619</v>
      </c>
      <c r="V223" s="21">
        <f t="shared" ref="V223:V268" si="104">ABS(I223-U223)/I223</f>
        <v>7.9223104507541581E-2</v>
      </c>
      <c r="W223" s="21">
        <f t="shared" si="93"/>
        <v>4.244120319614797E-2</v>
      </c>
      <c r="X223" s="21">
        <f t="shared" si="94"/>
        <v>-0.99909896620468153</v>
      </c>
      <c r="Y223" s="21">
        <f t="shared" ref="Y223:Y268" si="105">I223*W223</f>
        <v>0.31830902397110977</v>
      </c>
      <c r="Z223" s="21">
        <f t="shared" ref="Z223:Z268" si="106">I223*X223</f>
        <v>-7.4932422465351118</v>
      </c>
      <c r="AA223" s="21">
        <f t="shared" ref="AA223:AA268" si="107">U223+$P$273*W223+$P$274*X223</f>
        <v>7.7997647392310849</v>
      </c>
      <c r="AB223" s="21">
        <f t="shared" ref="AB223:AB268" si="108">ABS(I223-AA223)/I223</f>
        <v>3.9968631897477992E-2</v>
      </c>
      <c r="AC223" s="21">
        <f t="shared" ref="AC223:AC269" si="109">COS(4*J223)</f>
        <v>-0.54819460444471035</v>
      </c>
      <c r="AD223" s="21">
        <f t="shared" ref="AD223:AD268" si="110">SIN(4*J223)</f>
        <v>0.83635080896577574</v>
      </c>
      <c r="AE223" s="21">
        <f t="shared" ref="AE223:AE268" si="111">I223*AC223</f>
        <v>-4.1114595333353279</v>
      </c>
      <c r="AF223" s="21">
        <f t="shared" ref="AF223:AF268" si="112">I223*AD223</f>
        <v>6.2726310672433181</v>
      </c>
      <c r="AG223" s="21">
        <f t="shared" ref="AG223:AG268" si="113">AA223+$S$273*AC223+$S$274*AD223</f>
        <v>7.7057805322263997</v>
      </c>
      <c r="AH223" s="21">
        <f t="shared" ref="AH223:AH268" si="114">ABS(I223-AG223)/I223</f>
        <v>2.7437404296853294E-2</v>
      </c>
      <c r="AI223" s="21">
        <f t="shared" ref="AI223:AI268" si="115">COS(5*J223)</f>
        <v>0.89920721489583755</v>
      </c>
      <c r="AJ223" s="21">
        <f t="shared" ref="AJ223:AJ268" si="116">SIN(5*J223)</f>
        <v>-0.43752301045690267</v>
      </c>
      <c r="AK223" s="21">
        <f t="shared" ref="AK223:AK268" si="117">I223*AI223</f>
        <v>6.744054111718782</v>
      </c>
      <c r="AL223" s="21">
        <f t="shared" ref="AL223:AL268" si="118">I223*AJ223</f>
        <v>-3.2814225784267701</v>
      </c>
      <c r="AM223" s="21">
        <f t="shared" ref="AM223:AM268" si="119">AG223+$V$273*AI223+$V$274*AJ223</f>
        <v>7.6541309633444143</v>
      </c>
      <c r="AN223" s="21">
        <f t="shared" ref="AN223:AN268" si="120">ABS(I223-AM223)/I223</f>
        <v>2.0550795112588578E-2</v>
      </c>
      <c r="AO223" s="21">
        <f t="shared" ref="AO223:AO268" si="121">COS(6*J223)</f>
        <v>-0.99639748854252652</v>
      </c>
      <c r="AP223" s="21">
        <f t="shared" ref="AP223:AP268" si="122">SIN(6*J223)</f>
        <v>-8.4805924475508526E-2</v>
      </c>
      <c r="AQ223" s="21">
        <f t="shared" ref="AQ223:AQ268" si="123">I223*AO223</f>
        <v>-7.4729811640689485</v>
      </c>
      <c r="AR223" s="21">
        <f t="shared" ref="AR223:AR268" si="124">I223*AP223</f>
        <v>-0.6360444335663139</v>
      </c>
      <c r="AS223" s="21">
        <f t="shared" ref="AS223:AS268" si="125">AM223+$Y$273*AO223+$Y$274*AP223</f>
        <v>7.7974454597543197</v>
      </c>
      <c r="AT223" s="21">
        <f t="shared" ref="AT223:AT268" si="126">ABS(I223-AS223)/I223</f>
        <v>3.9659394633909294E-2</v>
      </c>
      <c r="AU223" s="21">
        <f t="shared" ref="AU223:AU268" si="127">COS(7*J223)</f>
        <v>0.81233119002388565</v>
      </c>
      <c r="AV223" s="21">
        <f t="shared" ref="AV223:AV268" si="128">SIN(7*J223)</f>
        <v>0.5831963972062737</v>
      </c>
      <c r="AW223" s="21">
        <f t="shared" ref="AW223:AW268" si="129">I223*AU223</f>
        <v>6.0924839251791427</v>
      </c>
      <c r="AX223" s="21">
        <f t="shared" ref="AX223:AX268" si="130">I223*AV223</f>
        <v>4.3739729790470525</v>
      </c>
      <c r="AY223" s="21">
        <f t="shared" ref="AY223:AY268" si="131">AS223+$AB$273*AU223+$AB$274*AV223</f>
        <v>7.8174051373558644</v>
      </c>
      <c r="AZ223" s="21">
        <f t="shared" ref="AZ223:AZ268" si="132">ABS(I223-AY223)/I223</f>
        <v>4.2320684980781918E-2</v>
      </c>
      <c r="BA223" s="21">
        <f t="shared" ref="BA223:BA268" si="133">COS(8*J223)</f>
        <v>-0.398965351315415</v>
      </c>
      <c r="BB223" s="21">
        <f t="shared" ref="BB223:BB268" si="134">SIN(8*J223)</f>
        <v>-0.91696600179601395</v>
      </c>
      <c r="BC223" s="21">
        <f t="shared" ref="BC223:BC268" si="135">I223*BA223</f>
        <v>-2.9922401348656127</v>
      </c>
      <c r="BD223" s="21">
        <f t="shared" ref="BD223:BD268" si="136">I223*BB223</f>
        <v>-6.8772450134701044</v>
      </c>
      <c r="BE223" s="21">
        <f t="shared" ref="BE223:BE268" si="137">AY223+$AE$273*BA223+$AE$274*BB223</f>
        <v>7.8940826772892967</v>
      </c>
      <c r="BF223" s="21">
        <f t="shared" ref="BF223:BF268" si="138">ABS(I223-BE223)/I223</f>
        <v>5.2544356971906223E-2</v>
      </c>
      <c r="BG223" s="21">
        <f t="shared" ref="BG223:BG268" si="139">COS(9*J223)</f>
        <v>-0.12701781974688128</v>
      </c>
      <c r="BH223" s="21">
        <f t="shared" ref="BH223:BH268" si="140">SIN(9*J223)</f>
        <v>0.99190043525887661</v>
      </c>
      <c r="BI223" s="21">
        <f t="shared" ref="BI223:BI268" si="141">I223*BG223</f>
        <v>-0.95263364810160966</v>
      </c>
      <c r="BJ223" s="21">
        <f t="shared" ref="BJ223:BJ268" si="142">I223*BH223</f>
        <v>7.4392532644415743</v>
      </c>
      <c r="BK223" s="21">
        <f t="shared" ref="BK223:BK268" si="143">BE223+$AH$273*BG223+$AH$274*BH223</f>
        <v>7.8607611786887803</v>
      </c>
      <c r="BL223" s="21">
        <f t="shared" ref="BL223:BL268" si="144">ABS(I223-BK223)/I223</f>
        <v>4.810149049183738E-2</v>
      </c>
      <c r="BM223" s="21">
        <f t="shared" ref="BM223:BM268" si="145">COS(10*J223)</f>
        <v>0.61714723064145804</v>
      </c>
      <c r="BN223" s="21">
        <f t="shared" ref="BN223:BN268" si="146">SIN(10*J223)</f>
        <v>-0.78684769537158772</v>
      </c>
      <c r="BO223" s="21">
        <f t="shared" ref="BO223:BO268" si="147">I223*BM223</f>
        <v>4.6286042298109358</v>
      </c>
      <c r="BP223" s="21">
        <f t="shared" ref="BP223:BP268" si="148">I223*BN223</f>
        <v>-5.9013577152869079</v>
      </c>
      <c r="BQ223" s="21">
        <f t="shared" ref="BQ223:BQ268" si="149">BK223+$AK$273*BM223+$AK$274*BN223</f>
        <v>8.048747939693099</v>
      </c>
      <c r="BR223" s="21">
        <f t="shared" ref="BR223:BR268" si="150">ABS(I223-BQ223)/I223</f>
        <v>7.3166391959079868E-2</v>
      </c>
      <c r="BS223" s="21">
        <f t="shared" ref="BS223:BS268" si="151">COS(11*J223)</f>
        <v>-0.93307235398263899</v>
      </c>
      <c r="BT223" s="21">
        <f t="shared" ref="BT223:BT268" si="152">SIN(11*J223)</f>
        <v>0.35968872964453136</v>
      </c>
      <c r="BU223" s="21">
        <f t="shared" ref="BU223:BU268" si="153">I223*BS223</f>
        <v>-6.998042654869792</v>
      </c>
      <c r="BV223" s="21">
        <f t="shared" ref="BV223:BV268" si="154">I223*BT223</f>
        <v>2.697665472333985</v>
      </c>
      <c r="BW223" s="21">
        <f t="shared" ref="BW223:BW268" si="155">BQ223+$AN$273*BS223+$AN$274*BT223</f>
        <v>8.0429679872077173</v>
      </c>
      <c r="BX223" s="21">
        <f t="shared" ref="BX223:BX268" si="156">ABS(BW223-I223)/I223</f>
        <v>7.239573162769565E-2</v>
      </c>
      <c r="BY223" s="21">
        <f t="shared" ref="BY223:BY268" si="157">COS(12*J223)</f>
        <v>0.98561591034770868</v>
      </c>
      <c r="BZ223" s="21">
        <f t="shared" ref="BZ223:BZ268" si="158">SIN(12*J223)</f>
        <v>0.16900082032184777</v>
      </c>
      <c r="CA223" s="21">
        <f t="shared" ref="CA223:CA268" si="159">I223*BY223</f>
        <v>7.3921193276078148</v>
      </c>
      <c r="CB223" s="21">
        <f t="shared" ref="CB223:CB268" si="160">I223*BZ223</f>
        <v>1.2675061524138582</v>
      </c>
      <c r="CC223" s="21">
        <f t="shared" ref="CC223:CC268" si="161">BW223+$AQ$273*BY223+$AQ$274*BZ223</f>
        <v>8.0613438900244283</v>
      </c>
      <c r="CD223" s="21">
        <f t="shared" ref="CD223:CD268" si="162">ABS(CC223-I223)/I223</f>
        <v>7.4845852003257107E-2</v>
      </c>
      <c r="CE223" s="21">
        <f t="shared" ref="CE223:CE268" si="163">COS(13*J223)</f>
        <v>-0.7599462479886977</v>
      </c>
      <c r="CF223" s="21">
        <f t="shared" ref="CF223:CF268" si="164">SIN(13*J223)</f>
        <v>-0.64998592305364644</v>
      </c>
      <c r="CG223" s="21">
        <f t="shared" ref="CG223:CG268" si="165">I223*CE223</f>
        <v>-5.6995968599152329</v>
      </c>
      <c r="CH223" s="21">
        <f t="shared" ref="CH223:CH268" si="166">I223*CF223</f>
        <v>-4.8748944229023481</v>
      </c>
      <c r="CI223" s="21">
        <f t="shared" ref="CI223:CI268" si="167">CC223+$AT$273*CE223+$AT$274*CF223</f>
        <v>8.1441902818074663</v>
      </c>
      <c r="CJ223" s="21">
        <f t="shared" ref="CJ223:CJ268" si="168">ABS(CI223-I223)/I223</f>
        <v>8.5892037574328839E-2</v>
      </c>
      <c r="CK223" s="21">
        <f t="shared" ref="CK223:CK268" si="169">COS(14*J223)</f>
        <v>0.31976392457124453</v>
      </c>
      <c r="CL223" s="21">
        <f t="shared" ref="CL223:CL268" si="170">SIN(14*J223)</f>
        <v>0.94749724672043001</v>
      </c>
      <c r="CM223" s="21">
        <f t="shared" ref="CM223:CM268" si="171">I223*CK223</f>
        <v>2.398229434284334</v>
      </c>
      <c r="CN223" s="21">
        <f t="shared" ref="CN223:CN268" si="172">I223*CL223</f>
        <v>7.1062293504032255</v>
      </c>
      <c r="CO223" s="21">
        <f t="shared" ref="CO223:CO268" si="173">CI223+$AW$273*CK223+$AW$274*CL223</f>
        <v>8.0487032952045841</v>
      </c>
      <c r="CP223" s="21">
        <f t="shared" ref="CP223:CP268" si="174">ABS(CO223-I223)/I223</f>
        <v>7.3160439360611201E-2</v>
      </c>
      <c r="CQ223" s="21">
        <f t="shared" ref="CQ223:CQ268" si="175">COS(15*J223)</f>
        <v>0.21067926999572817</v>
      </c>
      <c r="CR223" s="21">
        <f t="shared" ref="CR223:CR268" si="176">SIN(15*J223)</f>
        <v>-0.97755523894768581</v>
      </c>
      <c r="CS223" s="21">
        <f t="shared" ref="CS223:CS268" si="177">I223*CQ223</f>
        <v>1.5800945249679612</v>
      </c>
      <c r="CT223" s="21">
        <f t="shared" ref="CT223:CT268" si="178">I223*CR223</f>
        <v>-7.3316642921076438</v>
      </c>
      <c r="CU223" s="21">
        <f t="shared" ref="CU223:CU268" si="179">CO223+$AZ$273*CQ223+$AZ$274*CR223</f>
        <v>8.0452270971448439</v>
      </c>
      <c r="CV223" s="21">
        <f t="shared" ref="CV223:CV268" si="180">ABS(CU223-I223)/I223</f>
        <v>7.2696946285979183E-2</v>
      </c>
      <c r="CW223" s="21"/>
      <c r="CX223" s="21">
        <v>67</v>
      </c>
      <c r="CY223" s="21">
        <v>7.9</v>
      </c>
      <c r="CZ223" s="21">
        <v>8.4268417865368619</v>
      </c>
      <c r="DA223" s="21">
        <v>8.1182151537035612</v>
      </c>
      <c r="DB223" s="21">
        <v>7.8310587390265427</v>
      </c>
      <c r="DC223" s="21">
        <v>7.7636045864466112</v>
      </c>
      <c r="DD223" s="21">
        <v>7.6944568504615631</v>
      </c>
      <c r="DE223" s="21">
        <v>7.7517406325246272</v>
      </c>
      <c r="DF223" s="21">
        <v>7.7469623675894566</v>
      </c>
      <c r="DG223" s="21">
        <v>7.8018361179976488</v>
      </c>
      <c r="DH223" s="21">
        <v>7.6999387272415021</v>
      </c>
      <c r="DI223" s="21">
        <v>7.8116479094619873</v>
      </c>
      <c r="DJ223" s="21">
        <v>7.8478784730357374</v>
      </c>
      <c r="DK223" s="21">
        <v>7.9522295539615078</v>
      </c>
      <c r="DL223" s="21">
        <v>7.9784562954310427</v>
      </c>
      <c r="DM223" s="21">
        <v>7.8904914256212413</v>
      </c>
      <c r="DN223" s="21">
        <v>8.0271770281926305</v>
      </c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9"/>
    </row>
    <row r="224" spans="1:149" x14ac:dyDescent="0.3">
      <c r="A224" s="30">
        <v>7.5</v>
      </c>
      <c r="B224" s="21">
        <f t="shared" si="98"/>
        <v>7.7200000000000006</v>
      </c>
      <c r="C224" s="21">
        <f t="shared" si="99"/>
        <v>7.92</v>
      </c>
      <c r="D224" s="21">
        <f t="shared" si="100"/>
        <v>-0.41999999999999993</v>
      </c>
      <c r="E224" s="21"/>
      <c r="F224" s="29"/>
      <c r="H224" s="30">
        <v>67</v>
      </c>
      <c r="I224" s="21">
        <v>7.9</v>
      </c>
      <c r="J224" s="21">
        <f t="shared" si="101"/>
        <v>3.7359480204851594</v>
      </c>
      <c r="K224" s="21">
        <f t="shared" ref="K224:K268" si="181">COS(J224)</f>
        <v>-0.82850964924384218</v>
      </c>
      <c r="L224" s="21">
        <f t="shared" ref="L224:L268" si="182">SIN(J224)</f>
        <v>-0.55997478613759533</v>
      </c>
      <c r="M224" s="21">
        <f t="shared" si="96"/>
        <v>-6.5452262290263539</v>
      </c>
      <c r="N224" s="21">
        <f t="shared" si="97"/>
        <v>-4.4238008104870037</v>
      </c>
      <c r="O224" s="21">
        <f t="shared" ref="O224:O268" si="183">$I$270+$J$273*K224+$J$274*L224</f>
        <v>8.4268417865368619</v>
      </c>
      <c r="P224" s="21">
        <f t="shared" si="102"/>
        <v>6.6688833738843226E-2</v>
      </c>
      <c r="Q224" s="21">
        <f t="shared" ref="Q224:Q268" si="184">COS(2*J224)</f>
        <v>0.37285647778030884</v>
      </c>
      <c r="R224" s="21">
        <f t="shared" ref="R224:R268" si="185">SIN(2*J224)</f>
        <v>0.92788902729650924</v>
      </c>
      <c r="S224" s="21">
        <f t="shared" ref="S224:S268" si="186">I224*Q224</f>
        <v>2.9455661744644401</v>
      </c>
      <c r="T224" s="21">
        <f t="shared" ref="T224:T268" si="187">I224*R224</f>
        <v>7.3303233156424232</v>
      </c>
      <c r="U224" s="21">
        <f t="shared" si="103"/>
        <v>8.1182151537035612</v>
      </c>
      <c r="V224" s="21">
        <f t="shared" si="104"/>
        <v>2.7622171354881115E-2</v>
      </c>
      <c r="W224" s="21">
        <f t="shared" ref="W224:W268" si="188">COS(3*J224)</f>
        <v>0.21067926999572636</v>
      </c>
      <c r="X224" s="21">
        <f t="shared" ref="X224:X268" si="189">SIN(3*J224)</f>
        <v>-0.97755523894768614</v>
      </c>
      <c r="Y224" s="21">
        <f t="shared" si="105"/>
        <v>1.6643662329662383</v>
      </c>
      <c r="Z224" s="21">
        <f t="shared" si="106"/>
        <v>-7.7226863876867213</v>
      </c>
      <c r="AA224" s="21">
        <f t="shared" si="107"/>
        <v>7.8310587390265427</v>
      </c>
      <c r="AB224" s="21">
        <f t="shared" si="108"/>
        <v>8.7267418953743854E-3</v>
      </c>
      <c r="AC224" s="21">
        <f t="shared" si="109"/>
        <v>-0.72195609395452409</v>
      </c>
      <c r="AD224" s="21">
        <f t="shared" si="110"/>
        <v>0.69193886897754664</v>
      </c>
      <c r="AE224" s="21">
        <f t="shared" si="111"/>
        <v>-5.7034531422407406</v>
      </c>
      <c r="AF224" s="21">
        <f t="shared" si="112"/>
        <v>5.4663170649226185</v>
      </c>
      <c r="AG224" s="21">
        <f t="shared" si="113"/>
        <v>7.7636045864466112</v>
      </c>
      <c r="AH224" s="21">
        <f t="shared" si="114"/>
        <v>1.7265242221947991E-2</v>
      </c>
      <c r="AI224" s="21">
        <f t="shared" si="115"/>
        <v>0.98561591034770824</v>
      </c>
      <c r="AJ224" s="21">
        <f t="shared" si="116"/>
        <v>-0.16900082032185018</v>
      </c>
      <c r="AK224" s="21">
        <f t="shared" si="117"/>
        <v>7.7863656917468953</v>
      </c>
      <c r="AL224" s="21">
        <f t="shared" si="118"/>
        <v>-1.3351064805426165</v>
      </c>
      <c r="AM224" s="21">
        <f t="shared" si="119"/>
        <v>7.6944568504615631</v>
      </c>
      <c r="AN224" s="21">
        <f t="shared" si="120"/>
        <v>2.6018120194738887E-2</v>
      </c>
      <c r="AO224" s="21">
        <f t="shared" si="121"/>
        <v>-0.91122849038813569</v>
      </c>
      <c r="AP224" s="21">
        <f t="shared" si="122"/>
        <v>-0.41190124824399277</v>
      </c>
      <c r="AQ224" s="21">
        <f t="shared" si="123"/>
        <v>-7.1987050740662726</v>
      </c>
      <c r="AR224" s="21">
        <f t="shared" si="124"/>
        <v>-3.254019861127543</v>
      </c>
      <c r="AS224" s="21">
        <f t="shared" si="125"/>
        <v>7.7517406325246272</v>
      </c>
      <c r="AT224" s="21">
        <f t="shared" si="126"/>
        <v>1.8767008541186476E-2</v>
      </c>
      <c r="AU224" s="21">
        <f t="shared" si="127"/>
        <v>0.52430728355723366</v>
      </c>
      <c r="AV224" s="21">
        <f t="shared" si="128"/>
        <v>0.85152913773331007</v>
      </c>
      <c r="AW224" s="21">
        <f t="shared" si="129"/>
        <v>4.1420275401021458</v>
      </c>
      <c r="AX224" s="21">
        <f t="shared" si="130"/>
        <v>6.7270801880931499</v>
      </c>
      <c r="AY224" s="21">
        <f t="shared" si="131"/>
        <v>7.7469623675894566</v>
      </c>
      <c r="AZ224" s="21">
        <f t="shared" si="132"/>
        <v>1.9371852203866304E-2</v>
      </c>
      <c r="BA224" s="21">
        <f t="shared" si="133"/>
        <v>4.2441203196147234E-2</v>
      </c>
      <c r="BB224" s="21">
        <f t="shared" si="134"/>
        <v>-0.99909896620468153</v>
      </c>
      <c r="BC224" s="21">
        <f t="shared" si="135"/>
        <v>0.33528550524956319</v>
      </c>
      <c r="BD224" s="21">
        <f t="shared" si="136"/>
        <v>-7.8928818330169843</v>
      </c>
      <c r="BE224" s="21">
        <f t="shared" si="137"/>
        <v>7.8018361179976488</v>
      </c>
      <c r="BF224" s="21">
        <f t="shared" si="138"/>
        <v>1.2425807848398937E-2</v>
      </c>
      <c r="BG224" s="21">
        <f t="shared" si="139"/>
        <v>-0.59463317630428392</v>
      </c>
      <c r="BH224" s="21">
        <f t="shared" si="140"/>
        <v>0.80399713036694254</v>
      </c>
      <c r="BI224" s="21">
        <f t="shared" si="141"/>
        <v>-4.6976020928038436</v>
      </c>
      <c r="BJ224" s="21">
        <f t="shared" si="142"/>
        <v>6.3515773298988467</v>
      </c>
      <c r="BK224" s="21">
        <f t="shared" si="143"/>
        <v>7.6999387272415021</v>
      </c>
      <c r="BL224" s="21">
        <f t="shared" si="144"/>
        <v>2.5324211741582059E-2</v>
      </c>
      <c r="BM224" s="21">
        <f t="shared" si="145"/>
        <v>0.94287744546108343</v>
      </c>
      <c r="BN224" s="21">
        <f t="shared" si="146"/>
        <v>-0.33313979474205968</v>
      </c>
      <c r="BO224" s="21">
        <f t="shared" si="147"/>
        <v>7.4487318191425596</v>
      </c>
      <c r="BP224" s="21">
        <f t="shared" si="148"/>
        <v>-2.6318043784622716</v>
      </c>
      <c r="BQ224" s="21">
        <f t="shared" si="149"/>
        <v>7.8116479094619873</v>
      </c>
      <c r="BR224" s="21">
        <f t="shared" si="150"/>
        <v>1.1183808928862414E-2</v>
      </c>
      <c r="BS224" s="21">
        <f t="shared" si="151"/>
        <v>-0.96773294693349909</v>
      </c>
      <c r="BT224" s="21">
        <f t="shared" si="152"/>
        <v>-0.25197806138512419</v>
      </c>
      <c r="BU224" s="21">
        <f t="shared" si="153"/>
        <v>-7.6450902807746433</v>
      </c>
      <c r="BV224" s="21">
        <f t="shared" si="154"/>
        <v>-1.9906266849424812</v>
      </c>
      <c r="BW224" s="21">
        <f t="shared" si="155"/>
        <v>7.8478784730357374</v>
      </c>
      <c r="BX224" s="21">
        <f t="shared" si="156"/>
        <v>6.5976616410459458E-3</v>
      </c>
      <c r="BY224" s="21">
        <f t="shared" si="157"/>
        <v>0.66067472339008126</v>
      </c>
      <c r="BZ224" s="21">
        <f t="shared" si="158"/>
        <v>0.75067230525272444</v>
      </c>
      <c r="CA224" s="21">
        <f t="shared" si="159"/>
        <v>5.2193303147816419</v>
      </c>
      <c r="CB224" s="21">
        <f t="shared" si="160"/>
        <v>5.9303112114965231</v>
      </c>
      <c r="CC224" s="21">
        <f t="shared" si="161"/>
        <v>7.9522295539615078</v>
      </c>
      <c r="CD224" s="21">
        <f t="shared" si="162"/>
        <v>6.6113359444946087E-3</v>
      </c>
      <c r="CE224" s="21">
        <f t="shared" si="163"/>
        <v>-0.1270178197468774</v>
      </c>
      <c r="CF224" s="21">
        <f t="shared" si="164"/>
        <v>-0.99190043525887706</v>
      </c>
      <c r="CG224" s="21">
        <f t="shared" si="165"/>
        <v>-1.0034407760003314</v>
      </c>
      <c r="CH224" s="21">
        <f t="shared" si="166"/>
        <v>-7.8360134385451294</v>
      </c>
      <c r="CI224" s="21">
        <f t="shared" si="167"/>
        <v>7.9784562954310427</v>
      </c>
      <c r="CJ224" s="21">
        <f t="shared" si="168"/>
        <v>9.9311766368408074E-3</v>
      </c>
      <c r="CK224" s="21">
        <f t="shared" si="169"/>
        <v>-0.45020374481766923</v>
      </c>
      <c r="CL224" s="21">
        <f t="shared" si="170"/>
        <v>0.89292585814957048</v>
      </c>
      <c r="CM224" s="21">
        <f t="shared" si="171"/>
        <v>-3.5566095840595873</v>
      </c>
      <c r="CN224" s="21">
        <f t="shared" si="172"/>
        <v>7.054114279381607</v>
      </c>
      <c r="CO224" s="21">
        <f t="shared" si="173"/>
        <v>7.8904914256212413</v>
      </c>
      <c r="CP224" s="21">
        <f t="shared" si="174"/>
        <v>1.2036170099695026E-3</v>
      </c>
      <c r="CQ224" s="21">
        <f t="shared" si="175"/>
        <v>0.87301411316118649</v>
      </c>
      <c r="CR224" s="21">
        <f t="shared" si="176"/>
        <v>-0.48769494381363748</v>
      </c>
      <c r="CS224" s="21">
        <f t="shared" si="177"/>
        <v>6.8968114939733738</v>
      </c>
      <c r="CT224" s="21">
        <f t="shared" si="178"/>
        <v>-3.8527900561277364</v>
      </c>
      <c r="CU224" s="21">
        <f t="shared" si="179"/>
        <v>8.0271770281926305</v>
      </c>
      <c r="CV224" s="21">
        <f t="shared" si="180"/>
        <v>1.6098357999067101E-2</v>
      </c>
      <c r="CW224" s="21"/>
      <c r="CX224" s="21">
        <v>68</v>
      </c>
      <c r="CY224" s="21">
        <v>7.8</v>
      </c>
      <c r="CZ224" s="21">
        <v>8.4573603303623877</v>
      </c>
      <c r="DA224" s="21">
        <v>8.1460559962827102</v>
      </c>
      <c r="DB224" s="21">
        <v>7.8744126787300406</v>
      </c>
      <c r="DC224" s="21">
        <v>7.8369319709582426</v>
      </c>
      <c r="DD224" s="21">
        <v>7.7557881967333024</v>
      </c>
      <c r="DE224" s="21">
        <v>7.7204968725193392</v>
      </c>
      <c r="DF224" s="21">
        <v>7.6917211060824089</v>
      </c>
      <c r="DG224" s="21">
        <v>7.713729310699855</v>
      </c>
      <c r="DH224" s="21">
        <v>7.5691350888515387</v>
      </c>
      <c r="DI224" s="21">
        <v>7.5697188976173253</v>
      </c>
      <c r="DJ224" s="21">
        <v>7.6343612837489072</v>
      </c>
      <c r="DK224" s="21">
        <v>7.7783631248562468</v>
      </c>
      <c r="DL224" s="21">
        <v>7.7343977742586798</v>
      </c>
      <c r="DM224" s="21">
        <v>7.7063669755374873</v>
      </c>
      <c r="DN224" s="21">
        <v>7.890452618937748</v>
      </c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9"/>
    </row>
    <row r="225" spans="1:149" x14ac:dyDescent="0.3">
      <c r="A225" s="30">
        <v>7.9</v>
      </c>
      <c r="B225" s="21">
        <f t="shared" si="98"/>
        <v>7.6599999999999993</v>
      </c>
      <c r="C225" s="21">
        <f t="shared" si="99"/>
        <v>7.6899999999999995</v>
      </c>
      <c r="D225" s="21">
        <f t="shared" si="100"/>
        <v>0.21000000000000085</v>
      </c>
      <c r="E225" s="21"/>
      <c r="F225" s="29"/>
      <c r="H225" s="30">
        <v>68</v>
      </c>
      <c r="I225" s="21">
        <v>7.8</v>
      </c>
      <c r="J225" s="21">
        <f t="shared" si="101"/>
        <v>3.7925532935228135</v>
      </c>
      <c r="K225" s="21">
        <f t="shared" si="181"/>
        <v>-0.79550206508558996</v>
      </c>
      <c r="L225" s="21">
        <f t="shared" si="182"/>
        <v>-0.60595087626354815</v>
      </c>
      <c r="M225" s="21">
        <f t="shared" ref="M225:M268" si="190">I225*K225</f>
        <v>-6.2049161076676018</v>
      </c>
      <c r="N225" s="21">
        <f t="shared" ref="N225:N268" si="191">I225*L225</f>
        <v>-4.7264168348556757</v>
      </c>
      <c r="O225" s="21">
        <f t="shared" si="183"/>
        <v>8.4573603303623877</v>
      </c>
      <c r="P225" s="21">
        <f t="shared" si="102"/>
        <v>8.4276965431075365E-2</v>
      </c>
      <c r="Q225" s="21">
        <f t="shared" si="184"/>
        <v>0.26564707111087632</v>
      </c>
      <c r="R225" s="21">
        <f t="shared" si="185"/>
        <v>0.96407034681615067</v>
      </c>
      <c r="S225" s="21">
        <f t="shared" si="186"/>
        <v>2.0720471546648351</v>
      </c>
      <c r="T225" s="21">
        <f t="shared" si="187"/>
        <v>7.5197487051659753</v>
      </c>
      <c r="U225" s="21">
        <f t="shared" si="103"/>
        <v>8.1460559962827102</v>
      </c>
      <c r="V225" s="21">
        <f t="shared" si="104"/>
        <v>4.4366153369578248E-2</v>
      </c>
      <c r="W225" s="21">
        <f t="shared" si="188"/>
        <v>0.372856477780309</v>
      </c>
      <c r="X225" s="21">
        <f t="shared" si="189"/>
        <v>-0.92788902729650913</v>
      </c>
      <c r="Y225" s="21">
        <f t="shared" si="105"/>
        <v>2.90828052668641</v>
      </c>
      <c r="Z225" s="21">
        <f t="shared" si="106"/>
        <v>-7.2375344129127708</v>
      </c>
      <c r="AA225" s="21">
        <f t="shared" si="107"/>
        <v>7.8744126787300406</v>
      </c>
      <c r="AB225" s="21">
        <f t="shared" si="108"/>
        <v>9.5400870166718922E-3</v>
      </c>
      <c r="AC225" s="21">
        <f t="shared" si="109"/>
        <v>-0.85886326722042605</v>
      </c>
      <c r="AD225" s="21">
        <f t="shared" si="110"/>
        <v>0.51220492795311434</v>
      </c>
      <c r="AE225" s="21">
        <f t="shared" si="111"/>
        <v>-6.6991334843193231</v>
      </c>
      <c r="AF225" s="21">
        <f t="shared" si="112"/>
        <v>3.9951984380342918</v>
      </c>
      <c r="AG225" s="21">
        <f t="shared" si="113"/>
        <v>7.8369319709582426</v>
      </c>
      <c r="AH225" s="21">
        <f t="shared" si="114"/>
        <v>4.7348680715695824E-3</v>
      </c>
      <c r="AI225" s="21">
        <f t="shared" si="115"/>
        <v>0.99359852761970302</v>
      </c>
      <c r="AJ225" s="21">
        <f t="shared" si="116"/>
        <v>0.11296887142907236</v>
      </c>
      <c r="AK225" s="21">
        <f t="shared" si="117"/>
        <v>7.750068515433683</v>
      </c>
      <c r="AL225" s="21">
        <f t="shared" si="118"/>
        <v>0.88115719714676444</v>
      </c>
      <c r="AM225" s="21">
        <f t="shared" si="119"/>
        <v>7.7557881967333024</v>
      </c>
      <c r="AN225" s="21">
        <f t="shared" si="120"/>
        <v>5.6681799059868435E-3</v>
      </c>
      <c r="AO225" s="21">
        <f t="shared" si="121"/>
        <v>-0.72195609395452387</v>
      </c>
      <c r="AP225" s="21">
        <f t="shared" si="122"/>
        <v>-0.69193886897754686</v>
      </c>
      <c r="AQ225" s="21">
        <f t="shared" si="123"/>
        <v>-5.6312575328452859</v>
      </c>
      <c r="AR225" s="21">
        <f t="shared" si="124"/>
        <v>-5.3971231780248656</v>
      </c>
      <c r="AS225" s="21">
        <f t="shared" si="125"/>
        <v>7.7204968725193392</v>
      </c>
      <c r="AT225" s="21">
        <f t="shared" si="126"/>
        <v>1.019270865136674E-2</v>
      </c>
      <c r="AU225" s="21">
        <f t="shared" si="127"/>
        <v>0.15503659966419922</v>
      </c>
      <c r="AV225" s="21">
        <f t="shared" si="128"/>
        <v>0.98790872694017784</v>
      </c>
      <c r="AW225" s="21">
        <f t="shared" si="129"/>
        <v>1.209285477380754</v>
      </c>
      <c r="AX225" s="21">
        <f t="shared" si="130"/>
        <v>7.7056880701333874</v>
      </c>
      <c r="AY225" s="21">
        <f t="shared" si="131"/>
        <v>7.6917211060824089</v>
      </c>
      <c r="AZ225" s="21">
        <f t="shared" si="132"/>
        <v>1.3881909476614223E-2</v>
      </c>
      <c r="BA225" s="21">
        <f t="shared" si="133"/>
        <v>0.47529222356108991</v>
      </c>
      <c r="BB225" s="21">
        <f t="shared" si="134"/>
        <v>-0.87982799581642945</v>
      </c>
      <c r="BC225" s="21">
        <f t="shared" si="135"/>
        <v>3.7072793437765013</v>
      </c>
      <c r="BD225" s="21">
        <f t="shared" si="136"/>
        <v>-6.8626583673681498</v>
      </c>
      <c r="BE225" s="21">
        <f t="shared" si="137"/>
        <v>7.713729310699855</v>
      </c>
      <c r="BF225" s="21">
        <f t="shared" si="138"/>
        <v>1.1060344782069848E-2</v>
      </c>
      <c r="BG225" s="21">
        <f t="shared" si="139"/>
        <v>-0.9112284903881348</v>
      </c>
      <c r="BH225" s="21">
        <f t="shared" si="140"/>
        <v>0.41190124824399477</v>
      </c>
      <c r="BI225" s="21">
        <f t="shared" si="141"/>
        <v>-7.1075822250274516</v>
      </c>
      <c r="BJ225" s="21">
        <f t="shared" si="142"/>
        <v>3.212829736303159</v>
      </c>
      <c r="BK225" s="21">
        <f t="shared" si="143"/>
        <v>7.5691350888515387</v>
      </c>
      <c r="BL225" s="21">
        <f t="shared" si="144"/>
        <v>2.9598065531853984E-2</v>
      </c>
      <c r="BM225" s="21">
        <f t="shared" si="145"/>
        <v>0.97447606817608345</v>
      </c>
      <c r="BN225" s="21">
        <f t="shared" si="146"/>
        <v>0.22449140863757167</v>
      </c>
      <c r="BO225" s="21">
        <f t="shared" si="147"/>
        <v>7.6009133317734507</v>
      </c>
      <c r="BP225" s="21">
        <f t="shared" si="148"/>
        <v>1.751032987373059</v>
      </c>
      <c r="BQ225" s="21">
        <f t="shared" si="149"/>
        <v>7.5697188976173253</v>
      </c>
      <c r="BR225" s="21">
        <f t="shared" si="150"/>
        <v>2.9523218254189042E-2</v>
      </c>
      <c r="BS225" s="21">
        <f t="shared" si="151"/>
        <v>-0.63916695883298469</v>
      </c>
      <c r="BT225" s="21">
        <f t="shared" si="152"/>
        <v>-0.76906800657431695</v>
      </c>
      <c r="BU225" s="21">
        <f t="shared" si="153"/>
        <v>-4.9855022788972807</v>
      </c>
      <c r="BV225" s="21">
        <f t="shared" si="154"/>
        <v>-5.9987304512796724</v>
      </c>
      <c r="BW225" s="21">
        <f t="shared" si="155"/>
        <v>7.6343612837489072</v>
      </c>
      <c r="BX225" s="21">
        <f t="shared" si="156"/>
        <v>2.1235732852704182E-2</v>
      </c>
      <c r="BY225" s="21">
        <f t="shared" si="157"/>
        <v>4.2441203196146624E-2</v>
      </c>
      <c r="BZ225" s="21">
        <f t="shared" si="158"/>
        <v>0.99909896620468153</v>
      </c>
      <c r="CA225" s="21">
        <f t="shared" si="159"/>
        <v>0.33104138492994367</v>
      </c>
      <c r="CB225" s="21">
        <f t="shared" si="160"/>
        <v>7.7929719363965155</v>
      </c>
      <c r="CC225" s="21">
        <f t="shared" si="161"/>
        <v>7.7783631248562468</v>
      </c>
      <c r="CD225" s="21">
        <f t="shared" si="162"/>
        <v>2.7739583517632062E-3</v>
      </c>
      <c r="CE225" s="21">
        <f t="shared" si="163"/>
        <v>0.5716428292584812</v>
      </c>
      <c r="CF225" s="21">
        <f t="shared" si="164"/>
        <v>-0.8205025751070858</v>
      </c>
      <c r="CG225" s="21">
        <f t="shared" si="165"/>
        <v>4.458814068216153</v>
      </c>
      <c r="CH225" s="21">
        <f t="shared" si="166"/>
        <v>-6.3999200858352694</v>
      </c>
      <c r="CI225" s="21">
        <f t="shared" si="167"/>
        <v>7.7343977742586798</v>
      </c>
      <c r="CJ225" s="21">
        <f t="shared" si="168"/>
        <v>8.4105417617076957E-3</v>
      </c>
      <c r="CK225" s="21">
        <f t="shared" si="169"/>
        <v>-0.95192730552912563</v>
      </c>
      <c r="CL225" s="21">
        <f t="shared" si="170"/>
        <v>0.30632401960678607</v>
      </c>
      <c r="CM225" s="21">
        <f t="shared" si="171"/>
        <v>-7.4250329831271795</v>
      </c>
      <c r="CN225" s="21">
        <f t="shared" si="172"/>
        <v>2.3893273529329311</v>
      </c>
      <c r="CO225" s="21">
        <f t="shared" si="173"/>
        <v>7.7063669755374873</v>
      </c>
      <c r="CP225" s="21">
        <f t="shared" si="174"/>
        <v>1.2004233905450325E-2</v>
      </c>
      <c r="CQ225" s="21">
        <f t="shared" si="175"/>
        <v>0.94287744546108465</v>
      </c>
      <c r="CR225" s="21">
        <f t="shared" si="176"/>
        <v>0.33313979474205618</v>
      </c>
      <c r="CS225" s="21">
        <f t="shared" si="177"/>
        <v>7.3544440745964605</v>
      </c>
      <c r="CT225" s="21">
        <f t="shared" si="178"/>
        <v>2.5984903989880381</v>
      </c>
      <c r="CU225" s="21">
        <f t="shared" si="179"/>
        <v>7.890452618937748</v>
      </c>
      <c r="CV225" s="21">
        <f t="shared" si="180"/>
        <v>1.1596489607403608E-2</v>
      </c>
      <c r="CW225" s="21"/>
      <c r="CX225" s="21">
        <v>69</v>
      </c>
      <c r="CY225" s="21">
        <v>7.6</v>
      </c>
      <c r="CZ225" s="21">
        <v>8.4876287570417901</v>
      </c>
      <c r="DA225" s="21">
        <v>8.17763233390869</v>
      </c>
      <c r="DB225" s="21">
        <v>7.9293167971466163</v>
      </c>
      <c r="DC225" s="21">
        <v>7.923722844242711</v>
      </c>
      <c r="DD225" s="21">
        <v>7.8370396929522421</v>
      </c>
      <c r="DE225" s="21">
        <v>7.7132051236455759</v>
      </c>
      <c r="DF225" s="21">
        <v>7.6648909551020203</v>
      </c>
      <c r="DG225" s="21">
        <v>7.6495970774516531</v>
      </c>
      <c r="DH225" s="21">
        <v>7.4990288754975198</v>
      </c>
      <c r="DI225" s="21">
        <v>7.3883051910616651</v>
      </c>
      <c r="DJ225" s="21">
        <v>7.4570966803924179</v>
      </c>
      <c r="DK225" s="21">
        <v>7.5768227616050341</v>
      </c>
      <c r="DL225" s="21">
        <v>7.4854175606115323</v>
      </c>
      <c r="DM225" s="21">
        <v>7.5340223746809816</v>
      </c>
      <c r="DN225" s="21">
        <v>7.6405782351766964</v>
      </c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9"/>
    </row>
    <row r="226" spans="1:149" x14ac:dyDescent="0.3">
      <c r="A226" s="30">
        <v>7.8</v>
      </c>
      <c r="B226" s="21">
        <f t="shared" si="98"/>
        <v>7.68</v>
      </c>
      <c r="C226" s="21">
        <f t="shared" si="99"/>
        <v>7.67</v>
      </c>
      <c r="D226" s="21">
        <f t="shared" si="100"/>
        <v>0.12999999999999989</v>
      </c>
      <c r="E226" s="21"/>
      <c r="F226" s="29"/>
      <c r="H226" s="30">
        <v>69</v>
      </c>
      <c r="I226" s="21">
        <v>7.6</v>
      </c>
      <c r="J226" s="21">
        <f t="shared" si="101"/>
        <v>3.8491585665604675</v>
      </c>
      <c r="K226" s="21">
        <f t="shared" si="181"/>
        <v>-0.75994624798869748</v>
      </c>
      <c r="L226" s="21">
        <f t="shared" si="182"/>
        <v>-0.64998592305364677</v>
      </c>
      <c r="M226" s="21">
        <f t="shared" si="190"/>
        <v>-5.7755914847141003</v>
      </c>
      <c r="N226" s="21">
        <f t="shared" si="191"/>
        <v>-4.9398930152077156</v>
      </c>
      <c r="O226" s="21">
        <f t="shared" si="183"/>
        <v>8.4876287570417901</v>
      </c>
      <c r="P226" s="21">
        <f t="shared" si="102"/>
        <v>0.11679325750549875</v>
      </c>
      <c r="Q226" s="21">
        <f t="shared" si="184"/>
        <v>0.15503659966419761</v>
      </c>
      <c r="R226" s="21">
        <f t="shared" si="185"/>
        <v>0.98790872694017806</v>
      </c>
      <c r="S226" s="21">
        <f t="shared" si="186"/>
        <v>1.1782781574479018</v>
      </c>
      <c r="T226" s="21">
        <f t="shared" si="187"/>
        <v>7.508106324745353</v>
      </c>
      <c r="U226" s="21">
        <f t="shared" si="103"/>
        <v>8.17763233390869</v>
      </c>
      <c r="V226" s="21">
        <f t="shared" si="104"/>
        <v>7.6004254461669793E-2</v>
      </c>
      <c r="W226" s="21">
        <f t="shared" si="188"/>
        <v>0.52430728355723233</v>
      </c>
      <c r="X226" s="21">
        <f t="shared" si="189"/>
        <v>-0.85152913773331085</v>
      </c>
      <c r="Y226" s="21">
        <f t="shared" si="105"/>
        <v>3.9847353550349656</v>
      </c>
      <c r="Z226" s="21">
        <f t="shared" si="106"/>
        <v>-6.4716214467731623</v>
      </c>
      <c r="AA226" s="21">
        <f t="shared" si="107"/>
        <v>7.9293167971466163</v>
      </c>
      <c r="AB226" s="21">
        <f t="shared" si="108"/>
        <v>4.3331157519291667E-2</v>
      </c>
      <c r="AC226" s="21">
        <f t="shared" si="109"/>
        <v>-0.95192730552912663</v>
      </c>
      <c r="AD226" s="21">
        <f t="shared" si="110"/>
        <v>0.30632401960678302</v>
      </c>
      <c r="AE226" s="21">
        <f t="shared" si="111"/>
        <v>-7.234647522021362</v>
      </c>
      <c r="AF226" s="21">
        <f t="shared" si="112"/>
        <v>2.328062549011551</v>
      </c>
      <c r="AG226" s="21">
        <f t="shared" si="113"/>
        <v>7.923722844242711</v>
      </c>
      <c r="AH226" s="21">
        <f t="shared" si="114"/>
        <v>4.2595111084567289E-2</v>
      </c>
      <c r="AI226" s="21">
        <f t="shared" si="115"/>
        <v>0.92251988483246861</v>
      </c>
      <c r="AJ226" s="21">
        <f t="shared" si="116"/>
        <v>0.38594955899532885</v>
      </c>
      <c r="AK226" s="21">
        <f t="shared" si="117"/>
        <v>7.0111511247267613</v>
      </c>
      <c r="AL226" s="21">
        <f t="shared" si="118"/>
        <v>2.9332166483644992</v>
      </c>
      <c r="AM226" s="21">
        <f t="shared" si="119"/>
        <v>7.8370396929522421</v>
      </c>
      <c r="AN226" s="21">
        <f t="shared" si="120"/>
        <v>3.1189433283189801E-2</v>
      </c>
      <c r="AO226" s="21">
        <f t="shared" si="121"/>
        <v>-0.45020374481767189</v>
      </c>
      <c r="AP226" s="21">
        <f t="shared" si="122"/>
        <v>-0.89292585814956926</v>
      </c>
      <c r="AQ226" s="21">
        <f t="shared" si="123"/>
        <v>-3.4215484606143063</v>
      </c>
      <c r="AR226" s="21">
        <f t="shared" si="124"/>
        <v>-6.7862365219367264</v>
      </c>
      <c r="AS226" s="21">
        <f t="shared" si="125"/>
        <v>7.7132051236455759</v>
      </c>
      <c r="AT226" s="21">
        <f t="shared" si="126"/>
        <v>1.4895411005996872E-2</v>
      </c>
      <c r="AU226" s="21">
        <f t="shared" si="127"/>
        <v>-0.23825859142316452</v>
      </c>
      <c r="AV226" s="21">
        <f t="shared" si="128"/>
        <v>0.97120175227037642</v>
      </c>
      <c r="AW226" s="21">
        <f t="shared" si="129"/>
        <v>-1.8107652948160502</v>
      </c>
      <c r="AX226" s="21">
        <f t="shared" si="130"/>
        <v>7.3811333172548608</v>
      </c>
      <c r="AY226" s="21">
        <f t="shared" si="131"/>
        <v>7.6648909551020203</v>
      </c>
      <c r="AZ226" s="21">
        <f t="shared" si="132"/>
        <v>8.538283566055356E-3</v>
      </c>
      <c r="BA226" s="21">
        <f t="shared" si="133"/>
        <v>0.81233119002388643</v>
      </c>
      <c r="BB226" s="21">
        <f t="shared" si="134"/>
        <v>-0.58319639720627259</v>
      </c>
      <c r="BC226" s="21">
        <f t="shared" si="135"/>
        <v>6.1737170441815366</v>
      </c>
      <c r="BD226" s="21">
        <f t="shared" si="136"/>
        <v>-4.4322926187676712</v>
      </c>
      <c r="BE226" s="21">
        <f t="shared" si="137"/>
        <v>7.6495970774516531</v>
      </c>
      <c r="BF226" s="21">
        <f t="shared" si="138"/>
        <v>6.5259312436386089E-3</v>
      </c>
      <c r="BG226" s="21">
        <f t="shared" si="139"/>
        <v>-0.99639748854252663</v>
      </c>
      <c r="BH226" s="21">
        <f t="shared" si="140"/>
        <v>-8.480592447550804E-2</v>
      </c>
      <c r="BI226" s="21">
        <f t="shared" si="141"/>
        <v>-7.5726209129232025</v>
      </c>
      <c r="BJ226" s="21">
        <f t="shared" si="142"/>
        <v>-0.64452502601386108</v>
      </c>
      <c r="BK226" s="21">
        <f t="shared" si="143"/>
        <v>7.4990288754975198</v>
      </c>
      <c r="BL226" s="21">
        <f t="shared" si="144"/>
        <v>1.328567427664208E-2</v>
      </c>
      <c r="BM226" s="21">
        <f t="shared" si="145"/>
        <v>0.70208587582262227</v>
      </c>
      <c r="BN226" s="21">
        <f t="shared" si="146"/>
        <v>0.71209228543102565</v>
      </c>
      <c r="BO226" s="21">
        <f t="shared" si="147"/>
        <v>5.3358526562519293</v>
      </c>
      <c r="BP226" s="21">
        <f t="shared" si="148"/>
        <v>5.4119013692757951</v>
      </c>
      <c r="BQ226" s="21">
        <f t="shared" si="149"/>
        <v>7.3883051910616651</v>
      </c>
      <c r="BR226" s="21">
        <f t="shared" si="150"/>
        <v>2.7854580123465079E-2</v>
      </c>
      <c r="BS226" s="21">
        <f t="shared" si="151"/>
        <v>-7.0697565651992922E-2</v>
      </c>
      <c r="BT226" s="21">
        <f t="shared" si="152"/>
        <v>-0.99749779659449977</v>
      </c>
      <c r="BU226" s="21">
        <f t="shared" si="153"/>
        <v>-0.53730149895514623</v>
      </c>
      <c r="BV226" s="21">
        <f t="shared" si="154"/>
        <v>-7.5809832541181983</v>
      </c>
      <c r="BW226" s="21">
        <f t="shared" si="155"/>
        <v>7.4570966803924179</v>
      </c>
      <c r="BX226" s="21">
        <f t="shared" si="156"/>
        <v>1.8803068369418651E-2</v>
      </c>
      <c r="BY226" s="21">
        <f t="shared" si="157"/>
        <v>-0.59463317630428913</v>
      </c>
      <c r="BZ226" s="21">
        <f t="shared" si="158"/>
        <v>0.80399713036693865</v>
      </c>
      <c r="CA226" s="21">
        <f t="shared" si="159"/>
        <v>-4.5192121399125975</v>
      </c>
      <c r="CB226" s="21">
        <f t="shared" si="160"/>
        <v>6.1103781907887331</v>
      </c>
      <c r="CC226" s="21">
        <f t="shared" si="161"/>
        <v>7.5768227616050341</v>
      </c>
      <c r="CD226" s="21">
        <f t="shared" si="162"/>
        <v>3.0496366309165196E-3</v>
      </c>
      <c r="CE226" s="21">
        <f t="shared" si="163"/>
        <v>0.97447606817608423</v>
      </c>
      <c r="CF226" s="21">
        <f t="shared" si="164"/>
        <v>-0.22449140863756809</v>
      </c>
      <c r="CG226" s="21">
        <f t="shared" si="165"/>
        <v>7.4060181181382401</v>
      </c>
      <c r="CH226" s="21">
        <f t="shared" si="166"/>
        <v>-1.7061347056455174</v>
      </c>
      <c r="CI226" s="21">
        <f t="shared" si="167"/>
        <v>7.4854175606115323</v>
      </c>
      <c r="CJ226" s="21">
        <f t="shared" si="168"/>
        <v>1.5076636761640441E-2</v>
      </c>
      <c r="CK226" s="21">
        <f t="shared" si="169"/>
        <v>-0.88646568722609909</v>
      </c>
      <c r="CL226" s="21">
        <f t="shared" si="170"/>
        <v>-0.46279432296729811</v>
      </c>
      <c r="CM226" s="21">
        <f t="shared" si="171"/>
        <v>-6.7371392229183531</v>
      </c>
      <c r="CN226" s="21">
        <f t="shared" si="172"/>
        <v>-3.5172368545514656</v>
      </c>
      <c r="CO226" s="21">
        <f t="shared" si="173"/>
        <v>7.5340223746809816</v>
      </c>
      <c r="CP226" s="21">
        <f t="shared" si="174"/>
        <v>8.6812664893444833E-3</v>
      </c>
      <c r="CQ226" s="21">
        <f t="shared" si="175"/>
        <v>0.37285647778030823</v>
      </c>
      <c r="CR226" s="21">
        <f t="shared" si="176"/>
        <v>0.92788902729650946</v>
      </c>
      <c r="CS226" s="21">
        <f t="shared" si="177"/>
        <v>2.8337092311303422</v>
      </c>
      <c r="CT226" s="21">
        <f t="shared" si="178"/>
        <v>7.0519566074534712</v>
      </c>
      <c r="CU226" s="21">
        <f t="shared" si="179"/>
        <v>7.6405782351766964</v>
      </c>
      <c r="CV226" s="21">
        <f t="shared" si="180"/>
        <v>5.3392414706179983E-3</v>
      </c>
      <c r="CW226" s="21"/>
      <c r="CX226" s="21">
        <v>70</v>
      </c>
      <c r="CY226" s="21">
        <v>7.5</v>
      </c>
      <c r="CZ226" s="21">
        <v>8.5175501076792344</v>
      </c>
      <c r="DA226" s="21">
        <v>8.2128304625740682</v>
      </c>
      <c r="DB226" s="21">
        <v>7.9949862924882762</v>
      </c>
      <c r="DC226" s="21">
        <v>8.0215646537973555</v>
      </c>
      <c r="DD226" s="21">
        <v>7.9362395583344458</v>
      </c>
      <c r="DE226" s="21">
        <v>7.7380092378131247</v>
      </c>
      <c r="DF226" s="21">
        <v>7.6776434418489004</v>
      </c>
      <c r="DG226" s="21">
        <v>7.6281305069775636</v>
      </c>
      <c r="DH226" s="21">
        <v>7.5098283982273548</v>
      </c>
      <c r="DI226" s="21">
        <v>7.3223375882098338</v>
      </c>
      <c r="DJ226" s="21">
        <v>7.3694581468613842</v>
      </c>
      <c r="DK226" s="21">
        <v>7.411758649569741</v>
      </c>
      <c r="DL226" s="21">
        <v>7.3202161488193704</v>
      </c>
      <c r="DM226" s="21">
        <v>7.4164964544508534</v>
      </c>
      <c r="DN226" s="21">
        <v>7.3732083383677889</v>
      </c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9"/>
    </row>
    <row r="227" spans="1:149" x14ac:dyDescent="0.3">
      <c r="A227" s="30">
        <v>7.6</v>
      </c>
      <c r="B227" s="21">
        <f t="shared" ref="B227:B267" si="192">(A226+A227+A228+A229+A230)/5</f>
        <v>7.6599999999999993</v>
      </c>
      <c r="C227" s="21">
        <f t="shared" ref="C227:C266" si="193">(B226+B227)/2</f>
        <v>7.67</v>
      </c>
      <c r="D227" s="21">
        <f t="shared" ref="D227:D266" si="194">A227-C227</f>
        <v>-7.0000000000000284E-2</v>
      </c>
      <c r="E227" s="21"/>
      <c r="F227" s="29"/>
      <c r="H227" s="30">
        <v>70</v>
      </c>
      <c r="I227" s="21">
        <v>7.5</v>
      </c>
      <c r="J227" s="21">
        <f t="shared" ref="J227:J268" si="195">(2*PI()/111)*H226</f>
        <v>3.9057638395981216</v>
      </c>
      <c r="K227" s="21">
        <f t="shared" si="181"/>
        <v>-0.72195609395452431</v>
      </c>
      <c r="L227" s="21">
        <f t="shared" si="182"/>
        <v>-0.69193886897754642</v>
      </c>
      <c r="M227" s="21">
        <f t="shared" si="190"/>
        <v>-5.4146707046589322</v>
      </c>
      <c r="N227" s="21">
        <f t="shared" si="191"/>
        <v>-5.1895415173315982</v>
      </c>
      <c r="O227" s="21">
        <f t="shared" si="183"/>
        <v>8.5175501076792344</v>
      </c>
      <c r="P227" s="21">
        <f t="shared" si="102"/>
        <v>0.13567334769056458</v>
      </c>
      <c r="Q227" s="21">
        <f t="shared" si="184"/>
        <v>4.2441203196147817E-2</v>
      </c>
      <c r="R227" s="21">
        <f t="shared" si="185"/>
        <v>0.99909896620468153</v>
      </c>
      <c r="S227" s="21">
        <f t="shared" si="186"/>
        <v>0.31830902397110861</v>
      </c>
      <c r="T227" s="21">
        <f t="shared" si="187"/>
        <v>7.4932422465351118</v>
      </c>
      <c r="U227" s="21">
        <f t="shared" si="103"/>
        <v>8.2128304625740682</v>
      </c>
      <c r="V227" s="21">
        <f t="shared" si="104"/>
        <v>9.5044061676542432E-2</v>
      </c>
      <c r="W227" s="21">
        <f t="shared" si="188"/>
        <v>0.66067472339008237</v>
      </c>
      <c r="X227" s="21">
        <f t="shared" si="189"/>
        <v>-0.75067230525272355</v>
      </c>
      <c r="Y227" s="21">
        <f t="shared" si="105"/>
        <v>4.9550604254256179</v>
      </c>
      <c r="Z227" s="21">
        <f t="shared" si="106"/>
        <v>-5.6300422893954263</v>
      </c>
      <c r="AA227" s="21">
        <f t="shared" si="107"/>
        <v>7.9949862924882762</v>
      </c>
      <c r="AB227" s="21">
        <f t="shared" si="108"/>
        <v>6.5998172331770161E-2</v>
      </c>
      <c r="AC227" s="21">
        <f t="shared" si="109"/>
        <v>-0.99639748854252663</v>
      </c>
      <c r="AD227" s="21">
        <f t="shared" si="110"/>
        <v>8.4805924475508221E-2</v>
      </c>
      <c r="AE227" s="21">
        <f t="shared" si="111"/>
        <v>-7.4729811640689494</v>
      </c>
      <c r="AF227" s="21">
        <f t="shared" si="112"/>
        <v>0.63604443356631168</v>
      </c>
      <c r="AG227" s="21">
        <f t="shared" si="113"/>
        <v>8.0215646537973555</v>
      </c>
      <c r="AH227" s="21">
        <f t="shared" si="114"/>
        <v>6.9541953839647397E-2</v>
      </c>
      <c r="AI227" s="21">
        <f t="shared" si="115"/>
        <v>0.77803575431843897</v>
      </c>
      <c r="AJ227" s="21">
        <f t="shared" si="116"/>
        <v>0.62821999729564293</v>
      </c>
      <c r="AK227" s="21">
        <f t="shared" si="117"/>
        <v>5.8352681573882919</v>
      </c>
      <c r="AL227" s="21">
        <f t="shared" si="118"/>
        <v>4.7116499797173219</v>
      </c>
      <c r="AM227" s="21">
        <f t="shared" si="119"/>
        <v>7.9362395583344458</v>
      </c>
      <c r="AN227" s="21">
        <f t="shared" si="120"/>
        <v>5.8165274444592775E-2</v>
      </c>
      <c r="AO227" s="21">
        <f t="shared" si="121"/>
        <v>-0.12701781974687643</v>
      </c>
      <c r="AP227" s="21">
        <f t="shared" si="122"/>
        <v>-0.99190043525887717</v>
      </c>
      <c r="AQ227" s="21">
        <f t="shared" si="123"/>
        <v>-0.95263364810157314</v>
      </c>
      <c r="AR227" s="21">
        <f t="shared" si="124"/>
        <v>-7.4392532644415788</v>
      </c>
      <c r="AS227" s="21">
        <f t="shared" si="125"/>
        <v>7.7380092378131247</v>
      </c>
      <c r="AT227" s="21">
        <f t="shared" si="126"/>
        <v>3.1734565041749957E-2</v>
      </c>
      <c r="AU227" s="21">
        <f t="shared" si="127"/>
        <v>-0.59463317630428691</v>
      </c>
      <c r="AV227" s="21">
        <f t="shared" si="128"/>
        <v>0.80399713036694032</v>
      </c>
      <c r="AW227" s="21">
        <f t="shared" si="129"/>
        <v>-4.459748822282152</v>
      </c>
      <c r="AX227" s="21">
        <f t="shared" si="130"/>
        <v>6.029978477752052</v>
      </c>
      <c r="AY227" s="21">
        <f t="shared" si="131"/>
        <v>7.6776434418489004</v>
      </c>
      <c r="AZ227" s="21">
        <f t="shared" si="132"/>
        <v>2.3685792246520048E-2</v>
      </c>
      <c r="BA227" s="21">
        <f t="shared" si="133"/>
        <v>0.98561591034770879</v>
      </c>
      <c r="BB227" s="21">
        <f t="shared" si="134"/>
        <v>-0.16900082032184716</v>
      </c>
      <c r="BC227" s="21">
        <f t="shared" si="135"/>
        <v>7.3921193276078156</v>
      </c>
      <c r="BD227" s="21">
        <f t="shared" si="136"/>
        <v>-1.2675061524138536</v>
      </c>
      <c r="BE227" s="21">
        <f t="shared" si="137"/>
        <v>7.6281305069775636</v>
      </c>
      <c r="BF227" s="21">
        <f t="shared" si="138"/>
        <v>1.7084067597008475E-2</v>
      </c>
      <c r="BG227" s="21">
        <f t="shared" si="139"/>
        <v>-0.82850964924384218</v>
      </c>
      <c r="BH227" s="21">
        <f t="shared" si="140"/>
        <v>-0.55997478613759533</v>
      </c>
      <c r="BI227" s="21">
        <f t="shared" si="141"/>
        <v>-6.2138223693288168</v>
      </c>
      <c r="BJ227" s="21">
        <f t="shared" si="142"/>
        <v>-4.1998108960319653</v>
      </c>
      <c r="BK227" s="21">
        <f t="shared" si="143"/>
        <v>7.5098283982273548</v>
      </c>
      <c r="BL227" s="21">
        <f t="shared" si="144"/>
        <v>1.3104530969806423E-3</v>
      </c>
      <c r="BM227" s="21">
        <f t="shared" si="145"/>
        <v>0.21067926999572481</v>
      </c>
      <c r="BN227" s="21">
        <f t="shared" si="146"/>
        <v>0.97755523894768648</v>
      </c>
      <c r="BO227" s="21">
        <f t="shared" si="147"/>
        <v>1.5800945249679361</v>
      </c>
      <c r="BP227" s="21">
        <f t="shared" si="148"/>
        <v>7.3316642921076483</v>
      </c>
      <c r="BQ227" s="21">
        <f t="shared" si="149"/>
        <v>7.3223375882098338</v>
      </c>
      <c r="BR227" s="21">
        <f t="shared" si="150"/>
        <v>2.3688321572022157E-2</v>
      </c>
      <c r="BS227" s="21">
        <f t="shared" si="151"/>
        <v>0.52430728355723433</v>
      </c>
      <c r="BT227" s="21">
        <f t="shared" si="152"/>
        <v>-0.85152913773330963</v>
      </c>
      <c r="BU227" s="21">
        <f t="shared" si="153"/>
        <v>3.9323046266792576</v>
      </c>
      <c r="BV227" s="21">
        <f t="shared" si="154"/>
        <v>-6.3864685329998219</v>
      </c>
      <c r="BW227" s="21">
        <f t="shared" si="155"/>
        <v>7.3694581468613842</v>
      </c>
      <c r="BX227" s="21">
        <f t="shared" si="156"/>
        <v>1.7405580418482103E-2</v>
      </c>
      <c r="BY227" s="21">
        <f t="shared" si="157"/>
        <v>-0.96773294693349998</v>
      </c>
      <c r="BZ227" s="21">
        <f t="shared" si="158"/>
        <v>0.25197806138512063</v>
      </c>
      <c r="CA227" s="21">
        <f t="shared" si="159"/>
        <v>-7.2579971020012497</v>
      </c>
      <c r="CB227" s="21">
        <f t="shared" si="160"/>
        <v>1.8898354603884047</v>
      </c>
      <c r="CC227" s="21">
        <f t="shared" si="161"/>
        <v>7.411758649569741</v>
      </c>
      <c r="CD227" s="21">
        <f t="shared" si="162"/>
        <v>1.1765513390701206E-2</v>
      </c>
      <c r="CE227" s="21">
        <f t="shared" si="163"/>
        <v>0.87301411316118505</v>
      </c>
      <c r="CF227" s="21">
        <f t="shared" si="164"/>
        <v>0.48769494381364004</v>
      </c>
      <c r="CG227" s="21">
        <f t="shared" si="165"/>
        <v>6.547605848708888</v>
      </c>
      <c r="CH227" s="21">
        <f t="shared" si="166"/>
        <v>3.6577120786023003</v>
      </c>
      <c r="CI227" s="21">
        <f t="shared" si="167"/>
        <v>7.3202161488193704</v>
      </c>
      <c r="CJ227" s="21">
        <f t="shared" si="168"/>
        <v>2.3971180157417275E-2</v>
      </c>
      <c r="CK227" s="21">
        <f t="shared" si="169"/>
        <v>-0.29282277127654965</v>
      </c>
      <c r="CL227" s="21">
        <f t="shared" si="170"/>
        <v>-0.95616673473925118</v>
      </c>
      <c r="CM227" s="21">
        <f t="shared" si="171"/>
        <v>-2.1961707845741225</v>
      </c>
      <c r="CN227" s="21">
        <f t="shared" si="172"/>
        <v>-7.1712505105443842</v>
      </c>
      <c r="CO227" s="21">
        <f t="shared" si="173"/>
        <v>7.4164964544508534</v>
      </c>
      <c r="CP227" s="21">
        <f t="shared" si="174"/>
        <v>1.113380607321955E-2</v>
      </c>
      <c r="CQ227" s="21">
        <f t="shared" si="175"/>
        <v>-0.45020374481767539</v>
      </c>
      <c r="CR227" s="21">
        <f t="shared" si="176"/>
        <v>0.89292585814956749</v>
      </c>
      <c r="CS227" s="21">
        <f t="shared" si="177"/>
        <v>-3.3765280861325655</v>
      </c>
      <c r="CT227" s="21">
        <f t="shared" si="178"/>
        <v>6.6969439361217562</v>
      </c>
      <c r="CU227" s="21">
        <f t="shared" si="179"/>
        <v>7.3732083383677889</v>
      </c>
      <c r="CV227" s="21">
        <f t="shared" si="180"/>
        <v>1.6905554884294814E-2</v>
      </c>
      <c r="CW227" s="21"/>
      <c r="CX227" s="21">
        <v>71</v>
      </c>
      <c r="CY227" s="21">
        <v>7.6</v>
      </c>
      <c r="CZ227" s="21">
        <v>8.5470285351680868</v>
      </c>
      <c r="DA227" s="21">
        <v>8.2514869768746042</v>
      </c>
      <c r="DB227" s="21">
        <v>8.0703811536105778</v>
      </c>
      <c r="DC227" s="21">
        <v>8.1277750605685508</v>
      </c>
      <c r="DD227" s="21">
        <v>8.0505973924695429</v>
      </c>
      <c r="DE227" s="21">
        <v>7.8006181653240585</v>
      </c>
      <c r="DF227" s="21">
        <v>7.7375550395861419</v>
      </c>
      <c r="DG227" s="21">
        <v>7.6638041407025623</v>
      </c>
      <c r="DH227" s="21">
        <v>7.6078135215453724</v>
      </c>
      <c r="DI227" s="21">
        <v>7.4020435376104361</v>
      </c>
      <c r="DJ227" s="21">
        <v>7.4098070472476918</v>
      </c>
      <c r="DK227" s="21">
        <v>7.3559035731005684</v>
      </c>
      <c r="DL227" s="21">
        <v>7.3115973763960156</v>
      </c>
      <c r="DM227" s="21">
        <v>7.3981866477340645</v>
      </c>
      <c r="DN227" s="21">
        <v>7.2344320589998388</v>
      </c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9"/>
    </row>
    <row r="228" spans="1:149" x14ac:dyDescent="0.3">
      <c r="A228" s="30">
        <v>7.5</v>
      </c>
      <c r="B228" s="21">
        <f t="shared" si="192"/>
        <v>7.5400000000000009</v>
      </c>
      <c r="C228" s="21">
        <f t="shared" si="193"/>
        <v>7.6</v>
      </c>
      <c r="D228" s="21">
        <f t="shared" si="194"/>
        <v>-9.9999999999999645E-2</v>
      </c>
      <c r="E228" s="21"/>
      <c r="F228" s="29"/>
      <c r="H228" s="30">
        <v>71</v>
      </c>
      <c r="I228" s="21">
        <v>7.6</v>
      </c>
      <c r="J228" s="21">
        <f t="shared" si="195"/>
        <v>3.9623691126357752</v>
      </c>
      <c r="K228" s="21">
        <f t="shared" si="181"/>
        <v>-0.68165329689953291</v>
      </c>
      <c r="L228" s="21">
        <f t="shared" si="182"/>
        <v>-0.73167532610167829</v>
      </c>
      <c r="M228" s="21">
        <f t="shared" si="190"/>
        <v>-5.1805650564364498</v>
      </c>
      <c r="N228" s="21">
        <f t="shared" si="191"/>
        <v>-5.5607324783727545</v>
      </c>
      <c r="O228" s="21">
        <f t="shared" si="183"/>
        <v>8.5470285351680868</v>
      </c>
      <c r="P228" s="21">
        <f t="shared" si="102"/>
        <v>0.12460901778527463</v>
      </c>
      <c r="Q228" s="21">
        <f t="shared" si="184"/>
        <v>-7.0697565651994518E-2</v>
      </c>
      <c r="R228" s="21">
        <f t="shared" si="185"/>
        <v>0.99749779659449966</v>
      </c>
      <c r="S228" s="21">
        <f t="shared" si="186"/>
        <v>-0.53730149895515833</v>
      </c>
      <c r="T228" s="21">
        <f t="shared" si="187"/>
        <v>7.5809832541181974</v>
      </c>
      <c r="U228" s="21">
        <f t="shared" si="103"/>
        <v>8.2514869768746042</v>
      </c>
      <c r="V228" s="21">
        <f t="shared" si="104"/>
        <v>8.5721970641395334E-2</v>
      </c>
      <c r="W228" s="21">
        <f t="shared" si="188"/>
        <v>0.77803575431843941</v>
      </c>
      <c r="X228" s="21">
        <f t="shared" si="189"/>
        <v>-0.62821999729564248</v>
      </c>
      <c r="Y228" s="21">
        <f t="shared" si="105"/>
        <v>5.9130717328201392</v>
      </c>
      <c r="Z228" s="21">
        <f t="shared" si="106"/>
        <v>-4.7744719794468828</v>
      </c>
      <c r="AA228" s="21">
        <f t="shared" si="107"/>
        <v>8.0703811536105778</v>
      </c>
      <c r="AB228" s="21">
        <f t="shared" si="108"/>
        <v>6.1892257054023452E-2</v>
      </c>
      <c r="AC228" s="21">
        <f t="shared" si="109"/>
        <v>-0.99000370842176388</v>
      </c>
      <c r="AD228" s="21">
        <f t="shared" si="110"/>
        <v>-0.14104133192491902</v>
      </c>
      <c r="AE228" s="21">
        <f t="shared" si="111"/>
        <v>-7.5240281840054051</v>
      </c>
      <c r="AF228" s="21">
        <f t="shared" si="112"/>
        <v>-1.0719141226293845</v>
      </c>
      <c r="AG228" s="21">
        <f t="shared" si="113"/>
        <v>8.1277750605685508</v>
      </c>
      <c r="AH228" s="21">
        <f t="shared" si="114"/>
        <v>6.944408691691463E-2</v>
      </c>
      <c r="AI228" s="21">
        <f t="shared" si="115"/>
        <v>0.57164282925847754</v>
      </c>
      <c r="AJ228" s="21">
        <f t="shared" si="116"/>
        <v>0.82050257510708835</v>
      </c>
      <c r="AK228" s="21">
        <f t="shared" si="117"/>
        <v>4.3444855023644289</v>
      </c>
      <c r="AL228" s="21">
        <f t="shared" si="118"/>
        <v>6.2358195708138711</v>
      </c>
      <c r="AM228" s="21">
        <f t="shared" si="119"/>
        <v>8.0505973924695429</v>
      </c>
      <c r="AN228" s="21">
        <f t="shared" si="120"/>
        <v>5.9289130588097795E-2</v>
      </c>
      <c r="AO228" s="21">
        <f t="shared" si="121"/>
        <v>0.21067926999572589</v>
      </c>
      <c r="AP228" s="21">
        <f t="shared" si="122"/>
        <v>-0.97755523894768626</v>
      </c>
      <c r="AQ228" s="21">
        <f t="shared" si="123"/>
        <v>1.6011624519675167</v>
      </c>
      <c r="AR228" s="21">
        <f t="shared" si="124"/>
        <v>-7.4294198160024152</v>
      </c>
      <c r="AS228" s="21">
        <f t="shared" si="125"/>
        <v>7.8006181653240585</v>
      </c>
      <c r="AT228" s="21">
        <f t="shared" si="126"/>
        <v>2.6397127016323536E-2</v>
      </c>
      <c r="AU228" s="21">
        <f t="shared" si="127"/>
        <v>-0.85886326722042483</v>
      </c>
      <c r="AV228" s="21">
        <f t="shared" si="128"/>
        <v>0.51220492795311634</v>
      </c>
      <c r="AW228" s="21">
        <f t="shared" si="129"/>
        <v>-6.527360830875228</v>
      </c>
      <c r="AX228" s="21">
        <f t="shared" si="130"/>
        <v>3.8927574524436839</v>
      </c>
      <c r="AY228" s="21">
        <f t="shared" si="131"/>
        <v>7.7375550395861419</v>
      </c>
      <c r="AZ228" s="21">
        <f t="shared" si="132"/>
        <v>1.8099347313966084E-2</v>
      </c>
      <c r="BA228" s="21">
        <f t="shared" si="133"/>
        <v>0.96021468537768961</v>
      </c>
      <c r="BB228" s="21">
        <f t="shared" si="134"/>
        <v>0.2792628832928295</v>
      </c>
      <c r="BC228" s="21">
        <f t="shared" si="135"/>
        <v>7.2976316088704412</v>
      </c>
      <c r="BD228" s="21">
        <f t="shared" si="136"/>
        <v>2.122397913025504</v>
      </c>
      <c r="BE228" s="21">
        <f t="shared" si="137"/>
        <v>7.6638041407025623</v>
      </c>
      <c r="BF228" s="21">
        <f t="shared" si="138"/>
        <v>8.3952816713898266E-3</v>
      </c>
      <c r="BG228" s="21">
        <f t="shared" si="139"/>
        <v>-0.45020374481767228</v>
      </c>
      <c r="BH228" s="21">
        <f t="shared" si="140"/>
        <v>-0.89292585814956904</v>
      </c>
      <c r="BI228" s="21">
        <f t="shared" si="141"/>
        <v>-3.421548460614309</v>
      </c>
      <c r="BJ228" s="21">
        <f t="shared" si="142"/>
        <v>-6.7862365219367247</v>
      </c>
      <c r="BK228" s="21">
        <f t="shared" si="143"/>
        <v>7.6078135215453724</v>
      </c>
      <c r="BL228" s="21">
        <f t="shared" si="144"/>
        <v>1.0280949401806233E-3</v>
      </c>
      <c r="BM228" s="21">
        <f t="shared" si="145"/>
        <v>-0.34644895151472616</v>
      </c>
      <c r="BN228" s="21">
        <f t="shared" si="146"/>
        <v>0.93806882689616489</v>
      </c>
      <c r="BO228" s="21">
        <f t="shared" si="147"/>
        <v>-2.6330120315119188</v>
      </c>
      <c r="BP228" s="21">
        <f t="shared" si="148"/>
        <v>7.1293230844108528</v>
      </c>
      <c r="BQ228" s="21">
        <f t="shared" si="149"/>
        <v>7.4020435376104361</v>
      </c>
      <c r="BR228" s="21">
        <f t="shared" si="150"/>
        <v>2.6046902945995206E-2</v>
      </c>
      <c r="BS228" s="21">
        <f t="shared" si="151"/>
        <v>0.92251988483246772</v>
      </c>
      <c r="BT228" s="21">
        <f t="shared" si="152"/>
        <v>-0.38594955899533112</v>
      </c>
      <c r="BU228" s="21">
        <f t="shared" si="153"/>
        <v>7.0111511247267542</v>
      </c>
      <c r="BV228" s="21">
        <f t="shared" si="154"/>
        <v>-2.9332166483645166</v>
      </c>
      <c r="BW228" s="21">
        <f t="shared" si="155"/>
        <v>7.4098070472476918</v>
      </c>
      <c r="BX228" s="21">
        <f t="shared" si="156"/>
        <v>2.502538852004051E-2</v>
      </c>
      <c r="BY228" s="21">
        <f t="shared" si="157"/>
        <v>-0.91122849038813603</v>
      </c>
      <c r="BZ228" s="21">
        <f t="shared" si="158"/>
        <v>-0.41190124824399188</v>
      </c>
      <c r="CA228" s="21">
        <f t="shared" si="159"/>
        <v>-6.9253365269498337</v>
      </c>
      <c r="CB228" s="21">
        <f t="shared" si="160"/>
        <v>-3.1304494866543382</v>
      </c>
      <c r="CC228" s="21">
        <f t="shared" si="161"/>
        <v>7.3559035731005684</v>
      </c>
      <c r="CD228" s="21">
        <f t="shared" si="162"/>
        <v>3.2117950907819902E-2</v>
      </c>
      <c r="CE228" s="21">
        <f t="shared" si="163"/>
        <v>0.31976392457124453</v>
      </c>
      <c r="CF228" s="21">
        <f t="shared" si="164"/>
        <v>0.94749724672043001</v>
      </c>
      <c r="CG228" s="21">
        <f t="shared" si="165"/>
        <v>2.4302058267414584</v>
      </c>
      <c r="CH228" s="21">
        <f t="shared" si="166"/>
        <v>7.200979075075268</v>
      </c>
      <c r="CI228" s="21">
        <f t="shared" si="167"/>
        <v>7.3115973763960156</v>
      </c>
      <c r="CJ228" s="21">
        <f t="shared" si="168"/>
        <v>3.7947713632103169E-2</v>
      </c>
      <c r="CK228" s="21">
        <f t="shared" si="169"/>
        <v>0.47529222356108591</v>
      </c>
      <c r="CL228" s="21">
        <f t="shared" si="170"/>
        <v>-0.87982799581643156</v>
      </c>
      <c r="CM228" s="21">
        <f t="shared" si="171"/>
        <v>3.6122208990642526</v>
      </c>
      <c r="CN228" s="21">
        <f t="shared" si="172"/>
        <v>-6.6866927682048791</v>
      </c>
      <c r="CO228" s="21">
        <f t="shared" si="173"/>
        <v>7.3981866477340645</v>
      </c>
      <c r="CP228" s="21">
        <f t="shared" si="174"/>
        <v>2.6554388456044093E-2</v>
      </c>
      <c r="CQ228" s="21">
        <f t="shared" si="175"/>
        <v>-0.96773294693349809</v>
      </c>
      <c r="CR228" s="21">
        <f t="shared" si="176"/>
        <v>0.25197806138512802</v>
      </c>
      <c r="CS228" s="21">
        <f t="shared" si="177"/>
        <v>-7.354770396694585</v>
      </c>
      <c r="CT228" s="21">
        <f t="shared" si="178"/>
        <v>1.9150332665269729</v>
      </c>
      <c r="CU228" s="21">
        <f t="shared" si="179"/>
        <v>7.2344320589998388</v>
      </c>
      <c r="CV228" s="21">
        <f t="shared" si="180"/>
        <v>4.8101044868442223E-2</v>
      </c>
      <c r="CW228" s="21"/>
      <c r="CX228" s="21">
        <v>72</v>
      </c>
      <c r="CY228" s="21">
        <v>7.8</v>
      </c>
      <c r="CZ228" s="21">
        <v>8.5759696112180777</v>
      </c>
      <c r="DA228" s="21">
        <v>8.2933899419815695</v>
      </c>
      <c r="DB228" s="21">
        <v>8.154232550336074</v>
      </c>
      <c r="DC228" s="21">
        <v>8.2395121666063353</v>
      </c>
      <c r="DD228" s="21">
        <v>8.1766230014854973</v>
      </c>
      <c r="DE228" s="21">
        <v>7.9034537717882776</v>
      </c>
      <c r="DF228" s="21">
        <v>7.8474655927666639</v>
      </c>
      <c r="DG228" s="21">
        <v>7.7643438468756649</v>
      </c>
      <c r="DH228" s="21">
        <v>7.7848847541681536</v>
      </c>
      <c r="DI228" s="21">
        <v>7.6250257551466039</v>
      </c>
      <c r="DJ228" s="21">
        <v>7.5905182785398413</v>
      </c>
      <c r="DK228" s="21">
        <v>7.4643401154946005</v>
      </c>
      <c r="DL228" s="21">
        <v>7.4901988537065591</v>
      </c>
      <c r="DM228" s="21">
        <v>7.5155047568835105</v>
      </c>
      <c r="DN228" s="21">
        <v>7.3424158377348903</v>
      </c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9"/>
    </row>
    <row r="229" spans="1:149" x14ac:dyDescent="0.3">
      <c r="A229" s="30">
        <v>7.6</v>
      </c>
      <c r="B229" s="21">
        <f t="shared" si="192"/>
        <v>7.5</v>
      </c>
      <c r="C229" s="21">
        <f t="shared" si="193"/>
        <v>7.5200000000000005</v>
      </c>
      <c r="D229" s="21">
        <f t="shared" si="194"/>
        <v>7.9999999999999183E-2</v>
      </c>
      <c r="E229" s="21"/>
      <c r="F229" s="29"/>
      <c r="H229" s="30">
        <v>72</v>
      </c>
      <c r="I229" s="21">
        <v>7.8</v>
      </c>
      <c r="J229" s="21">
        <f t="shared" si="195"/>
        <v>4.0189743856734292</v>
      </c>
      <c r="K229" s="21">
        <f t="shared" si="181"/>
        <v>-0.63916695883298491</v>
      </c>
      <c r="L229" s="21">
        <f t="shared" si="182"/>
        <v>-0.76906800657431684</v>
      </c>
      <c r="M229" s="21">
        <f t="shared" si="190"/>
        <v>-4.9855022788972825</v>
      </c>
      <c r="N229" s="21">
        <f t="shared" si="191"/>
        <v>-5.9987304512796715</v>
      </c>
      <c r="O229" s="21">
        <f t="shared" si="183"/>
        <v>8.5759696112180777</v>
      </c>
      <c r="P229" s="21">
        <f t="shared" si="102"/>
        <v>9.9483283489497157E-2</v>
      </c>
      <c r="Q229" s="21">
        <f t="shared" si="184"/>
        <v>-0.18293119747238676</v>
      </c>
      <c r="R229" s="21">
        <f t="shared" si="185"/>
        <v>0.98312571779570423</v>
      </c>
      <c r="S229" s="21">
        <f t="shared" si="186"/>
        <v>-1.4268633402846167</v>
      </c>
      <c r="T229" s="21">
        <f t="shared" si="187"/>
        <v>7.6683805988064933</v>
      </c>
      <c r="U229" s="21">
        <f t="shared" si="103"/>
        <v>8.2933899419815695</v>
      </c>
      <c r="V229" s="21">
        <f t="shared" si="104"/>
        <v>6.3255120766867914E-2</v>
      </c>
      <c r="W229" s="21">
        <f t="shared" si="188"/>
        <v>0.87301411316118827</v>
      </c>
      <c r="X229" s="21">
        <f t="shared" si="189"/>
        <v>-0.48769494381363443</v>
      </c>
      <c r="Y229" s="21">
        <f t="shared" si="105"/>
        <v>6.8095100826572681</v>
      </c>
      <c r="Z229" s="21">
        <f t="shared" si="106"/>
        <v>-3.8040205617463485</v>
      </c>
      <c r="AA229" s="21">
        <f t="shared" si="107"/>
        <v>8.154232550336074</v>
      </c>
      <c r="AB229" s="21">
        <f t="shared" si="108"/>
        <v>4.5414429530265921E-2</v>
      </c>
      <c r="AC229" s="21">
        <f t="shared" si="109"/>
        <v>-0.93307235398263733</v>
      </c>
      <c r="AD229" s="21">
        <f t="shared" si="110"/>
        <v>-0.35968872964453591</v>
      </c>
      <c r="AE229" s="21">
        <f t="shared" si="111"/>
        <v>-7.277964361064571</v>
      </c>
      <c r="AF229" s="21">
        <f t="shared" si="112"/>
        <v>-2.80557209122738</v>
      </c>
      <c r="AG229" s="21">
        <f t="shared" si="113"/>
        <v>8.2395121666063353</v>
      </c>
      <c r="AH229" s="21">
        <f t="shared" si="114"/>
        <v>5.6347713667478913E-2</v>
      </c>
      <c r="AI229" s="21">
        <f t="shared" si="115"/>
        <v>0.31976392457124336</v>
      </c>
      <c r="AJ229" s="21">
        <f t="shared" si="116"/>
        <v>0.94749724672043045</v>
      </c>
      <c r="AK229" s="21">
        <f t="shared" si="117"/>
        <v>2.4941586116556982</v>
      </c>
      <c r="AL229" s="21">
        <f t="shared" si="118"/>
        <v>7.3904785244193576</v>
      </c>
      <c r="AM229" s="21">
        <f t="shared" si="119"/>
        <v>8.1766230014854973</v>
      </c>
      <c r="AN229" s="21">
        <f t="shared" si="120"/>
        <v>4.8285000190448388E-2</v>
      </c>
      <c r="AO229" s="21">
        <f t="shared" si="121"/>
        <v>0.524307283557232</v>
      </c>
      <c r="AP229" s="21">
        <f t="shared" si="122"/>
        <v>-0.85152913773331118</v>
      </c>
      <c r="AQ229" s="21">
        <f t="shared" si="123"/>
        <v>4.0895968117464099</v>
      </c>
      <c r="AR229" s="21">
        <f t="shared" si="124"/>
        <v>-6.6419272743198272</v>
      </c>
      <c r="AS229" s="21">
        <f t="shared" si="125"/>
        <v>7.9034537717882776</v>
      </c>
      <c r="AT229" s="21">
        <f t="shared" si="126"/>
        <v>1.3263304075420224E-2</v>
      </c>
      <c r="AU229" s="21">
        <f t="shared" si="127"/>
        <v>-0.99000370842176366</v>
      </c>
      <c r="AV229" s="21">
        <f t="shared" si="128"/>
        <v>0.14104133192492072</v>
      </c>
      <c r="AW229" s="21">
        <f t="shared" si="129"/>
        <v>-7.7220289256897567</v>
      </c>
      <c r="AX229" s="21">
        <f t="shared" si="130"/>
        <v>1.1001223890143816</v>
      </c>
      <c r="AY229" s="21">
        <f t="shared" si="131"/>
        <v>7.8474655927666639</v>
      </c>
      <c r="AZ229" s="21">
        <f t="shared" si="132"/>
        <v>6.0853324059825728E-3</v>
      </c>
      <c r="BA229" s="21">
        <f t="shared" si="133"/>
        <v>0.74124803553339991</v>
      </c>
      <c r="BB229" s="21">
        <f t="shared" si="134"/>
        <v>0.67123121934090302</v>
      </c>
      <c r="BC229" s="21">
        <f t="shared" si="135"/>
        <v>5.7817346771605189</v>
      </c>
      <c r="BD229" s="21">
        <f t="shared" si="136"/>
        <v>5.2356035108590433</v>
      </c>
      <c r="BE229" s="21">
        <f t="shared" si="137"/>
        <v>7.7643438468756649</v>
      </c>
      <c r="BF229" s="21">
        <f t="shared" si="138"/>
        <v>4.5713016826070384E-3</v>
      </c>
      <c r="BG229" s="21">
        <f t="shared" si="139"/>
        <v>4.2441203196150544E-2</v>
      </c>
      <c r="BH229" s="21">
        <f t="shared" si="140"/>
        <v>-0.99909896620468142</v>
      </c>
      <c r="BI229" s="21">
        <f t="shared" si="141"/>
        <v>0.33104138492997426</v>
      </c>
      <c r="BJ229" s="21">
        <f t="shared" si="142"/>
        <v>-7.7929719363965146</v>
      </c>
      <c r="BK229" s="21">
        <f t="shared" si="143"/>
        <v>7.7848847541681536</v>
      </c>
      <c r="BL229" s="21">
        <f t="shared" si="144"/>
        <v>1.9378520297238721E-3</v>
      </c>
      <c r="BM229" s="21">
        <f t="shared" si="145"/>
        <v>-0.7955020650855924</v>
      </c>
      <c r="BN229" s="21">
        <f t="shared" si="146"/>
        <v>0.60595087626354494</v>
      </c>
      <c r="BO229" s="21">
        <f t="shared" si="147"/>
        <v>-6.2049161076676205</v>
      </c>
      <c r="BP229" s="21">
        <f t="shared" si="148"/>
        <v>4.7264168348556508</v>
      </c>
      <c r="BQ229" s="21">
        <f t="shared" si="149"/>
        <v>7.6250257551466039</v>
      </c>
      <c r="BR229" s="21">
        <f t="shared" si="150"/>
        <v>2.2432595494025126E-2</v>
      </c>
      <c r="BS229" s="21">
        <f t="shared" si="151"/>
        <v>0.97447606817608345</v>
      </c>
      <c r="BT229" s="21">
        <f t="shared" si="152"/>
        <v>0.22449140863757142</v>
      </c>
      <c r="BU229" s="21">
        <f t="shared" si="153"/>
        <v>7.6009133317734507</v>
      </c>
      <c r="BV229" s="21">
        <f t="shared" si="154"/>
        <v>1.751032987373057</v>
      </c>
      <c r="BW229" s="21">
        <f t="shared" si="155"/>
        <v>7.5905182785398413</v>
      </c>
      <c r="BX229" s="21">
        <f t="shared" si="156"/>
        <v>2.685663095643058E-2</v>
      </c>
      <c r="BY229" s="21">
        <f t="shared" si="157"/>
        <v>-0.45020374481767272</v>
      </c>
      <c r="BZ229" s="21">
        <f t="shared" si="158"/>
        <v>-0.89292585814956882</v>
      </c>
      <c r="CA229" s="21">
        <f t="shared" si="159"/>
        <v>-3.5115892095778474</v>
      </c>
      <c r="CB229" s="21">
        <f t="shared" si="160"/>
        <v>-6.9648216935666367</v>
      </c>
      <c r="CC229" s="21">
        <f t="shared" si="161"/>
        <v>7.4643401154946005</v>
      </c>
      <c r="CD229" s="21">
        <f t="shared" si="162"/>
        <v>4.3033318526333242E-2</v>
      </c>
      <c r="CE229" s="21">
        <f t="shared" si="163"/>
        <v>-0.3989653513154186</v>
      </c>
      <c r="CF229" s="21">
        <f t="shared" si="164"/>
        <v>0.9169660017960124</v>
      </c>
      <c r="CG229" s="21">
        <f t="shared" si="165"/>
        <v>-3.111929740260265</v>
      </c>
      <c r="CH229" s="21">
        <f t="shared" si="166"/>
        <v>7.1523348140088965</v>
      </c>
      <c r="CI229" s="21">
        <f t="shared" si="167"/>
        <v>7.4901988537065591</v>
      </c>
      <c r="CJ229" s="21">
        <f t="shared" si="168"/>
        <v>3.9718095678646245E-2</v>
      </c>
      <c r="CK229" s="21">
        <f t="shared" si="169"/>
        <v>0.96021468537768873</v>
      </c>
      <c r="CL229" s="21">
        <f t="shared" si="170"/>
        <v>-0.27926288329283278</v>
      </c>
      <c r="CM229" s="21">
        <f t="shared" si="171"/>
        <v>7.4896745459459719</v>
      </c>
      <c r="CN229" s="21">
        <f t="shared" si="172"/>
        <v>-2.1782504896840957</v>
      </c>
      <c r="CO229" s="21">
        <f t="shared" si="173"/>
        <v>7.5155047568835105</v>
      </c>
      <c r="CP229" s="21">
        <f t="shared" si="174"/>
        <v>3.6473749117498636E-2</v>
      </c>
      <c r="CQ229" s="21">
        <f t="shared" si="175"/>
        <v>-0.82850964924384274</v>
      </c>
      <c r="CR229" s="21">
        <f t="shared" si="176"/>
        <v>-0.55997478613759455</v>
      </c>
      <c r="CS229" s="21">
        <f t="shared" si="177"/>
        <v>-6.4623752641019729</v>
      </c>
      <c r="CT229" s="21">
        <f t="shared" si="178"/>
        <v>-4.3678033318732377</v>
      </c>
      <c r="CU229" s="21">
        <f t="shared" si="179"/>
        <v>7.3424158377348903</v>
      </c>
      <c r="CV229" s="21">
        <f t="shared" si="180"/>
        <v>5.866463618783456E-2</v>
      </c>
      <c r="CW229" s="21"/>
      <c r="CX229" s="21">
        <v>73</v>
      </c>
      <c r="CY229" s="21">
        <v>7.2</v>
      </c>
      <c r="CZ229" s="21">
        <v>8.6042806288376052</v>
      </c>
      <c r="DA229" s="21">
        <v>8.3382807005537725</v>
      </c>
      <c r="DB229" s="21">
        <v>8.245075045321224</v>
      </c>
      <c r="DC229" s="21">
        <v>8.3538870286804681</v>
      </c>
      <c r="DD229" s="21">
        <v>8.3102904969791371</v>
      </c>
      <c r="DE229" s="21">
        <v>8.0451395131736483</v>
      </c>
      <c r="DF229" s="21">
        <v>8.004902221985569</v>
      </c>
      <c r="DG229" s="21">
        <v>7.9291657736292995</v>
      </c>
      <c r="DH229" s="21">
        <v>8.0210213967134454</v>
      </c>
      <c r="DI229" s="21">
        <v>7.9569415623149649</v>
      </c>
      <c r="DJ229" s="21">
        <v>7.8931150536043226</v>
      </c>
      <c r="DK229" s="21">
        <v>7.7506762832246077</v>
      </c>
      <c r="DL229" s="21">
        <v>7.8333179577311345</v>
      </c>
      <c r="DM229" s="21">
        <v>7.7822625207840295</v>
      </c>
      <c r="DN229" s="21">
        <v>7.7173061619574517</v>
      </c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9"/>
    </row>
    <row r="230" spans="1:149" x14ac:dyDescent="0.3">
      <c r="A230" s="30">
        <v>7.8</v>
      </c>
      <c r="B230" s="21">
        <f t="shared" si="192"/>
        <v>7.82</v>
      </c>
      <c r="C230" s="21">
        <f t="shared" si="193"/>
        <v>7.66</v>
      </c>
      <c r="D230" s="21">
        <f t="shared" si="194"/>
        <v>0.13999999999999968</v>
      </c>
      <c r="E230" s="21"/>
      <c r="F230" s="29"/>
      <c r="H230" s="30">
        <v>73</v>
      </c>
      <c r="I230" s="21">
        <v>7.2</v>
      </c>
      <c r="J230" s="21">
        <f t="shared" si="195"/>
        <v>4.0755796587110833</v>
      </c>
      <c r="K230" s="21">
        <f t="shared" si="181"/>
        <v>-0.59463317630428647</v>
      </c>
      <c r="L230" s="21">
        <f t="shared" si="182"/>
        <v>-0.80399713036694065</v>
      </c>
      <c r="M230" s="21">
        <f t="shared" si="190"/>
        <v>-4.2813588693908624</v>
      </c>
      <c r="N230" s="21">
        <f t="shared" si="191"/>
        <v>-5.788779338641973</v>
      </c>
      <c r="O230" s="21">
        <f t="shared" si="183"/>
        <v>8.6042806288376052</v>
      </c>
      <c r="P230" s="21">
        <f t="shared" si="102"/>
        <v>0.19503897622744515</v>
      </c>
      <c r="Q230" s="21">
        <f t="shared" si="184"/>
        <v>-0.29282277127655071</v>
      </c>
      <c r="R230" s="21">
        <f t="shared" si="185"/>
        <v>0.95616673473925085</v>
      </c>
      <c r="S230" s="21">
        <f t="shared" si="186"/>
        <v>-2.1083239531911651</v>
      </c>
      <c r="T230" s="21">
        <f t="shared" si="187"/>
        <v>6.8844004901226059</v>
      </c>
      <c r="U230" s="21">
        <f t="shared" si="103"/>
        <v>8.3382807005537725</v>
      </c>
      <c r="V230" s="21">
        <f t="shared" si="104"/>
        <v>0.15809454174357948</v>
      </c>
      <c r="W230" s="21">
        <f t="shared" si="188"/>
        <v>0.94287744546108432</v>
      </c>
      <c r="X230" s="21">
        <f t="shared" si="189"/>
        <v>-0.33313979474205707</v>
      </c>
      <c r="Y230" s="21">
        <f t="shared" si="105"/>
        <v>6.788717607319807</v>
      </c>
      <c r="Z230" s="21">
        <f t="shared" si="106"/>
        <v>-2.3986065221428108</v>
      </c>
      <c r="AA230" s="21">
        <f t="shared" si="107"/>
        <v>8.245075045321224</v>
      </c>
      <c r="AB230" s="21">
        <f t="shared" si="108"/>
        <v>0.14514931185016997</v>
      </c>
      <c r="AC230" s="21">
        <f t="shared" si="109"/>
        <v>-0.82850964924384174</v>
      </c>
      <c r="AD230" s="21">
        <f t="shared" si="110"/>
        <v>-0.55997478613759599</v>
      </c>
      <c r="AE230" s="21">
        <f t="shared" si="111"/>
        <v>-5.9652694745556607</v>
      </c>
      <c r="AF230" s="21">
        <f t="shared" si="112"/>
        <v>-4.0318184601906912</v>
      </c>
      <c r="AG230" s="21">
        <f t="shared" si="113"/>
        <v>8.3538870286804681</v>
      </c>
      <c r="AH230" s="21">
        <f t="shared" si="114"/>
        <v>0.16026208731673164</v>
      </c>
      <c r="AI230" s="21">
        <f t="shared" si="115"/>
        <v>4.2441203196145645E-2</v>
      </c>
      <c r="AJ230" s="21">
        <f t="shared" si="116"/>
        <v>0.99909896620468164</v>
      </c>
      <c r="AK230" s="21">
        <f t="shared" si="117"/>
        <v>0.30557666301224867</v>
      </c>
      <c r="AL230" s="21">
        <f t="shared" si="118"/>
        <v>7.1935125566737081</v>
      </c>
      <c r="AM230" s="21">
        <f t="shared" si="119"/>
        <v>8.3102904969791371</v>
      </c>
      <c r="AN230" s="21">
        <f t="shared" si="120"/>
        <v>0.15420701346932458</v>
      </c>
      <c r="AO230" s="21">
        <f t="shared" si="121"/>
        <v>0.77803575431844019</v>
      </c>
      <c r="AP230" s="21">
        <f t="shared" si="122"/>
        <v>-0.62821999729564149</v>
      </c>
      <c r="AQ230" s="21">
        <f t="shared" si="123"/>
        <v>5.6018574310927693</v>
      </c>
      <c r="AR230" s="21">
        <f t="shared" si="124"/>
        <v>-4.5231839805286187</v>
      </c>
      <c r="AS230" s="21">
        <f t="shared" si="125"/>
        <v>8.0451395131736483</v>
      </c>
      <c r="AT230" s="21">
        <f t="shared" si="126"/>
        <v>0.11738048794078446</v>
      </c>
      <c r="AU230" s="21">
        <f t="shared" si="127"/>
        <v>-0.96773294693349898</v>
      </c>
      <c r="AV230" s="21">
        <f t="shared" si="128"/>
        <v>-0.25197806138512469</v>
      </c>
      <c r="AW230" s="21">
        <f t="shared" si="129"/>
        <v>-6.9676772179211932</v>
      </c>
      <c r="AX230" s="21">
        <f t="shared" si="130"/>
        <v>-1.8142420419728977</v>
      </c>
      <c r="AY230" s="21">
        <f t="shared" si="131"/>
        <v>8.004902221985569</v>
      </c>
      <c r="AZ230" s="21">
        <f t="shared" si="132"/>
        <v>0.11179197527577345</v>
      </c>
      <c r="BA230" s="21">
        <f t="shared" si="133"/>
        <v>0.37285647778030728</v>
      </c>
      <c r="BB230" s="21">
        <f t="shared" si="134"/>
        <v>0.92788902729650991</v>
      </c>
      <c r="BC230" s="21">
        <f t="shared" si="135"/>
        <v>2.6845666400182124</v>
      </c>
      <c r="BD230" s="21">
        <f t="shared" si="136"/>
        <v>6.6808009965348711</v>
      </c>
      <c r="BE230" s="21">
        <f t="shared" si="137"/>
        <v>7.9291657736292995</v>
      </c>
      <c r="BF230" s="21">
        <f t="shared" si="138"/>
        <v>0.10127302411518047</v>
      </c>
      <c r="BG230" s="21">
        <f t="shared" si="139"/>
        <v>0.52430728355723455</v>
      </c>
      <c r="BH230" s="21">
        <f t="shared" si="140"/>
        <v>-0.85152913773330952</v>
      </c>
      <c r="BI230" s="21">
        <f t="shared" si="141"/>
        <v>3.7750124416120889</v>
      </c>
      <c r="BJ230" s="21">
        <f t="shared" si="142"/>
        <v>-6.131009791679829</v>
      </c>
      <c r="BK230" s="21">
        <f t="shared" si="143"/>
        <v>8.0210213967134454</v>
      </c>
      <c r="BL230" s="21">
        <f t="shared" si="144"/>
        <v>0.11403074954353405</v>
      </c>
      <c r="BM230" s="21">
        <f t="shared" si="145"/>
        <v>-0.99639748854252697</v>
      </c>
      <c r="BN230" s="21">
        <f t="shared" si="146"/>
        <v>8.4805924475503891E-2</v>
      </c>
      <c r="BO230" s="21">
        <f t="shared" si="147"/>
        <v>-7.1740619175061946</v>
      </c>
      <c r="BP230" s="21">
        <f t="shared" si="148"/>
        <v>0.61060265622362808</v>
      </c>
      <c r="BQ230" s="21">
        <f t="shared" si="149"/>
        <v>7.9569415623149649</v>
      </c>
      <c r="BR230" s="21">
        <f t="shared" si="150"/>
        <v>0.10513077254374509</v>
      </c>
      <c r="BS230" s="21">
        <f t="shared" si="151"/>
        <v>0.66067472339008126</v>
      </c>
      <c r="BT230" s="21">
        <f t="shared" si="152"/>
        <v>0.75067230525272444</v>
      </c>
      <c r="BU230" s="21">
        <f t="shared" si="153"/>
        <v>4.7568580084085852</v>
      </c>
      <c r="BV230" s="21">
        <f t="shared" si="154"/>
        <v>5.4048405978196161</v>
      </c>
      <c r="BW230" s="21">
        <f t="shared" si="155"/>
        <v>7.8931150536043226</v>
      </c>
      <c r="BX230" s="21">
        <f t="shared" si="156"/>
        <v>9.6265979667267007E-2</v>
      </c>
      <c r="BY230" s="21">
        <f t="shared" si="157"/>
        <v>0.21067926999572839</v>
      </c>
      <c r="BZ230" s="21">
        <f t="shared" si="158"/>
        <v>-0.9775552389476857</v>
      </c>
      <c r="CA230" s="21">
        <f t="shared" si="159"/>
        <v>1.5168907439692445</v>
      </c>
      <c r="CB230" s="21">
        <f t="shared" si="160"/>
        <v>-7.0383977204233368</v>
      </c>
      <c r="CC230" s="21">
        <f t="shared" si="161"/>
        <v>7.7506762832246077</v>
      </c>
      <c r="CD230" s="21">
        <f t="shared" si="162"/>
        <v>7.6482817114528812E-2</v>
      </c>
      <c r="CE230" s="21">
        <f t="shared" si="163"/>
        <v>-0.91122849038813736</v>
      </c>
      <c r="CF230" s="21">
        <f t="shared" si="164"/>
        <v>0.41190124824398894</v>
      </c>
      <c r="CG230" s="21">
        <f t="shared" si="165"/>
        <v>-6.560845130794589</v>
      </c>
      <c r="CH230" s="21">
        <f t="shared" si="166"/>
        <v>2.9656889873567205</v>
      </c>
      <c r="CI230" s="21">
        <f t="shared" si="167"/>
        <v>7.8333179577311345</v>
      </c>
      <c r="CJ230" s="21">
        <f t="shared" si="168"/>
        <v>8.7960827462657543E-2</v>
      </c>
      <c r="CK230" s="21">
        <f t="shared" si="169"/>
        <v>0.87301411316118871</v>
      </c>
      <c r="CL230" s="21">
        <f t="shared" si="170"/>
        <v>0.4876949438136336</v>
      </c>
      <c r="CM230" s="21">
        <f t="shared" si="171"/>
        <v>6.2857016147605584</v>
      </c>
      <c r="CN230" s="21">
        <f t="shared" si="172"/>
        <v>3.5114035954581619</v>
      </c>
      <c r="CO230" s="21">
        <f t="shared" si="173"/>
        <v>7.7822625207840295</v>
      </c>
      <c r="CP230" s="21">
        <f t="shared" si="174"/>
        <v>8.0869794553337399E-2</v>
      </c>
      <c r="CQ230" s="21">
        <f t="shared" si="175"/>
        <v>-0.12701781974687787</v>
      </c>
      <c r="CR230" s="21">
        <f t="shared" si="176"/>
        <v>-0.99190043525887694</v>
      </c>
      <c r="CS230" s="21">
        <f t="shared" si="177"/>
        <v>-0.91452830217752068</v>
      </c>
      <c r="CT230" s="21">
        <f t="shared" si="178"/>
        <v>-7.1416831338639142</v>
      </c>
      <c r="CU230" s="21">
        <f t="shared" si="179"/>
        <v>7.7173061619574517</v>
      </c>
      <c r="CV230" s="21">
        <f t="shared" si="180"/>
        <v>7.1848078049646033E-2</v>
      </c>
      <c r="CW230" s="21"/>
      <c r="CX230" s="21">
        <v>74</v>
      </c>
      <c r="CY230" s="21">
        <v>7.4</v>
      </c>
      <c r="CZ230" s="21">
        <v>8.6318708993021644</v>
      </c>
      <c r="DA230" s="21">
        <v>8.3858562943591473</v>
      </c>
      <c r="DB230" s="21">
        <v>8.341283732541477</v>
      </c>
      <c r="DC230" s="21">
        <v>8.468073463699934</v>
      </c>
      <c r="DD230" s="21">
        <v>8.4472385688784666</v>
      </c>
      <c r="DE230" s="21">
        <v>8.2203980340316605</v>
      </c>
      <c r="DF230" s="21">
        <v>8.2021468105876796</v>
      </c>
      <c r="DG230" s="21">
        <v>8.1490630348935902</v>
      </c>
      <c r="DH230" s="21">
        <v>8.2889046382524505</v>
      </c>
      <c r="DI230" s="21">
        <v>8.3405937389441966</v>
      </c>
      <c r="DJ230" s="21">
        <v>8.271404687998988</v>
      </c>
      <c r="DK230" s="21">
        <v>8.1759379387310833</v>
      </c>
      <c r="DL230" s="21">
        <v>8.2725951582814314</v>
      </c>
      <c r="DM230" s="21">
        <v>8.1755986527754523</v>
      </c>
      <c r="DN230" s="21">
        <v>8.2628575231237189</v>
      </c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9"/>
    </row>
    <row r="231" spans="1:149" x14ac:dyDescent="0.3">
      <c r="A231" s="30">
        <v>7.2</v>
      </c>
      <c r="B231" s="21">
        <f t="shared" si="192"/>
        <v>8.26</v>
      </c>
      <c r="C231" s="21">
        <f t="shared" si="193"/>
        <v>8.0399999999999991</v>
      </c>
      <c r="D231" s="21">
        <f t="shared" si="194"/>
        <v>-0.83999999999999897</v>
      </c>
      <c r="E231" s="21"/>
      <c r="F231" s="29"/>
      <c r="H231" s="30">
        <v>74</v>
      </c>
      <c r="I231" s="21">
        <v>7.4</v>
      </c>
      <c r="J231" s="21">
        <f t="shared" si="195"/>
        <v>4.1321849317487374</v>
      </c>
      <c r="K231" s="21">
        <f t="shared" si="181"/>
        <v>-0.54819460444470958</v>
      </c>
      <c r="L231" s="21">
        <f t="shared" si="182"/>
        <v>-0.83635080896577629</v>
      </c>
      <c r="M231" s="21">
        <f t="shared" si="190"/>
        <v>-4.0566400728908514</v>
      </c>
      <c r="N231" s="21">
        <f t="shared" si="191"/>
        <v>-6.188995986346745</v>
      </c>
      <c r="O231" s="21">
        <f t="shared" si="183"/>
        <v>8.6318708993021644</v>
      </c>
      <c r="P231" s="21">
        <f t="shared" si="102"/>
        <v>0.16646904044623839</v>
      </c>
      <c r="Q231" s="21">
        <f t="shared" si="184"/>
        <v>-0.39896535131541688</v>
      </c>
      <c r="R231" s="21">
        <f t="shared" si="185"/>
        <v>0.91696600179601317</v>
      </c>
      <c r="S231" s="21">
        <f t="shared" si="186"/>
        <v>-2.952343599734085</v>
      </c>
      <c r="T231" s="21">
        <f t="shared" si="187"/>
        <v>6.7855484132904982</v>
      </c>
      <c r="U231" s="21">
        <f t="shared" si="103"/>
        <v>8.3858562943591473</v>
      </c>
      <c r="V231" s="21">
        <f t="shared" si="104"/>
        <v>0.13322382356204687</v>
      </c>
      <c r="W231" s="21">
        <f t="shared" si="188"/>
        <v>0.98561591034770857</v>
      </c>
      <c r="X231" s="21">
        <f t="shared" si="189"/>
        <v>-0.16900082032184818</v>
      </c>
      <c r="Y231" s="21">
        <f t="shared" si="105"/>
        <v>7.2935577365730442</v>
      </c>
      <c r="Z231" s="21">
        <f t="shared" si="106"/>
        <v>-1.2506060703816766</v>
      </c>
      <c r="AA231" s="21">
        <f t="shared" si="107"/>
        <v>8.341283732541477</v>
      </c>
      <c r="AB231" s="21">
        <f t="shared" si="108"/>
        <v>0.12720050439749683</v>
      </c>
      <c r="AC231" s="21">
        <f t="shared" si="109"/>
        <v>-0.68165329689953191</v>
      </c>
      <c r="AD231" s="21">
        <f t="shared" si="110"/>
        <v>-0.73167532610167918</v>
      </c>
      <c r="AE231" s="21">
        <f t="shared" si="111"/>
        <v>-5.0442343970565364</v>
      </c>
      <c r="AF231" s="21">
        <f t="shared" si="112"/>
        <v>-5.4143974131524262</v>
      </c>
      <c r="AG231" s="21">
        <f t="shared" si="113"/>
        <v>8.468073463699934</v>
      </c>
      <c r="AH231" s="21">
        <f t="shared" si="114"/>
        <v>0.14433425185134238</v>
      </c>
      <c r="AI231" s="21">
        <f t="shared" si="115"/>
        <v>-0.23825859142316821</v>
      </c>
      <c r="AJ231" s="21">
        <f t="shared" si="116"/>
        <v>0.97120175227037553</v>
      </c>
      <c r="AK231" s="21">
        <f t="shared" si="117"/>
        <v>-1.763113576531445</v>
      </c>
      <c r="AL231" s="21">
        <f t="shared" si="118"/>
        <v>7.1868929668007793</v>
      </c>
      <c r="AM231" s="21">
        <f t="shared" si="119"/>
        <v>8.4472385688784666</v>
      </c>
      <c r="AN231" s="21">
        <f t="shared" si="120"/>
        <v>0.14151872552411704</v>
      </c>
      <c r="AO231" s="21">
        <f t="shared" si="121"/>
        <v>0.94287744546108476</v>
      </c>
      <c r="AP231" s="21">
        <f t="shared" si="122"/>
        <v>-0.33313979474205585</v>
      </c>
      <c r="AQ231" s="21">
        <f t="shared" si="123"/>
        <v>6.9772930964120272</v>
      </c>
      <c r="AR231" s="21">
        <f t="shared" si="124"/>
        <v>-2.4652344810912132</v>
      </c>
      <c r="AS231" s="21">
        <f t="shared" si="125"/>
        <v>8.2203980340316605</v>
      </c>
      <c r="AT231" s="21">
        <f t="shared" si="126"/>
        <v>0.11086459919346758</v>
      </c>
      <c r="AU231" s="21">
        <f t="shared" si="127"/>
        <v>-0.79550206508558974</v>
      </c>
      <c r="AV231" s="21">
        <f t="shared" si="128"/>
        <v>-0.60595087626354838</v>
      </c>
      <c r="AW231" s="21">
        <f t="shared" si="129"/>
        <v>-5.8867152816333643</v>
      </c>
      <c r="AX231" s="21">
        <f t="shared" si="130"/>
        <v>-4.4840364843502583</v>
      </c>
      <c r="AY231" s="21">
        <f t="shared" si="131"/>
        <v>8.2021468105876796</v>
      </c>
      <c r="AZ231" s="21">
        <f t="shared" si="132"/>
        <v>0.10839821764698368</v>
      </c>
      <c r="BA231" s="21">
        <f t="shared" si="133"/>
        <v>-7.0697565651997085E-2</v>
      </c>
      <c r="BB231" s="21">
        <f t="shared" si="134"/>
        <v>0.99749779659449955</v>
      </c>
      <c r="BC231" s="21">
        <f t="shared" si="135"/>
        <v>-0.52316198582477846</v>
      </c>
      <c r="BD231" s="21">
        <f t="shared" si="136"/>
        <v>7.3814836947992974</v>
      </c>
      <c r="BE231" s="21">
        <f t="shared" si="137"/>
        <v>8.1490630348935902</v>
      </c>
      <c r="BF231" s="21">
        <f t="shared" si="138"/>
        <v>0.10122473444507971</v>
      </c>
      <c r="BG231" s="21">
        <f t="shared" si="139"/>
        <v>0.87301411316119037</v>
      </c>
      <c r="BH231" s="21">
        <f t="shared" si="140"/>
        <v>-0.4876949438136306</v>
      </c>
      <c r="BI231" s="21">
        <f t="shared" si="141"/>
        <v>6.4603044373928089</v>
      </c>
      <c r="BJ231" s="21">
        <f t="shared" si="142"/>
        <v>-3.6089425842208667</v>
      </c>
      <c r="BK231" s="21">
        <f t="shared" si="143"/>
        <v>8.2889046382524505</v>
      </c>
      <c r="BL231" s="21">
        <f t="shared" si="144"/>
        <v>0.12012224841249326</v>
      </c>
      <c r="BM231" s="21">
        <f t="shared" si="145"/>
        <v>-0.88646568722609564</v>
      </c>
      <c r="BN231" s="21">
        <f t="shared" si="146"/>
        <v>-0.46279432296730483</v>
      </c>
      <c r="BO231" s="21">
        <f t="shared" si="147"/>
        <v>-6.559846085473108</v>
      </c>
      <c r="BP231" s="21">
        <f t="shared" si="148"/>
        <v>-3.4246779899580559</v>
      </c>
      <c r="BQ231" s="21">
        <f t="shared" si="149"/>
        <v>8.3405937389441966</v>
      </c>
      <c r="BR231" s="21">
        <f t="shared" si="150"/>
        <v>0.12710726201948597</v>
      </c>
      <c r="BS231" s="21">
        <f t="shared" si="151"/>
        <v>9.889730036424825E-2</v>
      </c>
      <c r="BT231" s="21">
        <f t="shared" si="152"/>
        <v>0.99509764545026613</v>
      </c>
      <c r="BU231" s="21">
        <f t="shared" si="153"/>
        <v>0.73184002269543713</v>
      </c>
      <c r="BV231" s="21">
        <f t="shared" si="154"/>
        <v>7.3637225763319698</v>
      </c>
      <c r="BW231" s="21">
        <f t="shared" si="155"/>
        <v>8.271404687998988</v>
      </c>
      <c r="BX231" s="21">
        <f t="shared" si="156"/>
        <v>0.11775739027013346</v>
      </c>
      <c r="BY231" s="21">
        <f t="shared" si="157"/>
        <v>0.77803575431844174</v>
      </c>
      <c r="BZ231" s="21">
        <f t="shared" si="158"/>
        <v>-0.62821999729563949</v>
      </c>
      <c r="CA231" s="21">
        <f t="shared" si="159"/>
        <v>5.7574645819564694</v>
      </c>
      <c r="CB231" s="21">
        <f t="shared" si="160"/>
        <v>-4.6488279799877326</v>
      </c>
      <c r="CC231" s="21">
        <f t="shared" si="161"/>
        <v>8.1759379387310833</v>
      </c>
      <c r="CD231" s="21">
        <f t="shared" si="162"/>
        <v>0.10485647820690309</v>
      </c>
      <c r="CE231" s="21">
        <f t="shared" si="163"/>
        <v>-0.95192730552912475</v>
      </c>
      <c r="CF231" s="21">
        <f t="shared" si="164"/>
        <v>-0.3063240196067889</v>
      </c>
      <c r="CG231" s="21">
        <f t="shared" si="165"/>
        <v>-7.0442620609155231</v>
      </c>
      <c r="CH231" s="21">
        <f t="shared" si="166"/>
        <v>-2.2667977450902379</v>
      </c>
      <c r="CI231" s="21">
        <f t="shared" si="167"/>
        <v>8.2725951582814314</v>
      </c>
      <c r="CJ231" s="21">
        <f t="shared" si="168"/>
        <v>0.11791826463262582</v>
      </c>
      <c r="CK231" s="21">
        <f t="shared" si="169"/>
        <v>0.26564707111087565</v>
      </c>
      <c r="CL231" s="21">
        <f t="shared" si="170"/>
        <v>0.96407034681615089</v>
      </c>
      <c r="CM231" s="21">
        <f t="shared" si="171"/>
        <v>1.9657883262204798</v>
      </c>
      <c r="CN231" s="21">
        <f t="shared" si="172"/>
        <v>7.1341205664395169</v>
      </c>
      <c r="CO231" s="21">
        <f t="shared" si="173"/>
        <v>8.1755986527754523</v>
      </c>
      <c r="CP231" s="21">
        <f t="shared" si="174"/>
        <v>0.10481062875343944</v>
      </c>
      <c r="CQ231" s="21">
        <f t="shared" si="175"/>
        <v>0.66067472339008348</v>
      </c>
      <c r="CR231" s="21">
        <f t="shared" si="176"/>
        <v>-0.75067230525272255</v>
      </c>
      <c r="CS231" s="21">
        <f t="shared" si="177"/>
        <v>4.8889929530866176</v>
      </c>
      <c r="CT231" s="21">
        <f t="shared" si="178"/>
        <v>-5.5549750588701468</v>
      </c>
      <c r="CU231" s="21">
        <f t="shared" si="179"/>
        <v>8.2628575231237189</v>
      </c>
      <c r="CV231" s="21">
        <f t="shared" si="180"/>
        <v>0.11660236798969169</v>
      </c>
      <c r="CW231" s="21"/>
      <c r="CX231" s="21">
        <v>75</v>
      </c>
      <c r="CY231" s="21">
        <v>9.1</v>
      </c>
      <c r="CZ231" s="21">
        <v>8.658652042657673</v>
      </c>
      <c r="DA231" s="21">
        <v>8.4357724724528573</v>
      </c>
      <c r="DB231" s="21">
        <v>8.4411152755004988</v>
      </c>
      <c r="DC231" s="21">
        <v>8.579410409550043</v>
      </c>
      <c r="DD231" s="21">
        <v>8.5829949972996289</v>
      </c>
      <c r="DE231" s="21">
        <v>8.4203803330583522</v>
      </c>
      <c r="DF231" s="21">
        <v>8.426943391147244</v>
      </c>
      <c r="DG231" s="21">
        <v>8.4072132113074414</v>
      </c>
      <c r="DH231" s="21">
        <v>8.5595249749020432</v>
      </c>
      <c r="DI231" s="21">
        <v>8.7108585423831713</v>
      </c>
      <c r="DJ231" s="21">
        <v>8.662276202911924</v>
      </c>
      <c r="DK231" s="21">
        <v>8.6561618847336739</v>
      </c>
      <c r="DL231" s="21">
        <v>8.716814158450779</v>
      </c>
      <c r="DM231" s="21">
        <v>8.6316698423580842</v>
      </c>
      <c r="DN231" s="21">
        <v>8.811925661246006</v>
      </c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9"/>
    </row>
    <row r="232" spans="1:149" x14ac:dyDescent="0.3">
      <c r="A232" s="30">
        <v>7.4</v>
      </c>
      <c r="B232" s="21">
        <f t="shared" si="192"/>
        <v>8.6</v>
      </c>
      <c r="C232" s="21">
        <f t="shared" si="193"/>
        <v>8.43</v>
      </c>
      <c r="D232" s="21">
        <f t="shared" si="194"/>
        <v>-1.0299999999999994</v>
      </c>
      <c r="E232" s="21"/>
      <c r="F232" s="29"/>
      <c r="H232" s="30">
        <v>75</v>
      </c>
      <c r="I232" s="21">
        <v>9.1</v>
      </c>
      <c r="J232" s="21">
        <f t="shared" si="195"/>
        <v>4.1887902047863914</v>
      </c>
      <c r="K232" s="21">
        <f t="shared" si="181"/>
        <v>-0.49999999999999961</v>
      </c>
      <c r="L232" s="21">
        <f t="shared" si="182"/>
        <v>-0.86602540378443882</v>
      </c>
      <c r="M232" s="21">
        <f t="shared" si="190"/>
        <v>-4.5499999999999963</v>
      </c>
      <c r="N232" s="21">
        <f t="shared" si="191"/>
        <v>-7.8808311744383932</v>
      </c>
      <c r="O232" s="21">
        <f t="shared" si="183"/>
        <v>8.658652042657673</v>
      </c>
      <c r="P232" s="21">
        <f t="shared" si="102"/>
        <v>4.8499775532123812E-2</v>
      </c>
      <c r="Q232" s="21">
        <f t="shared" si="184"/>
        <v>-0.50000000000000078</v>
      </c>
      <c r="R232" s="21">
        <f t="shared" si="185"/>
        <v>0.86602540378443826</v>
      </c>
      <c r="S232" s="21">
        <f t="shared" si="186"/>
        <v>-4.5500000000000069</v>
      </c>
      <c r="T232" s="21">
        <f t="shared" si="187"/>
        <v>7.8808311744383879</v>
      </c>
      <c r="U232" s="21">
        <f t="shared" si="103"/>
        <v>8.4357724724528573</v>
      </c>
      <c r="V232" s="21">
        <f t="shared" si="104"/>
        <v>7.2992035994191462E-2</v>
      </c>
      <c r="W232" s="21">
        <f t="shared" si="188"/>
        <v>1</v>
      </c>
      <c r="X232" s="21">
        <f t="shared" si="189"/>
        <v>1.2862974574368025E-15</v>
      </c>
      <c r="Y232" s="21">
        <f t="shared" si="105"/>
        <v>9.1</v>
      </c>
      <c r="Z232" s="21">
        <f t="shared" si="106"/>
        <v>1.1705306862674902E-14</v>
      </c>
      <c r="AA232" s="21">
        <f t="shared" si="107"/>
        <v>8.4411152755004988</v>
      </c>
      <c r="AB232" s="21">
        <f t="shared" si="108"/>
        <v>7.2404914780164933E-2</v>
      </c>
      <c r="AC232" s="21">
        <f t="shared" si="109"/>
        <v>-0.4999999999999985</v>
      </c>
      <c r="AD232" s="21">
        <f t="shared" si="110"/>
        <v>-0.86602540378443948</v>
      </c>
      <c r="AE232" s="21">
        <f t="shared" si="111"/>
        <v>-4.5499999999999865</v>
      </c>
      <c r="AF232" s="21">
        <f t="shared" si="112"/>
        <v>-7.8808311744383994</v>
      </c>
      <c r="AG232" s="21">
        <f t="shared" si="113"/>
        <v>8.579410409550043</v>
      </c>
      <c r="AH232" s="21">
        <f t="shared" si="114"/>
        <v>5.7207647302193042E-2</v>
      </c>
      <c r="AI232" s="21">
        <f t="shared" si="115"/>
        <v>-0.50000000000000344</v>
      </c>
      <c r="AJ232" s="21">
        <f t="shared" si="116"/>
        <v>0.86602540378443671</v>
      </c>
      <c r="AK232" s="21">
        <f t="shared" si="117"/>
        <v>-4.5500000000000309</v>
      </c>
      <c r="AL232" s="21">
        <f t="shared" si="118"/>
        <v>7.8808311744383737</v>
      </c>
      <c r="AM232" s="21">
        <f t="shared" si="119"/>
        <v>8.5829949972996289</v>
      </c>
      <c r="AN232" s="21">
        <f t="shared" si="120"/>
        <v>5.6813736560480305E-2</v>
      </c>
      <c r="AO232" s="21">
        <f t="shared" si="121"/>
        <v>1</v>
      </c>
      <c r="AP232" s="21">
        <f t="shared" si="122"/>
        <v>2.5725949148736049E-15</v>
      </c>
      <c r="AQ232" s="21">
        <f t="shared" si="123"/>
        <v>9.1</v>
      </c>
      <c r="AR232" s="21">
        <f t="shared" si="124"/>
        <v>2.3410613725349804E-14</v>
      </c>
      <c r="AS232" s="21">
        <f t="shared" si="125"/>
        <v>8.4203803330583522</v>
      </c>
      <c r="AT232" s="21">
        <f t="shared" si="126"/>
        <v>7.4683479883697529E-2</v>
      </c>
      <c r="AU232" s="21">
        <f t="shared" si="127"/>
        <v>-0.49999999999999895</v>
      </c>
      <c r="AV232" s="21">
        <f t="shared" si="128"/>
        <v>-0.86602540378443926</v>
      </c>
      <c r="AW232" s="21">
        <f t="shared" si="129"/>
        <v>-4.5499999999999901</v>
      </c>
      <c r="AX232" s="21">
        <f t="shared" si="130"/>
        <v>-7.8808311744383968</v>
      </c>
      <c r="AY232" s="21">
        <f t="shared" si="131"/>
        <v>8.426943391147244</v>
      </c>
      <c r="AZ232" s="21">
        <f t="shared" si="132"/>
        <v>7.3962264709094033E-2</v>
      </c>
      <c r="BA232" s="21">
        <f t="shared" si="133"/>
        <v>-0.500000000000003</v>
      </c>
      <c r="BB232" s="21">
        <f t="shared" si="134"/>
        <v>0.86602540378443693</v>
      </c>
      <c r="BC232" s="21">
        <f t="shared" si="135"/>
        <v>-4.5500000000000274</v>
      </c>
      <c r="BD232" s="21">
        <f t="shared" si="136"/>
        <v>7.8808311744383754</v>
      </c>
      <c r="BE232" s="21">
        <f t="shared" si="137"/>
        <v>8.4072132113074414</v>
      </c>
      <c r="BF232" s="21">
        <f t="shared" si="138"/>
        <v>7.6130416339841578E-2</v>
      </c>
      <c r="BG232" s="21">
        <f t="shared" si="139"/>
        <v>1</v>
      </c>
      <c r="BH232" s="21">
        <f t="shared" si="140"/>
        <v>5.6352492117106578E-15</v>
      </c>
      <c r="BI232" s="21">
        <f t="shared" si="141"/>
        <v>9.1</v>
      </c>
      <c r="BJ232" s="21">
        <f t="shared" si="142"/>
        <v>5.1280767826566984E-14</v>
      </c>
      <c r="BK232" s="21">
        <f t="shared" si="143"/>
        <v>8.5595249749020432</v>
      </c>
      <c r="BL232" s="21">
        <f t="shared" si="144"/>
        <v>5.9392859900874333E-2</v>
      </c>
      <c r="BM232" s="21">
        <f t="shared" si="145"/>
        <v>-0.49999999999999323</v>
      </c>
      <c r="BN232" s="21">
        <f t="shared" si="146"/>
        <v>-0.86602540378444259</v>
      </c>
      <c r="BO232" s="21">
        <f t="shared" si="147"/>
        <v>-4.5499999999999385</v>
      </c>
      <c r="BP232" s="21">
        <f t="shared" si="148"/>
        <v>-7.880831174438427</v>
      </c>
      <c r="BQ232" s="21">
        <f t="shared" si="149"/>
        <v>8.7108585423831713</v>
      </c>
      <c r="BR232" s="21">
        <f t="shared" si="150"/>
        <v>4.2762797540310815E-2</v>
      </c>
      <c r="BS232" s="21">
        <f t="shared" si="151"/>
        <v>-0.50000000000000255</v>
      </c>
      <c r="BT232" s="21">
        <f t="shared" si="152"/>
        <v>0.86602540378443715</v>
      </c>
      <c r="BU232" s="21">
        <f t="shared" si="153"/>
        <v>-4.5500000000000229</v>
      </c>
      <c r="BV232" s="21">
        <f t="shared" si="154"/>
        <v>7.8808311744383781</v>
      </c>
      <c r="BW232" s="21">
        <f t="shared" si="155"/>
        <v>8.662276202911924</v>
      </c>
      <c r="BX232" s="21">
        <f t="shared" si="156"/>
        <v>4.8101516163524795E-2</v>
      </c>
      <c r="BY232" s="21">
        <f t="shared" si="157"/>
        <v>1</v>
      </c>
      <c r="BZ232" s="21">
        <f t="shared" si="158"/>
        <v>5.1451898297472098E-15</v>
      </c>
      <c r="CA232" s="21">
        <f t="shared" si="159"/>
        <v>9.1</v>
      </c>
      <c r="CB232" s="21">
        <f t="shared" si="160"/>
        <v>4.6821227450699607E-14</v>
      </c>
      <c r="CC232" s="21">
        <f t="shared" si="161"/>
        <v>8.6561618847336739</v>
      </c>
      <c r="CD232" s="21">
        <f t="shared" si="162"/>
        <v>4.8773419260035804E-2</v>
      </c>
      <c r="CE232" s="21">
        <f t="shared" si="163"/>
        <v>-0.49999999999999362</v>
      </c>
      <c r="CF232" s="21">
        <f t="shared" si="164"/>
        <v>-0.86602540378444237</v>
      </c>
      <c r="CG232" s="21">
        <f t="shared" si="165"/>
        <v>-4.5499999999999421</v>
      </c>
      <c r="CH232" s="21">
        <f t="shared" si="166"/>
        <v>-7.8808311744384252</v>
      </c>
      <c r="CI232" s="21">
        <f t="shared" si="167"/>
        <v>8.716814158450779</v>
      </c>
      <c r="CJ232" s="21">
        <f t="shared" si="168"/>
        <v>4.2108334236178095E-2</v>
      </c>
      <c r="CK232" s="21">
        <f t="shared" si="169"/>
        <v>-0.50000000000000211</v>
      </c>
      <c r="CL232" s="21">
        <f t="shared" si="170"/>
        <v>0.86602540378443738</v>
      </c>
      <c r="CM232" s="21">
        <f t="shared" si="171"/>
        <v>-4.5500000000000194</v>
      </c>
      <c r="CN232" s="21">
        <f t="shared" si="172"/>
        <v>7.8808311744383799</v>
      </c>
      <c r="CO232" s="21">
        <f t="shared" si="173"/>
        <v>8.6316698423580842</v>
      </c>
      <c r="CP232" s="21">
        <f t="shared" si="174"/>
        <v>5.1464852488122576E-2</v>
      </c>
      <c r="CQ232" s="21">
        <f t="shared" si="175"/>
        <v>1</v>
      </c>
      <c r="CR232" s="21">
        <f t="shared" si="176"/>
        <v>4.6551304477837618E-15</v>
      </c>
      <c r="CS232" s="21">
        <f t="shared" si="177"/>
        <v>9.1</v>
      </c>
      <c r="CT232" s="21">
        <f t="shared" si="178"/>
        <v>4.236168707483223E-14</v>
      </c>
      <c r="CU232" s="21">
        <f t="shared" si="179"/>
        <v>8.811925661246006</v>
      </c>
      <c r="CV232" s="21">
        <f t="shared" si="180"/>
        <v>3.165652074219711E-2</v>
      </c>
      <c r="CW232" s="21"/>
      <c r="CX232" s="21">
        <v>76</v>
      </c>
      <c r="CY232" s="21">
        <v>9.8000000000000007</v>
      </c>
      <c r="CZ232" s="21">
        <v>8.68453827082811</v>
      </c>
      <c r="DA232" s="21">
        <v>8.4876472501870897</v>
      </c>
      <c r="DB232" s="21">
        <v>8.5427517153839805</v>
      </c>
      <c r="DC232" s="21">
        <v>8.6854925811784938</v>
      </c>
      <c r="DD232" s="21">
        <v>8.7132114235963147</v>
      </c>
      <c r="DE232" s="21">
        <v>8.6334005600144685</v>
      </c>
      <c r="DF232" s="21">
        <v>8.6637608866430771</v>
      </c>
      <c r="DG232" s="21">
        <v>8.6813616222108774</v>
      </c>
      <c r="DH232" s="21">
        <v>8.8074606572891323</v>
      </c>
      <c r="DI232" s="21">
        <v>9.0112300290167244</v>
      </c>
      <c r="DJ232" s="21">
        <v>9.0014891806882886</v>
      </c>
      <c r="DK232" s="21">
        <v>9.0874416136442768</v>
      </c>
      <c r="DL232" s="21">
        <v>9.0807011515808078</v>
      </c>
      <c r="DM232" s="21">
        <v>9.0581404136162718</v>
      </c>
      <c r="DN232" s="21">
        <v>9.2090624698344676</v>
      </c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9"/>
    </row>
    <row r="233" spans="1:149" x14ac:dyDescent="0.3">
      <c r="A233" s="30">
        <v>9.1</v>
      </c>
      <c r="B233" s="21">
        <f t="shared" si="192"/>
        <v>9</v>
      </c>
      <c r="C233" s="21">
        <f t="shared" si="193"/>
        <v>8.8000000000000007</v>
      </c>
      <c r="D233" s="21">
        <f t="shared" si="194"/>
        <v>0.29999999999999893</v>
      </c>
      <c r="E233" s="21"/>
      <c r="F233" s="29"/>
      <c r="H233" s="30">
        <v>76</v>
      </c>
      <c r="I233" s="21">
        <v>9.8000000000000007</v>
      </c>
      <c r="J233" s="21">
        <f t="shared" si="195"/>
        <v>4.2453954778240446</v>
      </c>
      <c r="K233" s="21">
        <f t="shared" si="181"/>
        <v>-0.45020374481767361</v>
      </c>
      <c r="L233" s="21">
        <f t="shared" si="182"/>
        <v>-0.89292585814956837</v>
      </c>
      <c r="M233" s="21">
        <f t="shared" si="190"/>
        <v>-4.4119966992132014</v>
      </c>
      <c r="N233" s="21">
        <f t="shared" si="191"/>
        <v>-8.7506734098657706</v>
      </c>
      <c r="O233" s="21">
        <f t="shared" si="183"/>
        <v>8.68453827082811</v>
      </c>
      <c r="P233" s="21">
        <f t="shared" si="102"/>
        <v>0.11382262542570312</v>
      </c>
      <c r="Q233" s="21">
        <f t="shared" si="184"/>
        <v>-0.59463317630428603</v>
      </c>
      <c r="R233" s="21">
        <f t="shared" si="185"/>
        <v>0.80399713036694098</v>
      </c>
      <c r="S233" s="21">
        <f t="shared" si="186"/>
        <v>-5.8274051277820034</v>
      </c>
      <c r="T233" s="21">
        <f t="shared" si="187"/>
        <v>7.879171877596022</v>
      </c>
      <c r="U233" s="21">
        <f t="shared" si="103"/>
        <v>8.4876472501870897</v>
      </c>
      <c r="V233" s="21">
        <f t="shared" si="104"/>
        <v>0.13391354589927662</v>
      </c>
      <c r="W233" s="21">
        <f t="shared" si="188"/>
        <v>0.98561591034770846</v>
      </c>
      <c r="X233" s="21">
        <f t="shared" si="189"/>
        <v>0.16900082032184896</v>
      </c>
      <c r="Y233" s="21">
        <f t="shared" si="105"/>
        <v>9.6590359214075434</v>
      </c>
      <c r="Z233" s="21">
        <f t="shared" si="106"/>
        <v>1.6562080391541198</v>
      </c>
      <c r="AA233" s="21">
        <f t="shared" si="107"/>
        <v>8.5427517153839805</v>
      </c>
      <c r="AB233" s="21">
        <f t="shared" si="108"/>
        <v>0.12829064128734899</v>
      </c>
      <c r="AC233" s="21">
        <f t="shared" si="109"/>
        <v>-0.29282277127655165</v>
      </c>
      <c r="AD233" s="21">
        <f t="shared" si="110"/>
        <v>-0.95616673473925051</v>
      </c>
      <c r="AE233" s="21">
        <f t="shared" si="111"/>
        <v>-2.8696631585102064</v>
      </c>
      <c r="AF233" s="21">
        <f t="shared" si="112"/>
        <v>-9.3704340004446554</v>
      </c>
      <c r="AG233" s="21">
        <f t="shared" si="113"/>
        <v>8.6854925811784938</v>
      </c>
      <c r="AH233" s="21">
        <f t="shared" si="114"/>
        <v>0.11372524681852111</v>
      </c>
      <c r="AI233" s="21">
        <f t="shared" si="115"/>
        <v>-0.72195609395452265</v>
      </c>
      <c r="AJ233" s="21">
        <f t="shared" si="116"/>
        <v>0.69193886897754808</v>
      </c>
      <c r="AK233" s="21">
        <f t="shared" si="117"/>
        <v>-7.0751697207543227</v>
      </c>
      <c r="AL233" s="21">
        <f t="shared" si="118"/>
        <v>6.7810009159799716</v>
      </c>
      <c r="AM233" s="21">
        <f t="shared" si="119"/>
        <v>8.7132114235963147</v>
      </c>
      <c r="AN233" s="21">
        <f t="shared" si="120"/>
        <v>0.1108967935105802</v>
      </c>
      <c r="AO233" s="21">
        <f t="shared" si="121"/>
        <v>0.94287744546108421</v>
      </c>
      <c r="AP233" s="21">
        <f t="shared" si="122"/>
        <v>0.33313979474205735</v>
      </c>
      <c r="AQ233" s="21">
        <f t="shared" si="123"/>
        <v>9.2401989655186263</v>
      </c>
      <c r="AR233" s="21">
        <f t="shared" si="124"/>
        <v>3.2647699884721622</v>
      </c>
      <c r="AS233" s="21">
        <f t="shared" si="125"/>
        <v>8.6334005600144685</v>
      </c>
      <c r="AT233" s="21">
        <f t="shared" si="126"/>
        <v>0.11904075918219716</v>
      </c>
      <c r="AU233" s="21">
        <f t="shared" si="127"/>
        <v>-0.12701781974688017</v>
      </c>
      <c r="AV233" s="21">
        <f t="shared" si="128"/>
        <v>-0.99190043525887672</v>
      </c>
      <c r="AW233" s="21">
        <f t="shared" si="129"/>
        <v>-1.2447746335194259</v>
      </c>
      <c r="AX233" s="21">
        <f t="shared" si="130"/>
        <v>-9.7206242655369923</v>
      </c>
      <c r="AY233" s="21">
        <f t="shared" si="131"/>
        <v>8.6637608866430771</v>
      </c>
      <c r="AZ233" s="21">
        <f t="shared" si="132"/>
        <v>0.11594276666907383</v>
      </c>
      <c r="BA233" s="21">
        <f t="shared" si="133"/>
        <v>-0.82850964924384063</v>
      </c>
      <c r="BB233" s="21">
        <f t="shared" si="134"/>
        <v>0.55997478613759755</v>
      </c>
      <c r="BC233" s="21">
        <f t="shared" si="135"/>
        <v>-8.1193945625896387</v>
      </c>
      <c r="BD233" s="21">
        <f t="shared" si="136"/>
        <v>5.4877529041484561</v>
      </c>
      <c r="BE233" s="21">
        <f t="shared" si="137"/>
        <v>8.6813616222108774</v>
      </c>
      <c r="BF233" s="21">
        <f t="shared" si="138"/>
        <v>0.11414677324378809</v>
      </c>
      <c r="BG233" s="21">
        <f t="shared" si="139"/>
        <v>0.87301411316118838</v>
      </c>
      <c r="BH233" s="21">
        <f t="shared" si="140"/>
        <v>0.48769494381363426</v>
      </c>
      <c r="BI233" s="21">
        <f t="shared" si="141"/>
        <v>8.5555383089796475</v>
      </c>
      <c r="BJ233" s="21">
        <f t="shared" si="142"/>
        <v>4.779410449373616</v>
      </c>
      <c r="BK233" s="21">
        <f t="shared" si="143"/>
        <v>8.8074606572891323</v>
      </c>
      <c r="BL233" s="21">
        <f t="shared" si="144"/>
        <v>0.10127952476641514</v>
      </c>
      <c r="BM233" s="21">
        <f t="shared" si="145"/>
        <v>4.2441203196143196E-2</v>
      </c>
      <c r="BN233" s="21">
        <f t="shared" si="146"/>
        <v>-0.99909896620468164</v>
      </c>
      <c r="BO233" s="21">
        <f t="shared" si="147"/>
        <v>0.41592379132220336</v>
      </c>
      <c r="BP233" s="21">
        <f t="shared" si="148"/>
        <v>-9.7911698688058806</v>
      </c>
      <c r="BQ233" s="21">
        <f t="shared" si="149"/>
        <v>9.0112300290167244</v>
      </c>
      <c r="BR233" s="21">
        <f t="shared" si="150"/>
        <v>8.0486731732987371E-2</v>
      </c>
      <c r="BS233" s="21">
        <f t="shared" si="151"/>
        <v>-0.91122849038813458</v>
      </c>
      <c r="BT233" s="21">
        <f t="shared" si="152"/>
        <v>0.41190124824399521</v>
      </c>
      <c r="BU233" s="21">
        <f t="shared" si="153"/>
        <v>-8.9300392058037197</v>
      </c>
      <c r="BV233" s="21">
        <f t="shared" si="154"/>
        <v>4.0366322327911535</v>
      </c>
      <c r="BW233" s="21">
        <f t="shared" si="155"/>
        <v>9.0014891806882886</v>
      </c>
      <c r="BX233" s="21">
        <f t="shared" si="156"/>
        <v>8.1480695848133874E-2</v>
      </c>
      <c r="BY233" s="21">
        <f t="shared" si="157"/>
        <v>0.77803575431843974</v>
      </c>
      <c r="BZ233" s="21">
        <f t="shared" si="158"/>
        <v>0.62821999729564193</v>
      </c>
      <c r="CA233" s="21">
        <f t="shared" si="159"/>
        <v>7.6247503923207098</v>
      </c>
      <c r="CB233" s="21">
        <f t="shared" si="160"/>
        <v>6.1565559734972917</v>
      </c>
      <c r="CC233" s="21">
        <f t="shared" si="161"/>
        <v>9.0874416136442768</v>
      </c>
      <c r="CD233" s="21">
        <f t="shared" si="162"/>
        <v>7.2710039424053449E-2</v>
      </c>
      <c r="CE233" s="21">
        <f t="shared" si="163"/>
        <v>0.2106792699957212</v>
      </c>
      <c r="CF233" s="21">
        <f t="shared" si="164"/>
        <v>-0.97755523894768726</v>
      </c>
      <c r="CG233" s="21">
        <f t="shared" si="165"/>
        <v>2.0646568459580679</v>
      </c>
      <c r="CH233" s="21">
        <f t="shared" si="166"/>
        <v>-9.5800413416873358</v>
      </c>
      <c r="CI233" s="21">
        <f t="shared" si="167"/>
        <v>9.0807011515808078</v>
      </c>
      <c r="CJ233" s="21">
        <f t="shared" si="168"/>
        <v>7.3397841675427844E-2</v>
      </c>
      <c r="CK233" s="21">
        <f t="shared" si="169"/>
        <v>-0.96773294693349809</v>
      </c>
      <c r="CL233" s="21">
        <f t="shared" si="170"/>
        <v>0.25197806138512802</v>
      </c>
      <c r="CM233" s="21">
        <f t="shared" si="171"/>
        <v>-9.4837828799482828</v>
      </c>
      <c r="CN233" s="21">
        <f t="shared" si="172"/>
        <v>2.4693850015742549</v>
      </c>
      <c r="CO233" s="21">
        <f t="shared" si="173"/>
        <v>9.0581404136162718</v>
      </c>
      <c r="CP233" s="21">
        <f t="shared" si="174"/>
        <v>7.5699957794258046E-2</v>
      </c>
      <c r="CQ233" s="21">
        <f t="shared" si="175"/>
        <v>0.66067472339008715</v>
      </c>
      <c r="CR233" s="21">
        <f t="shared" si="176"/>
        <v>0.75067230525271933</v>
      </c>
      <c r="CS233" s="21">
        <f t="shared" si="177"/>
        <v>6.4746122892228541</v>
      </c>
      <c r="CT233" s="21">
        <f t="shared" si="178"/>
        <v>7.3565885914766502</v>
      </c>
      <c r="CU233" s="21">
        <f t="shared" si="179"/>
        <v>9.2090624698344676</v>
      </c>
      <c r="CV233" s="21">
        <f t="shared" si="180"/>
        <v>6.0299747976074798E-2</v>
      </c>
      <c r="CW233" s="21"/>
      <c r="CX233" s="21">
        <v>77</v>
      </c>
      <c r="CY233" s="21">
        <v>9.5</v>
      </c>
      <c r="CZ233" s="21">
        <v>8.7094466624205893</v>
      </c>
      <c r="DA233" s="21">
        <v>8.5410649762044919</v>
      </c>
      <c r="DB233" s="21">
        <v>8.6443458484153659</v>
      </c>
      <c r="DC233" s="21">
        <v>8.7842458297007955</v>
      </c>
      <c r="DD233" s="21">
        <v>8.8338933210537345</v>
      </c>
      <c r="DE233" s="21">
        <v>8.846004258946822</v>
      </c>
      <c r="DF233" s="21">
        <v>8.895457210907729</v>
      </c>
      <c r="DG233" s="21">
        <v>8.9468408075676145</v>
      </c>
      <c r="DH233" s="21">
        <v>9.0147015185316608</v>
      </c>
      <c r="DI233" s="21">
        <v>9.2073406287175121</v>
      </c>
      <c r="DJ233" s="21">
        <v>9.2400973783597973</v>
      </c>
      <c r="DK233" s="21">
        <v>9.3799598285588814</v>
      </c>
      <c r="DL233" s="21">
        <v>9.3093148463155053</v>
      </c>
      <c r="DM233" s="21">
        <v>9.362780011462128</v>
      </c>
      <c r="DN233" s="21">
        <v>9.3819449680650422</v>
      </c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9"/>
    </row>
    <row r="234" spans="1:149" x14ac:dyDescent="0.3">
      <c r="A234" s="30">
        <v>9.8000000000000007</v>
      </c>
      <c r="B234" s="21">
        <f t="shared" si="192"/>
        <v>9.379999999999999</v>
      </c>
      <c r="C234" s="21">
        <f t="shared" si="193"/>
        <v>9.19</v>
      </c>
      <c r="D234" s="21">
        <f t="shared" si="194"/>
        <v>0.61000000000000121</v>
      </c>
      <c r="E234" s="21"/>
      <c r="F234" s="29"/>
      <c r="H234" s="30">
        <v>77</v>
      </c>
      <c r="I234" s="21">
        <v>9.5</v>
      </c>
      <c r="J234" s="21">
        <f t="shared" si="195"/>
        <v>4.3020007508616986</v>
      </c>
      <c r="K234" s="21">
        <f t="shared" si="181"/>
        <v>-0.39896535131541655</v>
      </c>
      <c r="L234" s="21">
        <f t="shared" si="182"/>
        <v>-0.91696600179601329</v>
      </c>
      <c r="M234" s="21">
        <f t="shared" si="190"/>
        <v>-3.7901708374964573</v>
      </c>
      <c r="N234" s="21">
        <f t="shared" si="191"/>
        <v>-8.711177017062127</v>
      </c>
      <c r="O234" s="21">
        <f t="shared" si="183"/>
        <v>8.7094466624205893</v>
      </c>
      <c r="P234" s="21">
        <f t="shared" si="102"/>
        <v>8.3216140797832711E-2</v>
      </c>
      <c r="Q234" s="21">
        <f t="shared" si="184"/>
        <v>-0.68165329689953258</v>
      </c>
      <c r="R234" s="21">
        <f t="shared" si="185"/>
        <v>0.73167532610167862</v>
      </c>
      <c r="S234" s="21">
        <f t="shared" si="186"/>
        <v>-6.4757063205455596</v>
      </c>
      <c r="T234" s="21">
        <f t="shared" si="187"/>
        <v>6.9509155979659472</v>
      </c>
      <c r="U234" s="21">
        <f t="shared" si="103"/>
        <v>8.5410649762044919</v>
      </c>
      <c r="V234" s="21">
        <f t="shared" si="104"/>
        <v>0.1009405288205798</v>
      </c>
      <c r="W234" s="21">
        <f t="shared" si="188"/>
        <v>0.9428774454610841</v>
      </c>
      <c r="X234" s="21">
        <f t="shared" si="189"/>
        <v>0.33313979474205779</v>
      </c>
      <c r="Y234" s="21">
        <f t="shared" si="105"/>
        <v>8.9573357318802991</v>
      </c>
      <c r="Z234" s="21">
        <f t="shared" si="106"/>
        <v>3.1648280500495489</v>
      </c>
      <c r="AA234" s="21">
        <f t="shared" si="107"/>
        <v>8.6443458484153659</v>
      </c>
      <c r="AB234" s="21">
        <f t="shared" si="108"/>
        <v>9.0068858061540427E-2</v>
      </c>
      <c r="AC234" s="21">
        <f t="shared" si="109"/>
        <v>-7.0697565651995489E-2</v>
      </c>
      <c r="AD234" s="21">
        <f t="shared" si="110"/>
        <v>-0.99749779659449966</v>
      </c>
      <c r="AE234" s="21">
        <f t="shared" si="111"/>
        <v>-0.67162687369395713</v>
      </c>
      <c r="AF234" s="21">
        <f t="shared" si="112"/>
        <v>-9.476229067647747</v>
      </c>
      <c r="AG234" s="21">
        <f t="shared" si="113"/>
        <v>8.7842458297007955</v>
      </c>
      <c r="AH234" s="21">
        <f t="shared" si="114"/>
        <v>7.5342544242021525E-2</v>
      </c>
      <c r="AI234" s="21">
        <f t="shared" si="115"/>
        <v>-0.88646568722609775</v>
      </c>
      <c r="AJ234" s="21">
        <f t="shared" si="116"/>
        <v>0.46279432296730072</v>
      </c>
      <c r="AK234" s="21">
        <f t="shared" si="117"/>
        <v>-8.4214240286479285</v>
      </c>
      <c r="AL234" s="21">
        <f t="shared" si="118"/>
        <v>4.3965460681893571</v>
      </c>
      <c r="AM234" s="21">
        <f t="shared" si="119"/>
        <v>8.8338933210537345</v>
      </c>
      <c r="AN234" s="21">
        <f t="shared" si="120"/>
        <v>7.0116492520659532E-2</v>
      </c>
      <c r="AO234" s="21">
        <f t="shared" si="121"/>
        <v>0.77803575431843919</v>
      </c>
      <c r="AP234" s="21">
        <f t="shared" si="122"/>
        <v>0.62821999729564271</v>
      </c>
      <c r="AQ234" s="21">
        <f t="shared" si="123"/>
        <v>7.3913396660251722</v>
      </c>
      <c r="AR234" s="21">
        <f t="shared" si="124"/>
        <v>5.9680899743086053</v>
      </c>
      <c r="AS234" s="21">
        <f t="shared" si="125"/>
        <v>8.846004258946822</v>
      </c>
      <c r="AT234" s="21">
        <f t="shared" si="126"/>
        <v>6.884165695296611E-2</v>
      </c>
      <c r="AU234" s="21">
        <f t="shared" si="127"/>
        <v>0.26564707111087577</v>
      </c>
      <c r="AV234" s="21">
        <f t="shared" si="128"/>
        <v>-0.96407034681615078</v>
      </c>
      <c r="AW234" s="21">
        <f t="shared" si="129"/>
        <v>2.5236471755533199</v>
      </c>
      <c r="AX234" s="21">
        <f t="shared" si="130"/>
        <v>-9.1586682947534328</v>
      </c>
      <c r="AY234" s="21">
        <f t="shared" si="131"/>
        <v>8.895457210907729</v>
      </c>
      <c r="AZ234" s="21">
        <f t="shared" si="132"/>
        <v>6.363608306234432E-2</v>
      </c>
      <c r="BA234" s="21">
        <f t="shared" si="133"/>
        <v>-0.99000370842176355</v>
      </c>
      <c r="BB234" s="21">
        <f t="shared" si="134"/>
        <v>0.14104133192492097</v>
      </c>
      <c r="BC234" s="21">
        <f t="shared" si="135"/>
        <v>-9.405035230006753</v>
      </c>
      <c r="BD234" s="21">
        <f t="shared" si="136"/>
        <v>1.3398926532867492</v>
      </c>
      <c r="BE234" s="21">
        <f t="shared" si="137"/>
        <v>8.9468408075676145</v>
      </c>
      <c r="BF234" s="21">
        <f t="shared" si="138"/>
        <v>5.8227283413935321E-2</v>
      </c>
      <c r="BG234" s="21">
        <f t="shared" si="139"/>
        <v>0.524307283557231</v>
      </c>
      <c r="BH234" s="21">
        <f t="shared" si="140"/>
        <v>0.85152913773331174</v>
      </c>
      <c r="BI234" s="21">
        <f t="shared" si="141"/>
        <v>4.9809191937936941</v>
      </c>
      <c r="BJ234" s="21">
        <f t="shared" si="142"/>
        <v>8.0895268084664611</v>
      </c>
      <c r="BK234" s="21">
        <f t="shared" si="143"/>
        <v>9.0147015185316608</v>
      </c>
      <c r="BL234" s="21">
        <f t="shared" si="144"/>
        <v>5.1084050680877811E-2</v>
      </c>
      <c r="BM234" s="21">
        <f t="shared" si="145"/>
        <v>0.57164282925847554</v>
      </c>
      <c r="BN234" s="21">
        <f t="shared" si="146"/>
        <v>-0.82050257510708968</v>
      </c>
      <c r="BO234" s="21">
        <f t="shared" si="147"/>
        <v>5.4306068779555172</v>
      </c>
      <c r="BP234" s="21">
        <f t="shared" si="148"/>
        <v>-7.7947744635173519</v>
      </c>
      <c r="BQ234" s="21">
        <f t="shared" si="149"/>
        <v>9.2073406287175121</v>
      </c>
      <c r="BR234" s="21">
        <f t="shared" si="150"/>
        <v>3.0806249608682935E-2</v>
      </c>
      <c r="BS234" s="21">
        <f t="shared" si="151"/>
        <v>-0.98043864796132696</v>
      </c>
      <c r="BT234" s="21">
        <f t="shared" si="152"/>
        <v>-0.19682494146770405</v>
      </c>
      <c r="BU234" s="21">
        <f t="shared" si="153"/>
        <v>-9.3141671556326067</v>
      </c>
      <c r="BV234" s="21">
        <f t="shared" si="154"/>
        <v>-1.8698369439431883</v>
      </c>
      <c r="BW234" s="21">
        <f t="shared" si="155"/>
        <v>9.2400973783597973</v>
      </c>
      <c r="BX234" s="21">
        <f t="shared" si="156"/>
        <v>2.7358170698968707E-2</v>
      </c>
      <c r="BY234" s="21">
        <f t="shared" si="157"/>
        <v>0.21067926999572528</v>
      </c>
      <c r="BZ234" s="21">
        <f t="shared" si="158"/>
        <v>0.97755523894768637</v>
      </c>
      <c r="CA234" s="21">
        <f t="shared" si="159"/>
        <v>2.00145306495939</v>
      </c>
      <c r="CB234" s="21">
        <f t="shared" si="160"/>
        <v>9.2867747700030208</v>
      </c>
      <c r="CC234" s="21">
        <f t="shared" si="161"/>
        <v>9.3799598285588814</v>
      </c>
      <c r="CD234" s="21">
        <f t="shared" si="162"/>
        <v>1.2635807520117743E-2</v>
      </c>
      <c r="CE234" s="21">
        <f t="shared" si="163"/>
        <v>0.81233119002388376</v>
      </c>
      <c r="CF234" s="21">
        <f t="shared" si="164"/>
        <v>-0.58319639720627625</v>
      </c>
      <c r="CG234" s="21">
        <f t="shared" si="165"/>
        <v>7.7171463052268958</v>
      </c>
      <c r="CH234" s="21">
        <f t="shared" si="166"/>
        <v>-5.5403657734596248</v>
      </c>
      <c r="CI234" s="21">
        <f t="shared" si="167"/>
        <v>9.3093148463155053</v>
      </c>
      <c r="CJ234" s="21">
        <f t="shared" si="168"/>
        <v>2.0072121440473125E-2</v>
      </c>
      <c r="CK234" s="21">
        <f t="shared" si="169"/>
        <v>-0.85886326722042661</v>
      </c>
      <c r="CL234" s="21">
        <f t="shared" si="170"/>
        <v>-0.51220492795311334</v>
      </c>
      <c r="CM234" s="21">
        <f t="shared" si="171"/>
        <v>-8.1592010385940519</v>
      </c>
      <c r="CN234" s="21">
        <f t="shared" si="172"/>
        <v>-4.8659468155545769</v>
      </c>
      <c r="CO234" s="21">
        <f t="shared" si="173"/>
        <v>9.362780011462128</v>
      </c>
      <c r="CP234" s="21">
        <f t="shared" si="174"/>
        <v>1.4444209319775999E-2</v>
      </c>
      <c r="CQ234" s="21">
        <f t="shared" si="175"/>
        <v>-0.12701781974688006</v>
      </c>
      <c r="CR234" s="21">
        <f t="shared" si="176"/>
        <v>0.99190043525887672</v>
      </c>
      <c r="CS234" s="21">
        <f t="shared" si="177"/>
        <v>-1.2066692875953606</v>
      </c>
      <c r="CT234" s="21">
        <f t="shared" si="178"/>
        <v>9.4230541349593295</v>
      </c>
      <c r="CU234" s="21">
        <f t="shared" si="179"/>
        <v>9.3819449680650422</v>
      </c>
      <c r="CV234" s="21">
        <f t="shared" si="180"/>
        <v>1.2426845466837665E-2</v>
      </c>
      <c r="CW234" s="21"/>
      <c r="CX234" s="21">
        <v>78</v>
      </c>
      <c r="CY234" s="21">
        <v>9.1999999999999993</v>
      </c>
      <c r="CZ234" s="21">
        <v>8.7332974283475799</v>
      </c>
      <c r="DA234" s="21">
        <v>8.595580857983725</v>
      </c>
      <c r="DB234" s="21">
        <v>8.7440669345580844</v>
      </c>
      <c r="DC234" s="21">
        <v>8.8739844361654381</v>
      </c>
      <c r="DD234" s="21">
        <v>8.9416100943261245</v>
      </c>
      <c r="DE234" s="21">
        <v>9.0442592182735151</v>
      </c>
      <c r="DF234" s="21">
        <v>9.1051415547401113</v>
      </c>
      <c r="DG234" s="21">
        <v>9.1799498208600419</v>
      </c>
      <c r="DH234" s="21">
        <v>9.1723375025833178</v>
      </c>
      <c r="DI234" s="21">
        <v>9.2937523820129275</v>
      </c>
      <c r="DJ234" s="21">
        <v>9.3567118891778289</v>
      </c>
      <c r="DK234" s="21">
        <v>9.4883954301047808</v>
      </c>
      <c r="DL234" s="21">
        <v>9.3904049835518624</v>
      </c>
      <c r="DM234" s="21">
        <v>9.4880399961123345</v>
      </c>
      <c r="DN234" s="21">
        <v>9.3624415446989655</v>
      </c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9"/>
    </row>
    <row r="235" spans="1:149" x14ac:dyDescent="0.3">
      <c r="A235" s="30">
        <v>9.5</v>
      </c>
      <c r="B235" s="21">
        <f t="shared" si="192"/>
        <v>9.34</v>
      </c>
      <c r="C235" s="21">
        <f t="shared" si="193"/>
        <v>9.36</v>
      </c>
      <c r="D235" s="21">
        <f t="shared" si="194"/>
        <v>0.14000000000000057</v>
      </c>
      <c r="E235" s="21"/>
      <c r="F235" s="29"/>
      <c r="H235" s="30">
        <v>78</v>
      </c>
      <c r="I235" s="21">
        <v>9.1999999999999993</v>
      </c>
      <c r="J235" s="21">
        <f t="shared" si="195"/>
        <v>4.3586060238993527</v>
      </c>
      <c r="K235" s="21">
        <f t="shared" si="181"/>
        <v>-0.3464489515147236</v>
      </c>
      <c r="L235" s="21">
        <f t="shared" si="182"/>
        <v>-0.93806882689616577</v>
      </c>
      <c r="M235" s="21">
        <f t="shared" si="190"/>
        <v>-3.1873303539354567</v>
      </c>
      <c r="N235" s="21">
        <f t="shared" si="191"/>
        <v>-8.630233207444725</v>
      </c>
      <c r="O235" s="21">
        <f t="shared" si="183"/>
        <v>8.7332974283475799</v>
      </c>
      <c r="P235" s="21">
        <f t="shared" si="102"/>
        <v>5.0728540397002107E-2</v>
      </c>
      <c r="Q235" s="21">
        <f t="shared" si="184"/>
        <v>-0.75994624798869737</v>
      </c>
      <c r="R235" s="21">
        <f t="shared" si="185"/>
        <v>0.64998592305364677</v>
      </c>
      <c r="S235" s="21">
        <f t="shared" si="186"/>
        <v>-6.9915054814960156</v>
      </c>
      <c r="T235" s="21">
        <f t="shared" si="187"/>
        <v>5.9798704920935499</v>
      </c>
      <c r="U235" s="21">
        <f t="shared" si="103"/>
        <v>8.595580857983725</v>
      </c>
      <c r="V235" s="21">
        <f t="shared" si="104"/>
        <v>6.5697732827855918E-2</v>
      </c>
      <c r="W235" s="21">
        <f t="shared" si="188"/>
        <v>0.87301411316118782</v>
      </c>
      <c r="X235" s="21">
        <f t="shared" si="189"/>
        <v>0.4876949438136351</v>
      </c>
      <c r="Y235" s="21">
        <f t="shared" si="105"/>
        <v>8.0317298410829281</v>
      </c>
      <c r="Z235" s="21">
        <f t="shared" si="106"/>
        <v>4.4867934830854423</v>
      </c>
      <c r="AA235" s="21">
        <f t="shared" si="107"/>
        <v>8.7440669345580844</v>
      </c>
      <c r="AB235" s="21">
        <f t="shared" si="108"/>
        <v>4.9557941895860325E-2</v>
      </c>
      <c r="AC235" s="21">
        <f t="shared" si="109"/>
        <v>0.15503659966419753</v>
      </c>
      <c r="AD235" s="21">
        <f t="shared" si="110"/>
        <v>-0.98790872694017806</v>
      </c>
      <c r="AE235" s="21">
        <f t="shared" si="111"/>
        <v>1.4263367169106171</v>
      </c>
      <c r="AF235" s="21">
        <f t="shared" si="112"/>
        <v>-9.0887602878496381</v>
      </c>
      <c r="AG235" s="21">
        <f t="shared" si="113"/>
        <v>8.8739844361654381</v>
      </c>
      <c r="AH235" s="21">
        <f t="shared" si="114"/>
        <v>3.5436474329843613E-2</v>
      </c>
      <c r="AI235" s="21">
        <f t="shared" si="115"/>
        <v>-0.98043864796132651</v>
      </c>
      <c r="AJ235" s="21">
        <f t="shared" si="116"/>
        <v>0.19682494146770668</v>
      </c>
      <c r="AK235" s="21">
        <f t="shared" si="117"/>
        <v>-9.0200355612442031</v>
      </c>
      <c r="AL235" s="21">
        <f t="shared" si="118"/>
        <v>1.8107894615029014</v>
      </c>
      <c r="AM235" s="21">
        <f t="shared" si="119"/>
        <v>8.9416100943261245</v>
      </c>
      <c r="AN235" s="21">
        <f t="shared" si="120"/>
        <v>2.8085859312377694E-2</v>
      </c>
      <c r="AO235" s="21">
        <f t="shared" si="121"/>
        <v>0.52430728355723055</v>
      </c>
      <c r="AP235" s="21">
        <f t="shared" si="122"/>
        <v>0.85152913773331196</v>
      </c>
      <c r="AQ235" s="21">
        <f t="shared" si="123"/>
        <v>4.8236270087265209</v>
      </c>
      <c r="AR235" s="21">
        <f t="shared" si="124"/>
        <v>7.8340680671464691</v>
      </c>
      <c r="AS235" s="21">
        <f t="shared" si="125"/>
        <v>9.0442592182735151</v>
      </c>
      <c r="AT235" s="21">
        <f t="shared" si="126"/>
        <v>1.692834583983524E-2</v>
      </c>
      <c r="AU235" s="21">
        <f t="shared" si="127"/>
        <v>0.61714723064145549</v>
      </c>
      <c r="AV235" s="21">
        <f t="shared" si="128"/>
        <v>-0.78684769537158983</v>
      </c>
      <c r="AW235" s="21">
        <f t="shared" si="129"/>
        <v>5.6777545219013899</v>
      </c>
      <c r="AX235" s="21">
        <f t="shared" si="130"/>
        <v>-7.2389987974186258</v>
      </c>
      <c r="AY235" s="21">
        <f t="shared" si="131"/>
        <v>9.1051415547401113</v>
      </c>
      <c r="AZ235" s="21">
        <f t="shared" si="132"/>
        <v>1.0310700571726953E-2</v>
      </c>
      <c r="BA235" s="21">
        <f t="shared" si="133"/>
        <v>-0.95192730552912674</v>
      </c>
      <c r="BB235" s="21">
        <f t="shared" si="134"/>
        <v>-0.30632401960678279</v>
      </c>
      <c r="BC235" s="21">
        <f t="shared" si="135"/>
        <v>-8.7577312108679646</v>
      </c>
      <c r="BD235" s="21">
        <f t="shared" si="136"/>
        <v>-2.8181809803824014</v>
      </c>
      <c r="BE235" s="21">
        <f t="shared" si="137"/>
        <v>9.1799498208600419</v>
      </c>
      <c r="BF235" s="21">
        <f t="shared" si="138"/>
        <v>2.1793672978214604E-3</v>
      </c>
      <c r="BG235" s="21">
        <f t="shared" si="139"/>
        <v>4.2441203196146381E-2</v>
      </c>
      <c r="BH235" s="21">
        <f t="shared" si="140"/>
        <v>0.99909896620468153</v>
      </c>
      <c r="BI235" s="21">
        <f t="shared" si="141"/>
        <v>0.39045906940454667</v>
      </c>
      <c r="BJ235" s="21">
        <f t="shared" si="142"/>
        <v>9.1917104890830696</v>
      </c>
      <c r="BK235" s="21">
        <f t="shared" si="143"/>
        <v>9.1723375025833178</v>
      </c>
      <c r="BL235" s="21">
        <f t="shared" si="144"/>
        <v>3.006793197465378E-3</v>
      </c>
      <c r="BM235" s="21">
        <f t="shared" si="145"/>
        <v>0.92251988483246772</v>
      </c>
      <c r="BN235" s="21">
        <f t="shared" si="146"/>
        <v>-0.38594955899533112</v>
      </c>
      <c r="BO235" s="21">
        <f t="shared" si="147"/>
        <v>8.4871829404587018</v>
      </c>
      <c r="BP235" s="21">
        <f t="shared" si="148"/>
        <v>-3.5507359427570462</v>
      </c>
      <c r="BQ235" s="21">
        <f t="shared" si="149"/>
        <v>9.2937523820129275</v>
      </c>
      <c r="BR235" s="21">
        <f t="shared" si="150"/>
        <v>1.0190476305753071E-2</v>
      </c>
      <c r="BS235" s="21">
        <f t="shared" si="151"/>
        <v>-0.6816532968995328</v>
      </c>
      <c r="BT235" s="21">
        <f t="shared" si="152"/>
        <v>-0.73167532610167829</v>
      </c>
      <c r="BU235" s="21">
        <f t="shared" si="153"/>
        <v>-6.2712103314757011</v>
      </c>
      <c r="BV235" s="21">
        <f t="shared" si="154"/>
        <v>-6.73141300013544</v>
      </c>
      <c r="BW235" s="21">
        <f t="shared" si="155"/>
        <v>9.3567118891778289</v>
      </c>
      <c r="BX235" s="21">
        <f t="shared" si="156"/>
        <v>1.7033900997590178E-2</v>
      </c>
      <c r="BY235" s="21">
        <f t="shared" si="157"/>
        <v>-0.45020374481767561</v>
      </c>
      <c r="BZ235" s="21">
        <f t="shared" si="158"/>
        <v>0.89292585814956738</v>
      </c>
      <c r="CA235" s="21">
        <f t="shared" si="159"/>
        <v>-4.1418744523226154</v>
      </c>
      <c r="CB235" s="21">
        <f t="shared" si="160"/>
        <v>8.2149178949760184</v>
      </c>
      <c r="CC235" s="21">
        <f t="shared" si="161"/>
        <v>9.4883954301047808</v>
      </c>
      <c r="CD235" s="21">
        <f t="shared" si="162"/>
        <v>3.1347329359215387E-2</v>
      </c>
      <c r="CE235" s="21">
        <f t="shared" si="163"/>
        <v>0.99359852761970313</v>
      </c>
      <c r="CF235" s="21">
        <f t="shared" si="164"/>
        <v>0.1129688714290709</v>
      </c>
      <c r="CG235" s="21">
        <f t="shared" si="165"/>
        <v>9.1411064541012674</v>
      </c>
      <c r="CH235" s="21">
        <f t="shared" si="166"/>
        <v>1.0393136171474522</v>
      </c>
      <c r="CI235" s="21">
        <f t="shared" si="167"/>
        <v>9.3904049835518624</v>
      </c>
      <c r="CJ235" s="21">
        <f t="shared" si="168"/>
        <v>2.0696193864332947E-2</v>
      </c>
      <c r="CK235" s="21">
        <f t="shared" si="169"/>
        <v>-0.23825859142316438</v>
      </c>
      <c r="CL235" s="21">
        <f t="shared" si="170"/>
        <v>-0.97120175227037642</v>
      </c>
      <c r="CM235" s="21">
        <f t="shared" si="171"/>
        <v>-2.1919790410931124</v>
      </c>
      <c r="CN235" s="21">
        <f t="shared" si="172"/>
        <v>-8.935056120887463</v>
      </c>
      <c r="CO235" s="21">
        <f t="shared" si="173"/>
        <v>9.4880399961123345</v>
      </c>
      <c r="CP235" s="21">
        <f t="shared" si="174"/>
        <v>3.1308695229601655E-2</v>
      </c>
      <c r="CQ235" s="21">
        <f t="shared" si="175"/>
        <v>-0.82850964924383996</v>
      </c>
      <c r="CR235" s="21">
        <f t="shared" si="176"/>
        <v>0.55997478613759866</v>
      </c>
      <c r="CS235" s="21">
        <f t="shared" si="177"/>
        <v>-7.6222887730433273</v>
      </c>
      <c r="CT235" s="21">
        <f t="shared" si="178"/>
        <v>5.151768032465907</v>
      </c>
      <c r="CU235" s="21">
        <f t="shared" si="179"/>
        <v>9.3624415446989655</v>
      </c>
      <c r="CV235" s="21">
        <f t="shared" si="180"/>
        <v>1.7656689641191981E-2</v>
      </c>
      <c r="CW235" s="21"/>
      <c r="CX235" s="21">
        <v>79</v>
      </c>
      <c r="CY235" s="21">
        <v>9.3000000000000007</v>
      </c>
      <c r="CZ235" s="21">
        <v>8.7560141674153993</v>
      </c>
      <c r="DA235" s="21">
        <v>8.6507258905467737</v>
      </c>
      <c r="DB235" s="21">
        <v>8.8401454974094946</v>
      </c>
      <c r="DC235" s="21">
        <v>8.9534485084312525</v>
      </c>
      <c r="DD235" s="21">
        <v>9.0336713172267569</v>
      </c>
      <c r="DE235" s="21">
        <v>9.2151314668663371</v>
      </c>
      <c r="DF235" s="21">
        <v>9.2780088469564213</v>
      </c>
      <c r="DG235" s="21">
        <v>9.3611615155543166</v>
      </c>
      <c r="DH235" s="21">
        <v>9.2800094820113586</v>
      </c>
      <c r="DI235" s="21">
        <v>9.2923246337537808</v>
      </c>
      <c r="DJ235" s="21">
        <v>9.3618558268686574</v>
      </c>
      <c r="DK235" s="21">
        <v>9.426902382862421</v>
      </c>
      <c r="DL235" s="21">
        <v>9.352276913089014</v>
      </c>
      <c r="DM235" s="21">
        <v>9.4359080745513353</v>
      </c>
      <c r="DN235" s="21">
        <v>9.2507836736569207</v>
      </c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9"/>
    </row>
    <row r="236" spans="1:149" x14ac:dyDescent="0.3">
      <c r="A236" s="30">
        <v>9.1999999999999993</v>
      </c>
      <c r="B236" s="21">
        <f t="shared" si="192"/>
        <v>9.14</v>
      </c>
      <c r="C236" s="21">
        <f t="shared" si="193"/>
        <v>9.24</v>
      </c>
      <c r="D236" s="21">
        <f t="shared" si="194"/>
        <v>-4.0000000000000924E-2</v>
      </c>
      <c r="E236" s="21"/>
      <c r="F236" s="29"/>
      <c r="H236" s="30">
        <v>79</v>
      </c>
      <c r="I236" s="21">
        <v>9.3000000000000007</v>
      </c>
      <c r="J236" s="21">
        <f t="shared" si="195"/>
        <v>4.4152112969370068</v>
      </c>
      <c r="K236" s="21">
        <f t="shared" si="181"/>
        <v>-0.29282277127655032</v>
      </c>
      <c r="L236" s="21">
        <f t="shared" si="182"/>
        <v>-0.95616673473925096</v>
      </c>
      <c r="M236" s="21">
        <f t="shared" si="190"/>
        <v>-2.7232517728719183</v>
      </c>
      <c r="N236" s="21">
        <f t="shared" si="191"/>
        <v>-8.8923506330750346</v>
      </c>
      <c r="O236" s="21">
        <f t="shared" si="183"/>
        <v>8.7560141674153993</v>
      </c>
      <c r="P236" s="21">
        <f t="shared" si="102"/>
        <v>5.8493100277914128E-2</v>
      </c>
      <c r="Q236" s="21">
        <f t="shared" si="184"/>
        <v>-0.82850964924384218</v>
      </c>
      <c r="R236" s="21">
        <f t="shared" si="185"/>
        <v>0.55997478613759533</v>
      </c>
      <c r="S236" s="21">
        <f t="shared" si="186"/>
        <v>-7.7051397379677331</v>
      </c>
      <c r="T236" s="21">
        <f t="shared" si="187"/>
        <v>5.2077655110796366</v>
      </c>
      <c r="U236" s="21">
        <f t="shared" si="103"/>
        <v>8.6507258905467737</v>
      </c>
      <c r="V236" s="21">
        <f t="shared" si="104"/>
        <v>6.9814420371314731E-2</v>
      </c>
      <c r="W236" s="21">
        <f t="shared" si="188"/>
        <v>0.77803575431843885</v>
      </c>
      <c r="X236" s="21">
        <f t="shared" si="189"/>
        <v>0.62821999729564315</v>
      </c>
      <c r="Y236" s="21">
        <f t="shared" si="105"/>
        <v>7.235732515161482</v>
      </c>
      <c r="Z236" s="21">
        <f t="shared" si="106"/>
        <v>5.8424459748494817</v>
      </c>
      <c r="AA236" s="21">
        <f t="shared" si="107"/>
        <v>8.8401454974094946</v>
      </c>
      <c r="AB236" s="21">
        <f t="shared" si="108"/>
        <v>4.9446720708656564E-2</v>
      </c>
      <c r="AC236" s="21">
        <f t="shared" si="109"/>
        <v>0.37285647778030878</v>
      </c>
      <c r="AD236" s="21">
        <f t="shared" si="110"/>
        <v>-0.92788902729650924</v>
      </c>
      <c r="AE236" s="21">
        <f t="shared" si="111"/>
        <v>3.467565243356872</v>
      </c>
      <c r="AF236" s="21">
        <f t="shared" si="112"/>
        <v>-8.6293679538575372</v>
      </c>
      <c r="AG236" s="21">
        <f t="shared" si="113"/>
        <v>8.9534485084312525</v>
      </c>
      <c r="AH236" s="21">
        <f t="shared" si="114"/>
        <v>3.7263601243951415E-2</v>
      </c>
      <c r="AI236" s="21">
        <f t="shared" si="115"/>
        <v>-0.99639748854252652</v>
      </c>
      <c r="AJ236" s="21">
        <f t="shared" si="116"/>
        <v>-8.4805924475508526E-2</v>
      </c>
      <c r="AK236" s="21">
        <f t="shared" si="117"/>
        <v>-9.2664966434454978</v>
      </c>
      <c r="AL236" s="21">
        <f t="shared" si="118"/>
        <v>-0.78869509762222934</v>
      </c>
      <c r="AM236" s="21">
        <f t="shared" si="119"/>
        <v>9.0336713172267569</v>
      </c>
      <c r="AN236" s="21">
        <f t="shared" si="120"/>
        <v>2.8637492771316539E-2</v>
      </c>
      <c r="AO236" s="21">
        <f t="shared" si="121"/>
        <v>0.21067926999572434</v>
      </c>
      <c r="AP236" s="21">
        <f t="shared" si="122"/>
        <v>0.97755523894768659</v>
      </c>
      <c r="AQ236" s="21">
        <f t="shared" si="123"/>
        <v>1.9593172109602366</v>
      </c>
      <c r="AR236" s="21">
        <f t="shared" si="124"/>
        <v>9.0912637222134851</v>
      </c>
      <c r="AS236" s="21">
        <f t="shared" si="125"/>
        <v>9.2151314668663371</v>
      </c>
      <c r="AT236" s="21">
        <f t="shared" si="126"/>
        <v>9.1256487240498497E-3</v>
      </c>
      <c r="AU236" s="21">
        <f t="shared" si="127"/>
        <v>0.87301411316118871</v>
      </c>
      <c r="AV236" s="21">
        <f t="shared" si="128"/>
        <v>-0.48769494381363349</v>
      </c>
      <c r="AW236" s="21">
        <f t="shared" si="129"/>
        <v>8.119031252399056</v>
      </c>
      <c r="AX236" s="21">
        <f t="shared" si="130"/>
        <v>-4.5355629774667916</v>
      </c>
      <c r="AY236" s="21">
        <f t="shared" si="131"/>
        <v>9.2780088469564213</v>
      </c>
      <c r="AZ236" s="21">
        <f t="shared" si="132"/>
        <v>2.3646401122128448E-3</v>
      </c>
      <c r="BA236" s="21">
        <f t="shared" si="133"/>
        <v>-0.7219560939545242</v>
      </c>
      <c r="BB236" s="21">
        <f t="shared" si="134"/>
        <v>-0.69193886897754642</v>
      </c>
      <c r="BC236" s="21">
        <f t="shared" si="135"/>
        <v>-6.7141916737770755</v>
      </c>
      <c r="BD236" s="21">
        <f t="shared" si="136"/>
        <v>-6.4350314814911824</v>
      </c>
      <c r="BE236" s="21">
        <f t="shared" si="137"/>
        <v>9.3611615155543166</v>
      </c>
      <c r="BF236" s="21">
        <f t="shared" si="138"/>
        <v>6.5765070488511745E-3</v>
      </c>
      <c r="BG236" s="21">
        <f t="shared" si="139"/>
        <v>-0.450203744817676</v>
      </c>
      <c r="BH236" s="21">
        <f t="shared" si="140"/>
        <v>0.89292585814956715</v>
      </c>
      <c r="BI236" s="21">
        <f t="shared" si="141"/>
        <v>-4.1868948268043873</v>
      </c>
      <c r="BJ236" s="21">
        <f t="shared" si="142"/>
        <v>8.3042104807909745</v>
      </c>
      <c r="BK236" s="21">
        <f t="shared" si="143"/>
        <v>9.2800094820113586</v>
      </c>
      <c r="BL236" s="21">
        <f t="shared" si="144"/>
        <v>2.149518063294855E-3</v>
      </c>
      <c r="BM236" s="21">
        <f t="shared" si="145"/>
        <v>0.98561591034770868</v>
      </c>
      <c r="BN236" s="21">
        <f t="shared" si="146"/>
        <v>0.16900082032184777</v>
      </c>
      <c r="BO236" s="21">
        <f t="shared" si="147"/>
        <v>9.1662279662336914</v>
      </c>
      <c r="BP236" s="21">
        <f t="shared" si="148"/>
        <v>1.5717076289931844</v>
      </c>
      <c r="BQ236" s="21">
        <f t="shared" si="149"/>
        <v>9.2923246337537808</v>
      </c>
      <c r="BR236" s="21">
        <f t="shared" si="150"/>
        <v>8.253081985182682E-4</v>
      </c>
      <c r="BS236" s="21">
        <f t="shared" si="151"/>
        <v>-0.1270178197468774</v>
      </c>
      <c r="BT236" s="21">
        <f t="shared" si="152"/>
        <v>-0.99190043525887706</v>
      </c>
      <c r="BU236" s="21">
        <f t="shared" si="153"/>
        <v>-1.1812657236459598</v>
      </c>
      <c r="BV236" s="21">
        <f t="shared" si="154"/>
        <v>-9.2246740479075573</v>
      </c>
      <c r="BW236" s="21">
        <f t="shared" si="155"/>
        <v>9.3618558268686574</v>
      </c>
      <c r="BX236" s="21">
        <f t="shared" si="156"/>
        <v>6.6511641794254461E-3</v>
      </c>
      <c r="BY236" s="21">
        <f t="shared" si="157"/>
        <v>-0.91122849038813736</v>
      </c>
      <c r="BZ236" s="21">
        <f t="shared" si="158"/>
        <v>0.41190124824398894</v>
      </c>
      <c r="CA236" s="21">
        <f t="shared" si="159"/>
        <v>-8.474424960609678</v>
      </c>
      <c r="CB236" s="21">
        <f t="shared" si="160"/>
        <v>3.8306816086690976</v>
      </c>
      <c r="CC236" s="21">
        <f t="shared" si="161"/>
        <v>9.426902382862421</v>
      </c>
      <c r="CD236" s="21">
        <f t="shared" si="162"/>
        <v>1.3645417512088202E-2</v>
      </c>
      <c r="CE236" s="21">
        <f t="shared" si="163"/>
        <v>0.66067472339008171</v>
      </c>
      <c r="CF236" s="21">
        <f t="shared" si="164"/>
        <v>0.7506723052527241</v>
      </c>
      <c r="CG236" s="21">
        <f t="shared" si="165"/>
        <v>6.1442749275277606</v>
      </c>
      <c r="CH236" s="21">
        <f t="shared" si="166"/>
        <v>6.9812524388503343</v>
      </c>
      <c r="CI236" s="21">
        <f t="shared" si="167"/>
        <v>9.352276913089014</v>
      </c>
      <c r="CJ236" s="21">
        <f t="shared" si="168"/>
        <v>5.6211734504315351E-3</v>
      </c>
      <c r="CK236" s="21">
        <f t="shared" si="169"/>
        <v>0.52430728355723377</v>
      </c>
      <c r="CL236" s="21">
        <f t="shared" si="170"/>
        <v>-0.85152913773331007</v>
      </c>
      <c r="CM236" s="21">
        <f t="shared" si="171"/>
        <v>4.8760577370822746</v>
      </c>
      <c r="CN236" s="21">
        <f t="shared" si="172"/>
        <v>-7.9192209809197847</v>
      </c>
      <c r="CO236" s="21">
        <f t="shared" si="173"/>
        <v>9.4359080745513353</v>
      </c>
      <c r="CP236" s="21">
        <f t="shared" si="174"/>
        <v>1.4613771457132749E-2</v>
      </c>
      <c r="CQ236" s="21">
        <f t="shared" si="175"/>
        <v>-0.96773294693349754</v>
      </c>
      <c r="CR236" s="21">
        <f t="shared" si="176"/>
        <v>-0.25197806138513013</v>
      </c>
      <c r="CS236" s="21">
        <f t="shared" si="177"/>
        <v>-8.9999164064815282</v>
      </c>
      <c r="CT236" s="21">
        <f t="shared" si="178"/>
        <v>-2.3433959708817103</v>
      </c>
      <c r="CU236" s="21">
        <f t="shared" si="179"/>
        <v>9.2507836736569207</v>
      </c>
      <c r="CV236" s="21">
        <f t="shared" si="180"/>
        <v>5.2920781014064557E-3</v>
      </c>
      <c r="CW236" s="21"/>
      <c r="CX236" s="21">
        <v>80</v>
      </c>
      <c r="CY236" s="21">
        <v>8.9</v>
      </c>
      <c r="CZ236" s="21">
        <v>8.7775241110602806</v>
      </c>
      <c r="DA236" s="21">
        <v>8.7060121276795712</v>
      </c>
      <c r="DB236" s="21">
        <v>8.9309160076166219</v>
      </c>
      <c r="DC236" s="21">
        <v>9.0218206513952559</v>
      </c>
      <c r="DD236" s="21">
        <v>9.1082572314499526</v>
      </c>
      <c r="DE236" s="21">
        <v>9.3477974721928696</v>
      </c>
      <c r="DF236" s="21">
        <v>9.4029264026048178</v>
      </c>
      <c r="DG236" s="21">
        <v>9.477661095567024</v>
      </c>
      <c r="DH236" s="21">
        <v>9.3435796726542844</v>
      </c>
      <c r="DI236" s="21">
        <v>9.2429533724149682</v>
      </c>
      <c r="DJ236" s="21">
        <v>9.2929585789436437</v>
      </c>
      <c r="DK236" s="21">
        <v>9.2624921305335413</v>
      </c>
      <c r="DL236" s="21">
        <v>9.2498506113458685</v>
      </c>
      <c r="DM236" s="21">
        <v>9.2696481132680688</v>
      </c>
      <c r="DN236" s="21">
        <v>9.1506325399740955</v>
      </c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9"/>
    </row>
    <row r="237" spans="1:149" x14ac:dyDescent="0.3">
      <c r="A237" s="30">
        <v>9.3000000000000007</v>
      </c>
      <c r="B237" s="21">
        <f t="shared" si="192"/>
        <v>9.1</v>
      </c>
      <c r="C237" s="21">
        <f t="shared" si="193"/>
        <v>9.120000000000001</v>
      </c>
      <c r="D237" s="21">
        <f t="shared" si="194"/>
        <v>0.17999999999999972</v>
      </c>
      <c r="E237" s="21"/>
      <c r="F237" s="29"/>
      <c r="H237" s="30">
        <v>80</v>
      </c>
      <c r="I237" s="21">
        <v>8.9</v>
      </c>
      <c r="J237" s="21">
        <f t="shared" si="195"/>
        <v>4.4718165699746608</v>
      </c>
      <c r="K237" s="21">
        <f t="shared" si="181"/>
        <v>-0.23825859142316483</v>
      </c>
      <c r="L237" s="21">
        <f t="shared" si="182"/>
        <v>-0.97120175227037631</v>
      </c>
      <c r="M237" s="21">
        <f t="shared" si="190"/>
        <v>-2.1205014636661672</v>
      </c>
      <c r="N237" s="21">
        <f t="shared" si="191"/>
        <v>-8.6436955952063492</v>
      </c>
      <c r="O237" s="21">
        <f t="shared" si="183"/>
        <v>8.7775241110602806</v>
      </c>
      <c r="P237" s="21">
        <f t="shared" si="102"/>
        <v>1.3761335835923564E-2</v>
      </c>
      <c r="Q237" s="21">
        <f t="shared" si="184"/>
        <v>-0.88646568722609875</v>
      </c>
      <c r="R237" s="21">
        <f t="shared" si="185"/>
        <v>0.46279432296729867</v>
      </c>
      <c r="S237" s="21">
        <f t="shared" si="186"/>
        <v>-7.8895446163122793</v>
      </c>
      <c r="T237" s="21">
        <f t="shared" si="187"/>
        <v>4.1188694744089585</v>
      </c>
      <c r="U237" s="21">
        <f t="shared" si="103"/>
        <v>8.7060121276795712</v>
      </c>
      <c r="V237" s="21">
        <f t="shared" si="104"/>
        <v>2.1796390148362824E-2</v>
      </c>
      <c r="W237" s="21">
        <f t="shared" si="188"/>
        <v>0.66067472339008038</v>
      </c>
      <c r="X237" s="21">
        <f t="shared" si="189"/>
        <v>0.75067230525272532</v>
      </c>
      <c r="Y237" s="21">
        <f t="shared" si="105"/>
        <v>5.8800050381717153</v>
      </c>
      <c r="Z237" s="21">
        <f t="shared" si="106"/>
        <v>6.6809835167492553</v>
      </c>
      <c r="AA237" s="21">
        <f t="shared" si="107"/>
        <v>8.9309160076166219</v>
      </c>
      <c r="AB237" s="21">
        <f t="shared" si="108"/>
        <v>3.4737087209687077E-3</v>
      </c>
      <c r="AC237" s="21">
        <f t="shared" si="109"/>
        <v>0.57164282925847931</v>
      </c>
      <c r="AD237" s="21">
        <f t="shared" si="110"/>
        <v>-0.82050257510708713</v>
      </c>
      <c r="AE237" s="21">
        <f t="shared" si="111"/>
        <v>5.0876211804004665</v>
      </c>
      <c r="AF237" s="21">
        <f t="shared" si="112"/>
        <v>-7.3024729184530761</v>
      </c>
      <c r="AG237" s="21">
        <f t="shared" si="113"/>
        <v>9.0218206513952559</v>
      </c>
      <c r="AH237" s="21">
        <f t="shared" si="114"/>
        <v>1.3687713639916353E-2</v>
      </c>
      <c r="AI237" s="21">
        <f t="shared" si="115"/>
        <v>-0.93307235398263733</v>
      </c>
      <c r="AJ237" s="21">
        <f t="shared" si="116"/>
        <v>-0.35968872964453569</v>
      </c>
      <c r="AK237" s="21">
        <f t="shared" si="117"/>
        <v>-8.3043439504454728</v>
      </c>
      <c r="AL237" s="21">
        <f t="shared" si="118"/>
        <v>-3.2012296938363676</v>
      </c>
      <c r="AM237" s="21">
        <f t="shared" si="119"/>
        <v>9.1082572314499526</v>
      </c>
      <c r="AN237" s="21">
        <f t="shared" si="120"/>
        <v>2.3399688926960923E-2</v>
      </c>
      <c r="AO237" s="21">
        <f t="shared" si="121"/>
        <v>-0.12701781974688153</v>
      </c>
      <c r="AP237" s="21">
        <f t="shared" si="122"/>
        <v>0.9919004352588765</v>
      </c>
      <c r="AQ237" s="21">
        <f t="shared" si="123"/>
        <v>-1.1304585957472457</v>
      </c>
      <c r="AR237" s="21">
        <f t="shared" si="124"/>
        <v>8.8279138738040004</v>
      </c>
      <c r="AS237" s="21">
        <f t="shared" si="125"/>
        <v>9.3477974721928696</v>
      </c>
      <c r="AT237" s="21">
        <f t="shared" si="126"/>
        <v>5.0314322718299914E-2</v>
      </c>
      <c r="AU237" s="21">
        <f t="shared" si="127"/>
        <v>0.99359852761970313</v>
      </c>
      <c r="AV237" s="21">
        <f t="shared" si="128"/>
        <v>-0.11296887142907078</v>
      </c>
      <c r="AW237" s="21">
        <f t="shared" si="129"/>
        <v>8.8430268958153579</v>
      </c>
      <c r="AX237" s="21">
        <f t="shared" si="130"/>
        <v>-1.00542295571873</v>
      </c>
      <c r="AY237" s="21">
        <f t="shared" si="131"/>
        <v>9.4029264026048178</v>
      </c>
      <c r="AZ237" s="21">
        <f t="shared" si="132"/>
        <v>5.6508584562339037E-2</v>
      </c>
      <c r="BA237" s="21">
        <f t="shared" si="133"/>
        <v>-0.34644895151472227</v>
      </c>
      <c r="BB237" s="21">
        <f t="shared" si="134"/>
        <v>-0.93806882689616633</v>
      </c>
      <c r="BC237" s="21">
        <f t="shared" si="135"/>
        <v>-3.0833956684810282</v>
      </c>
      <c r="BD237" s="21">
        <f t="shared" si="136"/>
        <v>-8.3488125593758813</v>
      </c>
      <c r="BE237" s="21">
        <f t="shared" si="137"/>
        <v>9.477661095567024</v>
      </c>
      <c r="BF237" s="21">
        <f t="shared" si="138"/>
        <v>6.4905741074946469E-2</v>
      </c>
      <c r="BG237" s="21">
        <f t="shared" si="139"/>
        <v>-0.82850964924384451</v>
      </c>
      <c r="BH237" s="21">
        <f t="shared" si="140"/>
        <v>0.55997478613759188</v>
      </c>
      <c r="BI237" s="21">
        <f t="shared" si="141"/>
        <v>-7.3737358782702165</v>
      </c>
      <c r="BJ237" s="21">
        <f t="shared" si="142"/>
        <v>4.983775596624568</v>
      </c>
      <c r="BK237" s="21">
        <f t="shared" si="143"/>
        <v>9.3435796726542844</v>
      </c>
      <c r="BL237" s="21">
        <f t="shared" si="144"/>
        <v>4.9840412657784716E-2</v>
      </c>
      <c r="BM237" s="21">
        <f t="shared" si="145"/>
        <v>0.74124803553340024</v>
      </c>
      <c r="BN237" s="21">
        <f t="shared" si="146"/>
        <v>0.67123121934090269</v>
      </c>
      <c r="BO237" s="21">
        <f t="shared" si="147"/>
        <v>6.5971075162472621</v>
      </c>
      <c r="BP237" s="21">
        <f t="shared" si="148"/>
        <v>5.973957852134034</v>
      </c>
      <c r="BQ237" s="21">
        <f t="shared" si="149"/>
        <v>9.2429533724149682</v>
      </c>
      <c r="BR237" s="21">
        <f t="shared" si="150"/>
        <v>3.8534086788198627E-2</v>
      </c>
      <c r="BS237" s="21">
        <f t="shared" si="151"/>
        <v>0.47529222356109235</v>
      </c>
      <c r="BT237" s="21">
        <f t="shared" si="152"/>
        <v>-0.87982799581642812</v>
      </c>
      <c r="BU237" s="21">
        <f t="shared" si="153"/>
        <v>4.2301007896937222</v>
      </c>
      <c r="BV237" s="21">
        <f t="shared" si="154"/>
        <v>-7.8304691627662102</v>
      </c>
      <c r="BW237" s="21">
        <f t="shared" si="155"/>
        <v>9.2929585789436437</v>
      </c>
      <c r="BX237" s="21">
        <f t="shared" si="156"/>
        <v>4.415264931951049E-2</v>
      </c>
      <c r="BY237" s="21">
        <f t="shared" si="157"/>
        <v>-0.96773294693349743</v>
      </c>
      <c r="BZ237" s="21">
        <f t="shared" si="158"/>
        <v>-0.25197806138513063</v>
      </c>
      <c r="CA237" s="21">
        <f t="shared" si="159"/>
        <v>-8.6128232277081267</v>
      </c>
      <c r="CB237" s="21">
        <f t="shared" si="160"/>
        <v>-2.2426047463276628</v>
      </c>
      <c r="CC237" s="21">
        <f t="shared" si="161"/>
        <v>9.2624921305335413</v>
      </c>
      <c r="CD237" s="21">
        <f t="shared" si="162"/>
        <v>4.0729452868937178E-2</v>
      </c>
      <c r="CE237" s="21">
        <f t="shared" si="163"/>
        <v>-1.4150845940763421E-2</v>
      </c>
      <c r="CF237" s="21">
        <f t="shared" si="164"/>
        <v>0.99989987176674888</v>
      </c>
      <c r="CG237" s="21">
        <f t="shared" si="165"/>
        <v>-0.12594252887279445</v>
      </c>
      <c r="CH237" s="21">
        <f t="shared" si="166"/>
        <v>8.8991088587240661</v>
      </c>
      <c r="CI237" s="21">
        <f t="shared" si="167"/>
        <v>9.2498506113458685</v>
      </c>
      <c r="CJ237" s="21">
        <f t="shared" si="168"/>
        <v>3.9309057454591928E-2</v>
      </c>
      <c r="CK237" s="21">
        <f t="shared" si="169"/>
        <v>0.97447606817608412</v>
      </c>
      <c r="CL237" s="21">
        <f t="shared" si="170"/>
        <v>-0.22449140863756856</v>
      </c>
      <c r="CM237" s="21">
        <f t="shared" si="171"/>
        <v>8.6728370067671499</v>
      </c>
      <c r="CN237" s="21">
        <f t="shared" si="172"/>
        <v>-1.9979735368743603</v>
      </c>
      <c r="CO237" s="21">
        <f t="shared" si="173"/>
        <v>9.2696481132680688</v>
      </c>
      <c r="CP237" s="21">
        <f t="shared" si="174"/>
        <v>4.1533495872816677E-2</v>
      </c>
      <c r="CQ237" s="21">
        <f t="shared" si="175"/>
        <v>-0.45020374481767339</v>
      </c>
      <c r="CR237" s="21">
        <f t="shared" si="176"/>
        <v>-0.89292585814956849</v>
      </c>
      <c r="CS237" s="21">
        <f t="shared" si="177"/>
        <v>-4.0068133288772936</v>
      </c>
      <c r="CT237" s="21">
        <f t="shared" si="178"/>
        <v>-7.9470401375311601</v>
      </c>
      <c r="CU237" s="21">
        <f t="shared" si="179"/>
        <v>9.1506325399740955</v>
      </c>
      <c r="CV237" s="21">
        <f t="shared" si="180"/>
        <v>2.8160959547651142E-2</v>
      </c>
      <c r="CW237" s="21"/>
      <c r="CX237" s="21">
        <v>81</v>
      </c>
      <c r="CY237" s="21">
        <v>8.8000000000000007</v>
      </c>
      <c r="CZ237" s="21">
        <v>8.7977583564480142</v>
      </c>
      <c r="DA237" s="21">
        <v>8.7609382305281649</v>
      </c>
      <c r="DB237" s="21">
        <v>9.0148563083952205</v>
      </c>
      <c r="DC237" s="21">
        <v>9.0787220970701643</v>
      </c>
      <c r="DD237" s="21">
        <v>9.1644946353193451</v>
      </c>
      <c r="DE237" s="21">
        <v>9.4347486662333928</v>
      </c>
      <c r="DF237" s="21">
        <v>9.4735863552124435</v>
      </c>
      <c r="DG237" s="21">
        <v>9.5248376368438326</v>
      </c>
      <c r="DH237" s="21">
        <v>9.371879721355679</v>
      </c>
      <c r="DI237" s="21">
        <v>9.1897024473345947</v>
      </c>
      <c r="DJ237" s="21">
        <v>9.2014128320733768</v>
      </c>
      <c r="DK237" s="21">
        <v>9.0889583037392967</v>
      </c>
      <c r="DL237" s="21">
        <v>9.1448427709846651</v>
      </c>
      <c r="DM237" s="21">
        <v>9.0890107024746403</v>
      </c>
      <c r="DN237" s="21">
        <v>9.1168739414388398</v>
      </c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9"/>
    </row>
    <row r="238" spans="1:149" x14ac:dyDescent="0.3">
      <c r="A238" s="30">
        <v>8.9</v>
      </c>
      <c r="B238" s="21">
        <f t="shared" si="192"/>
        <v>9.1999999999999993</v>
      </c>
      <c r="C238" s="21">
        <f t="shared" si="193"/>
        <v>9.1499999999999986</v>
      </c>
      <c r="D238" s="21">
        <f t="shared" si="194"/>
        <v>-0.24999999999999822</v>
      </c>
      <c r="E238" s="21"/>
      <c r="F238" s="29"/>
      <c r="H238" s="30">
        <v>81</v>
      </c>
      <c r="I238" s="21">
        <v>8.8000000000000007</v>
      </c>
      <c r="J238" s="21">
        <f t="shared" si="195"/>
        <v>4.5284218430123149</v>
      </c>
      <c r="K238" s="21">
        <f t="shared" si="181"/>
        <v>-0.18293119747238637</v>
      </c>
      <c r="L238" s="21">
        <f t="shared" si="182"/>
        <v>-0.98312571779570423</v>
      </c>
      <c r="M238" s="21">
        <f t="shared" si="190"/>
        <v>-1.6097945377570002</v>
      </c>
      <c r="N238" s="21">
        <f t="shared" si="191"/>
        <v>-8.6515063166021982</v>
      </c>
      <c r="O238" s="21">
        <f t="shared" si="183"/>
        <v>8.7977583564480142</v>
      </c>
      <c r="P238" s="21">
        <f t="shared" si="102"/>
        <v>2.5473222181665085E-4</v>
      </c>
      <c r="Q238" s="21">
        <f t="shared" si="184"/>
        <v>-0.93307235398263755</v>
      </c>
      <c r="R238" s="21">
        <f t="shared" si="185"/>
        <v>0.35968872964453519</v>
      </c>
      <c r="S238" s="21">
        <f t="shared" si="186"/>
        <v>-8.2110367150472108</v>
      </c>
      <c r="T238" s="21">
        <f t="shared" si="187"/>
        <v>3.16526082087191</v>
      </c>
      <c r="U238" s="21">
        <f t="shared" si="103"/>
        <v>8.7609382305281649</v>
      </c>
      <c r="V238" s="21">
        <f t="shared" si="104"/>
        <v>4.4388374399813423E-3</v>
      </c>
      <c r="W238" s="21">
        <f t="shared" si="188"/>
        <v>0.52430728355723022</v>
      </c>
      <c r="X238" s="21">
        <f t="shared" si="189"/>
        <v>0.85152913773331218</v>
      </c>
      <c r="Y238" s="21">
        <f t="shared" si="105"/>
        <v>4.6139040953036261</v>
      </c>
      <c r="Z238" s="21">
        <f t="shared" si="106"/>
        <v>7.4934564120531482</v>
      </c>
      <c r="AA238" s="21">
        <f t="shared" si="107"/>
        <v>9.0148563083952205</v>
      </c>
      <c r="AB238" s="21">
        <f t="shared" si="108"/>
        <v>2.4415489590365876E-2</v>
      </c>
      <c r="AC238" s="21">
        <f t="shared" si="109"/>
        <v>0.74124803553340102</v>
      </c>
      <c r="AD238" s="21">
        <f t="shared" si="110"/>
        <v>-0.67123121934090191</v>
      </c>
      <c r="AE238" s="21">
        <f t="shared" si="111"/>
        <v>6.5229827126939295</v>
      </c>
      <c r="AF238" s="21">
        <f t="shared" si="112"/>
        <v>-5.9068347301999369</v>
      </c>
      <c r="AG238" s="21">
        <f t="shared" si="113"/>
        <v>9.0787220970701643</v>
      </c>
      <c r="AH238" s="21">
        <f t="shared" si="114"/>
        <v>3.1672965576154954E-2</v>
      </c>
      <c r="AI238" s="21">
        <f t="shared" si="115"/>
        <v>-0.79550206508558952</v>
      </c>
      <c r="AJ238" s="21">
        <f t="shared" si="116"/>
        <v>-0.6059508762635486</v>
      </c>
      <c r="AK238" s="21">
        <f t="shared" si="117"/>
        <v>-7.0004181727531885</v>
      </c>
      <c r="AL238" s="21">
        <f t="shared" si="118"/>
        <v>-5.332367711119228</v>
      </c>
      <c r="AM238" s="21">
        <f t="shared" si="119"/>
        <v>9.1644946353193451</v>
      </c>
      <c r="AN238" s="21">
        <f t="shared" si="120"/>
        <v>4.1419844922652764E-2</v>
      </c>
      <c r="AO238" s="21">
        <f t="shared" si="121"/>
        <v>-0.45020374481767644</v>
      </c>
      <c r="AP238" s="21">
        <f t="shared" si="122"/>
        <v>0.89292585814956693</v>
      </c>
      <c r="AQ238" s="21">
        <f t="shared" si="123"/>
        <v>-3.9617929543955532</v>
      </c>
      <c r="AR238" s="21">
        <f t="shared" si="124"/>
        <v>7.8577475517161899</v>
      </c>
      <c r="AS238" s="21">
        <f t="shared" si="125"/>
        <v>9.4347486662333928</v>
      </c>
      <c r="AT238" s="21">
        <f t="shared" si="126"/>
        <v>7.2130530253794553E-2</v>
      </c>
      <c r="AU238" s="21">
        <f t="shared" si="127"/>
        <v>0.96021468537768861</v>
      </c>
      <c r="AV238" s="21">
        <f t="shared" si="128"/>
        <v>0.27926288329283289</v>
      </c>
      <c r="AW238" s="21">
        <f t="shared" si="129"/>
        <v>8.4498892313236613</v>
      </c>
      <c r="AX238" s="21">
        <f t="shared" si="130"/>
        <v>2.4575133729769294</v>
      </c>
      <c r="AY238" s="21">
        <f t="shared" si="131"/>
        <v>9.4735863552124435</v>
      </c>
      <c r="AZ238" s="21">
        <f t="shared" si="132"/>
        <v>7.6543904001413948E-2</v>
      </c>
      <c r="BA238" s="21">
        <f t="shared" si="133"/>
        <v>9.889730036425215E-2</v>
      </c>
      <c r="BB238" s="21">
        <f t="shared" si="134"/>
        <v>-0.9950976454502658</v>
      </c>
      <c r="BC238" s="21">
        <f t="shared" si="135"/>
        <v>0.87029624320541898</v>
      </c>
      <c r="BD238" s="21">
        <f t="shared" si="136"/>
        <v>-8.7568592799623399</v>
      </c>
      <c r="BE238" s="21">
        <f t="shared" si="137"/>
        <v>9.5248376368438326</v>
      </c>
      <c r="BF238" s="21">
        <f t="shared" si="138"/>
        <v>8.2367913277708163E-2</v>
      </c>
      <c r="BG238" s="21">
        <f t="shared" si="139"/>
        <v>-0.99639748854252697</v>
      </c>
      <c r="BH238" s="21">
        <f t="shared" si="140"/>
        <v>8.4805924475503891E-2</v>
      </c>
      <c r="BI238" s="21">
        <f t="shared" si="141"/>
        <v>-8.7682978991742377</v>
      </c>
      <c r="BJ238" s="21">
        <f t="shared" si="142"/>
        <v>0.74629213538443429</v>
      </c>
      <c r="BK238" s="21">
        <f t="shared" si="143"/>
        <v>9.371879721355679</v>
      </c>
      <c r="BL238" s="21">
        <f t="shared" si="144"/>
        <v>6.4986331972236175E-2</v>
      </c>
      <c r="BM238" s="21">
        <f t="shared" si="145"/>
        <v>0.26564707111087515</v>
      </c>
      <c r="BN238" s="21">
        <f t="shared" si="146"/>
        <v>0.964070346816151</v>
      </c>
      <c r="BO238" s="21">
        <f t="shared" si="147"/>
        <v>2.3376942257757016</v>
      </c>
      <c r="BP238" s="21">
        <f t="shared" si="148"/>
        <v>8.4838190519821293</v>
      </c>
      <c r="BQ238" s="21">
        <f t="shared" si="149"/>
        <v>9.1897024473345947</v>
      </c>
      <c r="BR238" s="21">
        <f t="shared" si="150"/>
        <v>4.4284369015294769E-2</v>
      </c>
      <c r="BS238" s="21">
        <f t="shared" si="151"/>
        <v>0.89920721489583855</v>
      </c>
      <c r="BT238" s="21">
        <f t="shared" si="152"/>
        <v>-0.43752301045690062</v>
      </c>
      <c r="BU238" s="21">
        <f t="shared" si="153"/>
        <v>7.9130234910833801</v>
      </c>
      <c r="BV238" s="21">
        <f t="shared" si="154"/>
        <v>-3.8502024920207258</v>
      </c>
      <c r="BW238" s="21">
        <f t="shared" si="155"/>
        <v>9.2014128320733768</v>
      </c>
      <c r="BX238" s="21">
        <f t="shared" si="156"/>
        <v>4.5615094553792736E-2</v>
      </c>
      <c r="BY238" s="21">
        <f t="shared" si="157"/>
        <v>-0.59463317630428092</v>
      </c>
      <c r="BZ238" s="21">
        <f t="shared" si="158"/>
        <v>-0.80399713036694476</v>
      </c>
      <c r="CA238" s="21">
        <f t="shared" si="159"/>
        <v>-5.2327719514776723</v>
      </c>
      <c r="CB238" s="21">
        <f t="shared" si="160"/>
        <v>-7.0751747472291147</v>
      </c>
      <c r="CC238" s="21">
        <f t="shared" si="161"/>
        <v>9.0889583037392967</v>
      </c>
      <c r="CD238" s="21">
        <f t="shared" si="162"/>
        <v>3.283617087946545E-2</v>
      </c>
      <c r="CE238" s="21">
        <f t="shared" si="163"/>
        <v>-0.68165329689953502</v>
      </c>
      <c r="CF238" s="21">
        <f t="shared" si="164"/>
        <v>0.73167532610167629</v>
      </c>
      <c r="CG238" s="21">
        <f t="shared" si="165"/>
        <v>-5.9985490127159089</v>
      </c>
      <c r="CH238" s="21">
        <f t="shared" si="166"/>
        <v>6.4387428696947522</v>
      </c>
      <c r="CI238" s="21">
        <f t="shared" si="167"/>
        <v>9.1448427709846651</v>
      </c>
      <c r="CJ238" s="21">
        <f t="shared" si="168"/>
        <v>3.9186678520984591E-2</v>
      </c>
      <c r="CK238" s="21">
        <f t="shared" si="169"/>
        <v>0.84402448402994712</v>
      </c>
      <c r="CL238" s="21">
        <f t="shared" si="170"/>
        <v>0.53630464323738747</v>
      </c>
      <c r="CM238" s="21">
        <f t="shared" si="171"/>
        <v>7.4274154594635355</v>
      </c>
      <c r="CN238" s="21">
        <f t="shared" si="172"/>
        <v>4.7194808604890097</v>
      </c>
      <c r="CO238" s="21">
        <f t="shared" si="173"/>
        <v>9.0890107024746403</v>
      </c>
      <c r="CP238" s="21">
        <f t="shared" si="174"/>
        <v>3.2842125281209035E-2</v>
      </c>
      <c r="CQ238" s="21">
        <f t="shared" si="175"/>
        <v>0.37285647778031683</v>
      </c>
      <c r="CR238" s="21">
        <f t="shared" si="176"/>
        <v>-0.92788902729650602</v>
      </c>
      <c r="CS238" s="21">
        <f t="shared" si="177"/>
        <v>3.2811370044667885</v>
      </c>
      <c r="CT238" s="21">
        <f t="shared" si="178"/>
        <v>-8.1654234402092545</v>
      </c>
      <c r="CU238" s="21">
        <f t="shared" si="179"/>
        <v>9.1168739414388398</v>
      </c>
      <c r="CV238" s="21">
        <f t="shared" si="180"/>
        <v>3.6008402436231712E-2</v>
      </c>
      <c r="CW238" s="21"/>
      <c r="CX238" s="21">
        <v>82</v>
      </c>
      <c r="CY238" s="21">
        <v>9.3000000000000007</v>
      </c>
      <c r="CZ238" s="21">
        <v>8.8166520871904979</v>
      </c>
      <c r="DA238" s="21">
        <v>8.8149952247697403</v>
      </c>
      <c r="DB238" s="21">
        <v>9.0906227397740462</v>
      </c>
      <c r="DC238" s="21">
        <v>9.1241894612732608</v>
      </c>
      <c r="DD238" s="21">
        <v>9.2024729828765324</v>
      </c>
      <c r="DE238" s="21">
        <v>9.4725656027212128</v>
      </c>
      <c r="DF238" s="21">
        <v>9.4890937530374888</v>
      </c>
      <c r="DG238" s="21">
        <v>9.5065301045064903</v>
      </c>
      <c r="DH238" s="21">
        <v>9.3735426895374818</v>
      </c>
      <c r="DI238" s="21">
        <v>9.1666448303615411</v>
      </c>
      <c r="DJ238" s="21">
        <v>9.1356650453738499</v>
      </c>
      <c r="DK238" s="21">
        <v>8.9911442062260925</v>
      </c>
      <c r="DL238" s="21">
        <v>9.0866342285386832</v>
      </c>
      <c r="DM238" s="21">
        <v>8.9884389131787845</v>
      </c>
      <c r="DN238" s="21">
        <v>9.1442715618636043</v>
      </c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9"/>
    </row>
    <row r="239" spans="1:149" x14ac:dyDescent="0.3">
      <c r="A239" s="30">
        <v>8.8000000000000007</v>
      </c>
      <c r="B239" s="21">
        <f t="shared" si="192"/>
        <v>9.14</v>
      </c>
      <c r="C239" s="21">
        <f t="shared" si="193"/>
        <v>9.17</v>
      </c>
      <c r="D239" s="21">
        <f t="shared" si="194"/>
        <v>-0.36999999999999922</v>
      </c>
      <c r="E239" s="21"/>
      <c r="F239" s="29"/>
      <c r="H239" s="30">
        <v>82</v>
      </c>
      <c r="I239" s="21">
        <v>9.3000000000000007</v>
      </c>
      <c r="J239" s="21">
        <f t="shared" si="195"/>
        <v>4.5850271160499689</v>
      </c>
      <c r="K239" s="21">
        <f t="shared" si="181"/>
        <v>-0.12701781974687834</v>
      </c>
      <c r="L239" s="21">
        <f t="shared" si="182"/>
        <v>-0.99190043525887694</v>
      </c>
      <c r="M239" s="21">
        <f t="shared" si="190"/>
        <v>-1.1812657236459687</v>
      </c>
      <c r="N239" s="21">
        <f t="shared" si="191"/>
        <v>-9.2246740479075555</v>
      </c>
      <c r="O239" s="21">
        <f t="shared" si="183"/>
        <v>8.8166520871904979</v>
      </c>
      <c r="P239" s="21">
        <f t="shared" si="102"/>
        <v>5.1972893850484175E-2</v>
      </c>
      <c r="Q239" s="21">
        <f t="shared" si="184"/>
        <v>-0.96773294693349909</v>
      </c>
      <c r="R239" s="21">
        <f t="shared" si="185"/>
        <v>0.25197806138512435</v>
      </c>
      <c r="S239" s="21">
        <f t="shared" si="186"/>
        <v>-8.9999164064815425</v>
      </c>
      <c r="T239" s="21">
        <f t="shared" si="187"/>
        <v>2.3433959708816565</v>
      </c>
      <c r="U239" s="21">
        <f t="shared" si="103"/>
        <v>8.8149952247697403</v>
      </c>
      <c r="V239" s="21">
        <f t="shared" si="104"/>
        <v>5.2151051100027997E-2</v>
      </c>
      <c r="W239" s="21">
        <f t="shared" si="188"/>
        <v>0.37285647778030662</v>
      </c>
      <c r="X239" s="21">
        <f t="shared" si="189"/>
        <v>0.92788902729651013</v>
      </c>
      <c r="Y239" s="21">
        <f t="shared" si="105"/>
        <v>3.467565243356852</v>
      </c>
      <c r="Z239" s="21">
        <f t="shared" si="106"/>
        <v>8.6293679538575443</v>
      </c>
      <c r="AA239" s="21">
        <f t="shared" si="107"/>
        <v>9.0906227397740462</v>
      </c>
      <c r="AB239" s="21">
        <f t="shared" si="108"/>
        <v>2.2513683895263922E-2</v>
      </c>
      <c r="AC239" s="21">
        <f t="shared" si="109"/>
        <v>0.87301411316118893</v>
      </c>
      <c r="AD239" s="21">
        <f t="shared" si="110"/>
        <v>-0.4876949438136331</v>
      </c>
      <c r="AE239" s="21">
        <f t="shared" si="111"/>
        <v>8.1190312523990578</v>
      </c>
      <c r="AF239" s="21">
        <f t="shared" si="112"/>
        <v>-4.535562977466788</v>
      </c>
      <c r="AG239" s="21">
        <f t="shared" si="113"/>
        <v>9.1241894612732608</v>
      </c>
      <c r="AH239" s="21">
        <f t="shared" si="114"/>
        <v>1.8904359002875258E-2</v>
      </c>
      <c r="AI239" s="21">
        <f t="shared" si="115"/>
        <v>-0.59463317630428558</v>
      </c>
      <c r="AJ239" s="21">
        <f t="shared" si="116"/>
        <v>-0.80399713036694131</v>
      </c>
      <c r="AK239" s="21">
        <f t="shared" si="117"/>
        <v>-5.5300885396298565</v>
      </c>
      <c r="AL239" s="21">
        <f t="shared" si="118"/>
        <v>-7.477173312412555</v>
      </c>
      <c r="AM239" s="21">
        <f t="shared" si="119"/>
        <v>9.2024729828765324</v>
      </c>
      <c r="AN239" s="21">
        <f t="shared" si="120"/>
        <v>1.0486776034781542E-2</v>
      </c>
      <c r="AO239" s="21">
        <f t="shared" si="121"/>
        <v>-0.72195609395452742</v>
      </c>
      <c r="AP239" s="21">
        <f t="shared" si="122"/>
        <v>0.69193886897754309</v>
      </c>
      <c r="AQ239" s="21">
        <f t="shared" si="123"/>
        <v>-6.7141916737771057</v>
      </c>
      <c r="AR239" s="21">
        <f t="shared" si="124"/>
        <v>6.4350314814911513</v>
      </c>
      <c r="AS239" s="21">
        <f t="shared" si="125"/>
        <v>9.4725656027212128</v>
      </c>
      <c r="AT239" s="21">
        <f t="shared" si="126"/>
        <v>1.8555441152818507E-2</v>
      </c>
      <c r="AU239" s="21">
        <f t="shared" si="127"/>
        <v>0.7780357543184393</v>
      </c>
      <c r="AV239" s="21">
        <f t="shared" si="128"/>
        <v>0.62821999729564248</v>
      </c>
      <c r="AW239" s="21">
        <f t="shared" si="129"/>
        <v>7.2357325151614864</v>
      </c>
      <c r="AX239" s="21">
        <f t="shared" si="130"/>
        <v>5.8424459748494755</v>
      </c>
      <c r="AY239" s="21">
        <f t="shared" si="131"/>
        <v>9.4890937530374888</v>
      </c>
      <c r="AZ239" s="21">
        <f t="shared" si="132"/>
        <v>2.0332661616934204E-2</v>
      </c>
      <c r="BA239" s="21">
        <f t="shared" si="133"/>
        <v>0.52430728355723455</v>
      </c>
      <c r="BB239" s="21">
        <f t="shared" si="134"/>
        <v>-0.85152913773330952</v>
      </c>
      <c r="BC239" s="21">
        <f t="shared" si="135"/>
        <v>4.8760577370822817</v>
      </c>
      <c r="BD239" s="21">
        <f t="shared" si="136"/>
        <v>-7.9192209809197793</v>
      </c>
      <c r="BE239" s="21">
        <f t="shared" si="137"/>
        <v>9.5065301045064903</v>
      </c>
      <c r="BF239" s="21">
        <f t="shared" si="138"/>
        <v>2.2207538118977372E-2</v>
      </c>
      <c r="BG239" s="21">
        <f t="shared" si="139"/>
        <v>-0.91122849038813303</v>
      </c>
      <c r="BH239" s="21">
        <f t="shared" si="140"/>
        <v>-0.41190124824399854</v>
      </c>
      <c r="BI239" s="21">
        <f t="shared" si="141"/>
        <v>-8.4744249606096371</v>
      </c>
      <c r="BJ239" s="21">
        <f t="shared" si="142"/>
        <v>-3.8306816086691868</v>
      </c>
      <c r="BK239" s="21">
        <f t="shared" si="143"/>
        <v>9.3735426895374818</v>
      </c>
      <c r="BL239" s="21">
        <f t="shared" si="144"/>
        <v>7.9078160792990428E-3</v>
      </c>
      <c r="BM239" s="21">
        <f t="shared" si="145"/>
        <v>-0.29282277127655271</v>
      </c>
      <c r="BN239" s="21">
        <f t="shared" si="146"/>
        <v>0.95616673473925018</v>
      </c>
      <c r="BO239" s="21">
        <f t="shared" si="147"/>
        <v>-2.7232517728719405</v>
      </c>
      <c r="BP239" s="21">
        <f t="shared" si="148"/>
        <v>8.8923506330750275</v>
      </c>
      <c r="BQ239" s="21">
        <f t="shared" si="149"/>
        <v>9.1666448303615411</v>
      </c>
      <c r="BR239" s="21">
        <f t="shared" si="150"/>
        <v>1.4339265552522538E-2</v>
      </c>
      <c r="BS239" s="21">
        <f t="shared" si="151"/>
        <v>0.98561591034770757</v>
      </c>
      <c r="BT239" s="21">
        <f t="shared" si="152"/>
        <v>0.16900082032185451</v>
      </c>
      <c r="BU239" s="21">
        <f t="shared" si="153"/>
        <v>9.1662279662336807</v>
      </c>
      <c r="BV239" s="21">
        <f t="shared" si="154"/>
        <v>1.571707628993247</v>
      </c>
      <c r="BW239" s="21">
        <f t="shared" si="155"/>
        <v>9.1356650453738499</v>
      </c>
      <c r="BX239" s="21">
        <f t="shared" si="156"/>
        <v>1.767042522861836E-2</v>
      </c>
      <c r="BY239" s="21">
        <f t="shared" si="157"/>
        <v>4.2441203196156907E-2</v>
      </c>
      <c r="BZ239" s="21">
        <f t="shared" si="158"/>
        <v>-0.99909896620468108</v>
      </c>
      <c r="CA239" s="21">
        <f t="shared" si="159"/>
        <v>0.39470318972425927</v>
      </c>
      <c r="CB239" s="21">
        <f t="shared" si="160"/>
        <v>-9.2916203857035349</v>
      </c>
      <c r="CC239" s="21">
        <f t="shared" si="161"/>
        <v>8.9911442062260925</v>
      </c>
      <c r="CD239" s="21">
        <f t="shared" si="162"/>
        <v>3.3210300405796582E-2</v>
      </c>
      <c r="CE239" s="21">
        <f t="shared" si="163"/>
        <v>-0.99639748854252685</v>
      </c>
      <c r="CF239" s="21">
        <f t="shared" si="164"/>
        <v>8.4805924475504613E-2</v>
      </c>
      <c r="CG239" s="21">
        <f t="shared" si="165"/>
        <v>-9.2664966434454996</v>
      </c>
      <c r="CH239" s="21">
        <f t="shared" si="166"/>
        <v>0.78869509762219292</v>
      </c>
      <c r="CI239" s="21">
        <f t="shared" si="167"/>
        <v>9.0866342285386832</v>
      </c>
      <c r="CJ239" s="21">
        <f t="shared" si="168"/>
        <v>2.2942556071109409E-2</v>
      </c>
      <c r="CK239" s="21">
        <f t="shared" si="169"/>
        <v>0.21067926999572575</v>
      </c>
      <c r="CL239" s="21">
        <f t="shared" si="170"/>
        <v>0.97755523894768637</v>
      </c>
      <c r="CM239" s="21">
        <f t="shared" si="171"/>
        <v>1.9593172109602497</v>
      </c>
      <c r="CN239" s="21">
        <f t="shared" si="172"/>
        <v>9.0912637222134833</v>
      </c>
      <c r="CO239" s="21">
        <f t="shared" si="173"/>
        <v>8.9884389131787845</v>
      </c>
      <c r="CP239" s="21">
        <f t="shared" si="174"/>
        <v>3.3501192131313563E-2</v>
      </c>
      <c r="CQ239" s="21">
        <f t="shared" si="175"/>
        <v>0.94287744546108543</v>
      </c>
      <c r="CR239" s="21">
        <f t="shared" si="176"/>
        <v>-0.33313979474205413</v>
      </c>
      <c r="CS239" s="21">
        <f t="shared" si="177"/>
        <v>8.7687602427880957</v>
      </c>
      <c r="CT239" s="21">
        <f t="shared" si="178"/>
        <v>-3.0982000911011038</v>
      </c>
      <c r="CU239" s="21">
        <f t="shared" si="179"/>
        <v>9.1442715618636043</v>
      </c>
      <c r="CV239" s="21">
        <f t="shared" si="180"/>
        <v>1.6744993347999608E-2</v>
      </c>
      <c r="CW239" s="21"/>
      <c r="CX239" s="21">
        <v>83</v>
      </c>
      <c r="CY239" s="21">
        <v>9.6999999999999993</v>
      </c>
      <c r="CZ239" s="21">
        <v>8.8341447809721725</v>
      </c>
      <c r="DA239" s="21">
        <v>8.8676723947685545</v>
      </c>
      <c r="DB239" s="21">
        <v>9.1570800451371888</v>
      </c>
      <c r="DC239" s="21">
        <v>9.1586341900384767</v>
      </c>
      <c r="DD239" s="21">
        <v>9.2231996259223816</v>
      </c>
      <c r="DE239" s="21">
        <v>9.4622740738824209</v>
      </c>
      <c r="DF239" s="21">
        <v>9.4539314795559033</v>
      </c>
      <c r="DG239" s="21">
        <v>9.4340379840092847</v>
      </c>
      <c r="DH239" s="21">
        <v>9.3547961192158997</v>
      </c>
      <c r="DI239" s="21">
        <v>9.1877196755612331</v>
      </c>
      <c r="DJ239" s="21">
        <v>9.1256775996109809</v>
      </c>
      <c r="DK239" s="21">
        <v>9.0132473677429417</v>
      </c>
      <c r="DL239" s="21">
        <v>9.0989264834020709</v>
      </c>
      <c r="DM239" s="21">
        <v>9.0168754639398276</v>
      </c>
      <c r="DN239" s="21">
        <v>9.1949216091056041</v>
      </c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9"/>
    </row>
    <row r="240" spans="1:149" x14ac:dyDescent="0.3">
      <c r="A240" s="30">
        <v>9.3000000000000007</v>
      </c>
      <c r="B240" s="21">
        <f t="shared" si="192"/>
        <v>9.26</v>
      </c>
      <c r="C240" s="21">
        <f t="shared" si="193"/>
        <v>9.1999999999999993</v>
      </c>
      <c r="D240" s="21">
        <f t="shared" si="194"/>
        <v>0.10000000000000142</v>
      </c>
      <c r="E240" s="21"/>
      <c r="F240" s="29"/>
      <c r="H240" s="30">
        <v>83</v>
      </c>
      <c r="I240" s="21">
        <v>9.6999999999999993</v>
      </c>
      <c r="J240" s="21">
        <f t="shared" si="195"/>
        <v>4.6416323890876221</v>
      </c>
      <c r="K240" s="21">
        <f t="shared" si="181"/>
        <v>-7.0697565651995004E-2</v>
      </c>
      <c r="L240" s="21">
        <f t="shared" si="182"/>
        <v>-0.99749779659449966</v>
      </c>
      <c r="M240" s="21">
        <f t="shared" si="190"/>
        <v>-0.68576638682435154</v>
      </c>
      <c r="N240" s="21">
        <f t="shared" si="191"/>
        <v>-9.6757286269666452</v>
      </c>
      <c r="O240" s="21">
        <f t="shared" si="183"/>
        <v>8.8341447809721725</v>
      </c>
      <c r="P240" s="21">
        <f t="shared" si="102"/>
        <v>8.9263424642044009E-2</v>
      </c>
      <c r="Q240" s="21">
        <f t="shared" si="184"/>
        <v>-0.99000370842176366</v>
      </c>
      <c r="R240" s="21">
        <f t="shared" si="185"/>
        <v>0.14104133192491999</v>
      </c>
      <c r="S240" s="21">
        <f t="shared" si="186"/>
        <v>-9.6030359716911065</v>
      </c>
      <c r="T240" s="21">
        <f t="shared" si="187"/>
        <v>1.3681009196717238</v>
      </c>
      <c r="U240" s="21">
        <f t="shared" si="103"/>
        <v>8.8676723947685545</v>
      </c>
      <c r="V240" s="21">
        <f t="shared" si="104"/>
        <v>8.5806969611489162E-2</v>
      </c>
      <c r="W240" s="21">
        <f t="shared" si="188"/>
        <v>0.21067926999572731</v>
      </c>
      <c r="X240" s="21">
        <f t="shared" si="189"/>
        <v>0.97755523894768603</v>
      </c>
      <c r="Y240" s="21">
        <f t="shared" si="105"/>
        <v>2.0435889189585548</v>
      </c>
      <c r="Z240" s="21">
        <f t="shared" si="106"/>
        <v>9.4822858177925546</v>
      </c>
      <c r="AA240" s="21">
        <f t="shared" si="107"/>
        <v>9.1570800451371888</v>
      </c>
      <c r="AB240" s="21">
        <f t="shared" si="108"/>
        <v>5.597112936730006E-2</v>
      </c>
      <c r="AC240" s="21">
        <f t="shared" si="109"/>
        <v>0.96021468537768906</v>
      </c>
      <c r="AD240" s="21">
        <f t="shared" si="110"/>
        <v>-0.27926288329283139</v>
      </c>
      <c r="AE240" s="21">
        <f t="shared" si="111"/>
        <v>9.3140824481635835</v>
      </c>
      <c r="AF240" s="21">
        <f t="shared" si="112"/>
        <v>-2.7088499679404641</v>
      </c>
      <c r="AG240" s="21">
        <f t="shared" si="113"/>
        <v>9.1586341900384767</v>
      </c>
      <c r="AH240" s="21">
        <f t="shared" si="114"/>
        <v>5.5810908243455942E-2</v>
      </c>
      <c r="AI240" s="21">
        <f t="shared" si="115"/>
        <v>-0.3464489515147251</v>
      </c>
      <c r="AJ240" s="21">
        <f t="shared" si="116"/>
        <v>-0.93806882689616522</v>
      </c>
      <c r="AK240" s="21">
        <f t="shared" si="117"/>
        <v>-3.3605548296928331</v>
      </c>
      <c r="AL240" s="21">
        <f t="shared" si="118"/>
        <v>-9.0992676208928014</v>
      </c>
      <c r="AM240" s="21">
        <f t="shared" si="119"/>
        <v>9.2231996259223816</v>
      </c>
      <c r="AN240" s="21">
        <f t="shared" si="120"/>
        <v>4.9154677739960587E-2</v>
      </c>
      <c r="AO240" s="21">
        <f t="shared" si="121"/>
        <v>-0.91122849038813492</v>
      </c>
      <c r="AP240" s="21">
        <f t="shared" si="122"/>
        <v>0.41190124824399454</v>
      </c>
      <c r="AQ240" s="21">
        <f t="shared" si="123"/>
        <v>-8.8389163567649085</v>
      </c>
      <c r="AR240" s="21">
        <f t="shared" si="124"/>
        <v>3.9954421079667468</v>
      </c>
      <c r="AS240" s="21">
        <f t="shared" si="125"/>
        <v>9.4622740738824209</v>
      </c>
      <c r="AT240" s="21">
        <f t="shared" si="126"/>
        <v>2.4507827434801895E-2</v>
      </c>
      <c r="AU240" s="21">
        <f t="shared" si="127"/>
        <v>0.47529222356108891</v>
      </c>
      <c r="AV240" s="21">
        <f t="shared" si="128"/>
        <v>0.8798279958164299</v>
      </c>
      <c r="AW240" s="21">
        <f t="shared" si="129"/>
        <v>4.6103345685425623</v>
      </c>
      <c r="AX240" s="21">
        <f t="shared" si="130"/>
        <v>8.5343315594193694</v>
      </c>
      <c r="AY240" s="21">
        <f t="shared" si="131"/>
        <v>9.4539314795559033</v>
      </c>
      <c r="AZ240" s="21">
        <f t="shared" si="132"/>
        <v>2.5367888705576908E-2</v>
      </c>
      <c r="BA240" s="21">
        <f t="shared" si="133"/>
        <v>0.8440244840299489</v>
      </c>
      <c r="BB240" s="21">
        <f t="shared" si="134"/>
        <v>-0.5363046432373848</v>
      </c>
      <c r="BC240" s="21">
        <f t="shared" si="135"/>
        <v>8.1870374950905038</v>
      </c>
      <c r="BD240" s="21">
        <f t="shared" si="136"/>
        <v>-5.2021550394026326</v>
      </c>
      <c r="BE240" s="21">
        <f t="shared" si="137"/>
        <v>9.4340379840092847</v>
      </c>
      <c r="BF240" s="21">
        <f t="shared" si="138"/>
        <v>2.7418764535125213E-2</v>
      </c>
      <c r="BG240" s="21">
        <f t="shared" si="139"/>
        <v>-0.59463317630429191</v>
      </c>
      <c r="BH240" s="21">
        <f t="shared" si="140"/>
        <v>-0.80399713036693665</v>
      </c>
      <c r="BI240" s="21">
        <f t="shared" si="141"/>
        <v>-5.7679418101516315</v>
      </c>
      <c r="BJ240" s="21">
        <f t="shared" si="142"/>
        <v>-7.7987721645592849</v>
      </c>
      <c r="BK240" s="21">
        <f t="shared" si="143"/>
        <v>9.3547961192158997</v>
      </c>
      <c r="BL240" s="21">
        <f t="shared" si="144"/>
        <v>3.5588028946814391E-2</v>
      </c>
      <c r="BM240" s="21">
        <f t="shared" si="145"/>
        <v>-0.75994624798869526</v>
      </c>
      <c r="BN240" s="21">
        <f t="shared" si="146"/>
        <v>0.64998592305364922</v>
      </c>
      <c r="BO240" s="21">
        <f t="shared" si="147"/>
        <v>-7.3714786054903438</v>
      </c>
      <c r="BP240" s="21">
        <f t="shared" si="148"/>
        <v>6.3048634536203974</v>
      </c>
      <c r="BQ240" s="21">
        <f t="shared" si="149"/>
        <v>9.1877196755612331</v>
      </c>
      <c r="BR240" s="21">
        <f t="shared" si="150"/>
        <v>5.28124045813161E-2</v>
      </c>
      <c r="BS240" s="21">
        <f t="shared" si="151"/>
        <v>0.70208587582262272</v>
      </c>
      <c r="BT240" s="21">
        <f t="shared" si="152"/>
        <v>0.71209228543102532</v>
      </c>
      <c r="BU240" s="21">
        <f t="shared" si="153"/>
        <v>6.8102329954794403</v>
      </c>
      <c r="BV240" s="21">
        <f t="shared" si="154"/>
        <v>6.9072951686809452</v>
      </c>
      <c r="BW240" s="21">
        <f t="shared" si="155"/>
        <v>9.1256775996109809</v>
      </c>
      <c r="BX240" s="21">
        <f t="shared" si="156"/>
        <v>5.9208494885465819E-2</v>
      </c>
      <c r="BY240" s="21">
        <f t="shared" si="157"/>
        <v>0.66067472339007838</v>
      </c>
      <c r="BZ240" s="21">
        <f t="shared" si="158"/>
        <v>-0.7506723052527271</v>
      </c>
      <c r="CA240" s="21">
        <f t="shared" si="159"/>
        <v>6.4085448168837598</v>
      </c>
      <c r="CB240" s="21">
        <f t="shared" si="160"/>
        <v>-7.2815213609514524</v>
      </c>
      <c r="CC240" s="21">
        <f t="shared" si="161"/>
        <v>9.0132473677429417</v>
      </c>
      <c r="CD240" s="21">
        <f t="shared" si="162"/>
        <v>7.0799240438871924E-2</v>
      </c>
      <c r="CE240" s="21">
        <f t="shared" si="163"/>
        <v>-0.79550206508559473</v>
      </c>
      <c r="CF240" s="21">
        <f t="shared" si="164"/>
        <v>-0.60595087626354183</v>
      </c>
      <c r="CG240" s="21">
        <f t="shared" si="165"/>
        <v>-7.7163700313302686</v>
      </c>
      <c r="CH240" s="21">
        <f t="shared" si="166"/>
        <v>-5.877723499756355</v>
      </c>
      <c r="CI240" s="21">
        <f t="shared" si="167"/>
        <v>9.0989264834020709</v>
      </c>
      <c r="CJ240" s="21">
        <f t="shared" si="168"/>
        <v>6.1966341917312213E-2</v>
      </c>
      <c r="CK240" s="21">
        <f t="shared" si="169"/>
        <v>-0.54819460444471169</v>
      </c>
      <c r="CL240" s="21">
        <f t="shared" si="170"/>
        <v>0.83635080896577485</v>
      </c>
      <c r="CM240" s="21">
        <f t="shared" si="171"/>
        <v>-5.3174876631137034</v>
      </c>
      <c r="CN240" s="21">
        <f t="shared" si="172"/>
        <v>8.1126028469680147</v>
      </c>
      <c r="CO240" s="21">
        <f t="shared" si="173"/>
        <v>9.0168754639398276</v>
      </c>
      <c r="CP240" s="21">
        <f t="shared" si="174"/>
        <v>7.0425209903110478E-2</v>
      </c>
      <c r="CQ240" s="21">
        <f t="shared" si="175"/>
        <v>0.87301411316118893</v>
      </c>
      <c r="CR240" s="21">
        <f t="shared" si="176"/>
        <v>0.48769494381363321</v>
      </c>
      <c r="CS240" s="21">
        <f t="shared" si="177"/>
        <v>8.468236897663532</v>
      </c>
      <c r="CT240" s="21">
        <f t="shared" si="178"/>
        <v>4.7306409549922419</v>
      </c>
      <c r="CU240" s="21">
        <f t="shared" si="179"/>
        <v>9.1949216091056041</v>
      </c>
      <c r="CV240" s="21">
        <f t="shared" si="180"/>
        <v>5.2069937205607757E-2</v>
      </c>
      <c r="CW240" s="21"/>
      <c r="CX240" s="21">
        <v>84</v>
      </c>
      <c r="CY240" s="21">
        <v>9</v>
      </c>
      <c r="CZ240" s="21">
        <v>8.8501804034212412</v>
      </c>
      <c r="DA240" s="21">
        <v>8.9184632412473714</v>
      </c>
      <c r="DB240" s="21">
        <v>9.213325295802413</v>
      </c>
      <c r="DC240" s="21">
        <v>9.1827875283287632</v>
      </c>
      <c r="DD240" s="21">
        <v>9.2284973661325633</v>
      </c>
      <c r="DE240" s="21">
        <v>9.4092405558230467</v>
      </c>
      <c r="DF240" s="21">
        <v>9.3773199871921609</v>
      </c>
      <c r="DG240" s="21">
        <v>9.3241068862731247</v>
      </c>
      <c r="DH240" s="21">
        <v>9.318735768606464</v>
      </c>
      <c r="DI240" s="21">
        <v>9.2436004094840278</v>
      </c>
      <c r="DJ240" s="21">
        <v>9.1737827676952772</v>
      </c>
      <c r="DK240" s="21">
        <v>9.1433541263237395</v>
      </c>
      <c r="DL240" s="21">
        <v>9.1748830563482837</v>
      </c>
      <c r="DM240" s="21">
        <v>9.1578646479856065</v>
      </c>
      <c r="DN240" s="21">
        <v>9.2372931747169265</v>
      </c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9"/>
    </row>
    <row r="241" spans="1:149" x14ac:dyDescent="0.3">
      <c r="A241" s="30">
        <v>9.6999999999999993</v>
      </c>
      <c r="B241" s="21">
        <f t="shared" si="192"/>
        <v>9.3000000000000007</v>
      </c>
      <c r="C241" s="21">
        <f t="shared" si="193"/>
        <v>9.2800000000000011</v>
      </c>
      <c r="D241" s="21">
        <f t="shared" si="194"/>
        <v>0.41999999999999815</v>
      </c>
      <c r="E241" s="21"/>
      <c r="F241" s="29"/>
      <c r="H241" s="30">
        <v>84</v>
      </c>
      <c r="I241" s="21">
        <v>9</v>
      </c>
      <c r="J241" s="21">
        <f t="shared" si="195"/>
        <v>4.6982376621252762</v>
      </c>
      <c r="K241" s="21">
        <f t="shared" si="181"/>
        <v>-1.4150845940762319E-2</v>
      </c>
      <c r="L241" s="21">
        <f t="shared" si="182"/>
        <v>-0.99989987176674888</v>
      </c>
      <c r="M241" s="21">
        <f t="shared" si="190"/>
        <v>-0.12735761346686086</v>
      </c>
      <c r="N241" s="21">
        <f t="shared" si="191"/>
        <v>-8.9990988459007397</v>
      </c>
      <c r="O241" s="21">
        <f t="shared" si="183"/>
        <v>8.8501804034212412</v>
      </c>
      <c r="P241" s="21">
        <f t="shared" si="102"/>
        <v>1.6646621842084305E-2</v>
      </c>
      <c r="Q241" s="21">
        <f t="shared" si="184"/>
        <v>-0.99959950711832157</v>
      </c>
      <c r="R241" s="21">
        <f t="shared" si="185"/>
        <v>2.8298858083118522E-2</v>
      </c>
      <c r="S241" s="21">
        <f t="shared" si="186"/>
        <v>-8.996395564064894</v>
      </c>
      <c r="T241" s="21">
        <f t="shared" si="187"/>
        <v>0.25468972274806667</v>
      </c>
      <c r="U241" s="21">
        <f t="shared" si="103"/>
        <v>8.9184632412473714</v>
      </c>
      <c r="V241" s="21">
        <f t="shared" si="104"/>
        <v>9.0596398614031723E-3</v>
      </c>
      <c r="W241" s="21">
        <f t="shared" si="188"/>
        <v>4.2441203196148948E-2</v>
      </c>
      <c r="X241" s="21">
        <f t="shared" si="189"/>
        <v>0.99909896620468142</v>
      </c>
      <c r="Y241" s="21">
        <f t="shared" si="105"/>
        <v>0.38197082876534055</v>
      </c>
      <c r="Z241" s="21">
        <f t="shared" si="106"/>
        <v>8.9918906958421321</v>
      </c>
      <c r="AA241" s="21">
        <f t="shared" si="107"/>
        <v>9.213325295802413</v>
      </c>
      <c r="AB241" s="21">
        <f t="shared" si="108"/>
        <v>2.3702810644712555E-2</v>
      </c>
      <c r="AC241" s="21">
        <f t="shared" si="109"/>
        <v>0.99839834926238302</v>
      </c>
      <c r="AD241" s="21">
        <f t="shared" si="110"/>
        <v>-5.6575049183793212E-2</v>
      </c>
      <c r="AE241" s="21">
        <f t="shared" si="111"/>
        <v>8.9855851433614475</v>
      </c>
      <c r="AF241" s="21">
        <f t="shared" si="112"/>
        <v>-0.50917544265413894</v>
      </c>
      <c r="AG241" s="21">
        <f t="shared" si="113"/>
        <v>9.1827875283287632</v>
      </c>
      <c r="AH241" s="21">
        <f t="shared" si="114"/>
        <v>2.0309725369862579E-2</v>
      </c>
      <c r="AI241" s="21">
        <f t="shared" si="115"/>
        <v>-7.0697565651995739E-2</v>
      </c>
      <c r="AJ241" s="21">
        <f t="shared" si="116"/>
        <v>-0.99749779659449966</v>
      </c>
      <c r="AK241" s="21">
        <f t="shared" si="117"/>
        <v>-0.63627809086796161</v>
      </c>
      <c r="AL241" s="21">
        <f t="shared" si="118"/>
        <v>-8.9774801693504962</v>
      </c>
      <c r="AM241" s="21">
        <f t="shared" si="119"/>
        <v>9.2284973661325633</v>
      </c>
      <c r="AN241" s="21">
        <f t="shared" si="120"/>
        <v>2.5388596236951482E-2</v>
      </c>
      <c r="AO241" s="21">
        <f t="shared" si="121"/>
        <v>-0.99639748854252641</v>
      </c>
      <c r="AP241" s="21">
        <f t="shared" si="122"/>
        <v>8.4805924475510483E-2</v>
      </c>
      <c r="AQ241" s="21">
        <f t="shared" si="123"/>
        <v>-8.9675773968827386</v>
      </c>
      <c r="AR241" s="21">
        <f t="shared" si="124"/>
        <v>0.76325332027959436</v>
      </c>
      <c r="AS241" s="21">
        <f t="shared" si="125"/>
        <v>9.4092405558230467</v>
      </c>
      <c r="AT241" s="21">
        <f t="shared" si="126"/>
        <v>4.5471172869227416E-2</v>
      </c>
      <c r="AU241" s="21">
        <f t="shared" si="127"/>
        <v>9.8897300364254828E-2</v>
      </c>
      <c r="AV241" s="21">
        <f t="shared" si="128"/>
        <v>0.99509764545026558</v>
      </c>
      <c r="AW241" s="21">
        <f t="shared" si="129"/>
        <v>0.89007570327829344</v>
      </c>
      <c r="AX241" s="21">
        <f t="shared" si="130"/>
        <v>8.9558788090523898</v>
      </c>
      <c r="AY241" s="21">
        <f t="shared" si="131"/>
        <v>9.3773199871921609</v>
      </c>
      <c r="AZ241" s="21">
        <f t="shared" si="132"/>
        <v>4.1924443021351204E-2</v>
      </c>
      <c r="BA241" s="21">
        <f t="shared" si="133"/>
        <v>0.9935985276197028</v>
      </c>
      <c r="BB241" s="21">
        <f t="shared" si="134"/>
        <v>-0.11296887142907455</v>
      </c>
      <c r="BC241" s="21">
        <f t="shared" si="135"/>
        <v>8.9423867485773254</v>
      </c>
      <c r="BD241" s="21">
        <f t="shared" si="136"/>
        <v>-1.0167198428616711</v>
      </c>
      <c r="BE241" s="21">
        <f t="shared" si="137"/>
        <v>9.3241068862731247</v>
      </c>
      <c r="BF241" s="21">
        <f t="shared" si="138"/>
        <v>3.6011876252569408E-2</v>
      </c>
      <c r="BG241" s="21">
        <f t="shared" si="139"/>
        <v>-0.12701781974687715</v>
      </c>
      <c r="BH241" s="21">
        <f t="shared" si="140"/>
        <v>-0.99190043525887706</v>
      </c>
      <c r="BI241" s="21">
        <f t="shared" si="141"/>
        <v>-1.1431603777218944</v>
      </c>
      <c r="BJ241" s="21">
        <f t="shared" si="142"/>
        <v>-8.9271039173298927</v>
      </c>
      <c r="BK241" s="21">
        <f t="shared" si="143"/>
        <v>9.318735768606464</v>
      </c>
      <c r="BL241" s="21">
        <f t="shared" si="144"/>
        <v>3.5415085400718221E-2</v>
      </c>
      <c r="BM241" s="21">
        <f t="shared" si="145"/>
        <v>-0.99000370842176355</v>
      </c>
      <c r="BN241" s="21">
        <f t="shared" si="146"/>
        <v>0.14104133192492146</v>
      </c>
      <c r="BO241" s="21">
        <f t="shared" si="147"/>
        <v>-8.9100333757958712</v>
      </c>
      <c r="BP241" s="21">
        <f t="shared" si="148"/>
        <v>1.2693719873242932</v>
      </c>
      <c r="BQ241" s="21">
        <f t="shared" si="149"/>
        <v>9.2436004094840278</v>
      </c>
      <c r="BR241" s="21">
        <f t="shared" si="150"/>
        <v>2.7066712164891982E-2</v>
      </c>
      <c r="BS241" s="21">
        <f t="shared" si="151"/>
        <v>0.15503659966420369</v>
      </c>
      <c r="BT241" s="21">
        <f t="shared" si="152"/>
        <v>0.98790872694017717</v>
      </c>
      <c r="BU241" s="21">
        <f t="shared" si="153"/>
        <v>1.3953293969778331</v>
      </c>
      <c r="BV241" s="21">
        <f t="shared" si="154"/>
        <v>8.8911785424615939</v>
      </c>
      <c r="BW241" s="21">
        <f t="shared" si="155"/>
        <v>9.1737827676952772</v>
      </c>
      <c r="BX241" s="21">
        <f t="shared" si="156"/>
        <v>1.9309196410586357E-2</v>
      </c>
      <c r="BY241" s="21">
        <f t="shared" si="157"/>
        <v>0.98561591034770801</v>
      </c>
      <c r="BZ241" s="21">
        <f t="shared" si="158"/>
        <v>-0.16900082032185162</v>
      </c>
      <c r="CA241" s="21">
        <f t="shared" si="159"/>
        <v>8.8705431931293717</v>
      </c>
      <c r="CB241" s="21">
        <f t="shared" si="160"/>
        <v>-1.5210073828966646</v>
      </c>
      <c r="CC241" s="21">
        <f t="shared" si="161"/>
        <v>9.1433541263237395</v>
      </c>
      <c r="CD241" s="21">
        <f t="shared" si="162"/>
        <v>1.5928236258193271E-2</v>
      </c>
      <c r="CE241" s="21">
        <f t="shared" si="163"/>
        <v>-0.18293119747238593</v>
      </c>
      <c r="CF241" s="21">
        <f t="shared" si="164"/>
        <v>-0.98312571779570435</v>
      </c>
      <c r="CG241" s="21">
        <f t="shared" si="165"/>
        <v>-1.6463807772514734</v>
      </c>
      <c r="CH241" s="21">
        <f t="shared" si="166"/>
        <v>-8.8481314601613388</v>
      </c>
      <c r="CI241" s="21">
        <f t="shared" si="167"/>
        <v>9.1748830563482837</v>
      </c>
      <c r="CJ241" s="21">
        <f t="shared" si="168"/>
        <v>1.9431450705364856E-2</v>
      </c>
      <c r="CK241" s="21">
        <f t="shared" si="169"/>
        <v>-0.98043864796132474</v>
      </c>
      <c r="CL241" s="21">
        <f t="shared" si="170"/>
        <v>0.19682494146771534</v>
      </c>
      <c r="CM241" s="21">
        <f t="shared" si="171"/>
        <v>-8.8239478316519229</v>
      </c>
      <c r="CN241" s="21">
        <f t="shared" si="172"/>
        <v>1.771424473209438</v>
      </c>
      <c r="CO241" s="21">
        <f t="shared" si="173"/>
        <v>9.1578646479856065</v>
      </c>
      <c r="CP241" s="21">
        <f t="shared" si="174"/>
        <v>1.7540516442845169E-2</v>
      </c>
      <c r="CQ241" s="21">
        <f t="shared" si="175"/>
        <v>0.21067926999573294</v>
      </c>
      <c r="CR241" s="21">
        <f t="shared" si="176"/>
        <v>0.97755523894768481</v>
      </c>
      <c r="CS241" s="21">
        <f t="shared" si="177"/>
        <v>1.8961134299615965</v>
      </c>
      <c r="CT241" s="21">
        <f t="shared" si="178"/>
        <v>8.797997150529163</v>
      </c>
      <c r="CU241" s="21">
        <f t="shared" si="179"/>
        <v>9.2372931747169265</v>
      </c>
      <c r="CV241" s="21">
        <f t="shared" si="180"/>
        <v>2.6365908301880719E-2</v>
      </c>
      <c r="CW241" s="21"/>
      <c r="CX241" s="21">
        <v>85</v>
      </c>
      <c r="CY241" s="21">
        <v>9.5</v>
      </c>
      <c r="CZ241" s="21">
        <v>8.8647075876046557</v>
      </c>
      <c r="DA241" s="21">
        <v>8.9668714280597506</v>
      </c>
      <c r="DB241" s="21">
        <v>9.2587052423456413</v>
      </c>
      <c r="DC241" s="21">
        <v>9.1976344502871594</v>
      </c>
      <c r="DD241" s="21">
        <v>9.2208515294541389</v>
      </c>
      <c r="DE241" s="21">
        <v>9.322614435453799</v>
      </c>
      <c r="DF241" s="21">
        <v>9.2720623111860156</v>
      </c>
      <c r="DG241" s="21">
        <v>9.1962565981858777</v>
      </c>
      <c r="DH241" s="21">
        <v>9.2661203399263741</v>
      </c>
      <c r="DI241" s="21">
        <v>9.3063646181496029</v>
      </c>
      <c r="DJ241" s="21">
        <v>9.2549765980220204</v>
      </c>
      <c r="DK241" s="21">
        <v>9.3200576880052814</v>
      </c>
      <c r="DL241" s="21">
        <v>9.2811200872324822</v>
      </c>
      <c r="DM241" s="21">
        <v>9.3392743384138921</v>
      </c>
      <c r="DN241" s="21">
        <v>9.2661810331031091</v>
      </c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9"/>
    </row>
    <row r="242" spans="1:149" x14ac:dyDescent="0.3">
      <c r="A242" s="30">
        <v>9</v>
      </c>
      <c r="B242" s="21">
        <f t="shared" si="192"/>
        <v>9.2800000000000011</v>
      </c>
      <c r="C242" s="21">
        <f t="shared" si="193"/>
        <v>9.2900000000000009</v>
      </c>
      <c r="D242" s="21">
        <f t="shared" si="194"/>
        <v>-0.29000000000000092</v>
      </c>
      <c r="E242" s="21"/>
      <c r="F242" s="29"/>
      <c r="H242" s="30">
        <v>85</v>
      </c>
      <c r="I242" s="21">
        <v>9.5</v>
      </c>
      <c r="J242" s="21">
        <f t="shared" si="195"/>
        <v>4.7548429351629302</v>
      </c>
      <c r="K242" s="21">
        <f t="shared" si="181"/>
        <v>4.2441203196148219E-2</v>
      </c>
      <c r="L242" s="21">
        <f t="shared" si="182"/>
        <v>-0.99909896620468153</v>
      </c>
      <c r="M242" s="21">
        <f t="shared" si="190"/>
        <v>0.4031914303634081</v>
      </c>
      <c r="N242" s="21">
        <f t="shared" si="191"/>
        <v>-9.4914401789444742</v>
      </c>
      <c r="O242" s="21">
        <f t="shared" si="183"/>
        <v>8.8647075876046557</v>
      </c>
      <c r="P242" s="21">
        <f t="shared" si="102"/>
        <v>6.6872885515299393E-2</v>
      </c>
      <c r="Q242" s="21">
        <f t="shared" si="184"/>
        <v>-0.99639748854252652</v>
      </c>
      <c r="R242" s="21">
        <f t="shared" si="185"/>
        <v>-8.4805924475509012E-2</v>
      </c>
      <c r="S242" s="21">
        <f t="shared" si="186"/>
        <v>-9.4657761411540022</v>
      </c>
      <c r="T242" s="21">
        <f t="shared" si="187"/>
        <v>-0.80565628251733556</v>
      </c>
      <c r="U242" s="21">
        <f t="shared" si="103"/>
        <v>8.9668714280597506</v>
      </c>
      <c r="V242" s="21">
        <f t="shared" si="104"/>
        <v>5.6118797046342046E-2</v>
      </c>
      <c r="W242" s="21">
        <f t="shared" si="188"/>
        <v>-0.12701781974687848</v>
      </c>
      <c r="X242" s="21">
        <f t="shared" si="189"/>
        <v>0.99190043525887694</v>
      </c>
      <c r="Y242" s="21">
        <f t="shared" si="105"/>
        <v>-1.2066692875953455</v>
      </c>
      <c r="Z242" s="21">
        <f t="shared" si="106"/>
        <v>9.4230541349593313</v>
      </c>
      <c r="AA242" s="21">
        <f t="shared" si="107"/>
        <v>9.2587052423456413</v>
      </c>
      <c r="AB242" s="21">
        <f t="shared" si="108"/>
        <v>2.5399448174143021E-2</v>
      </c>
      <c r="AC242" s="21">
        <f t="shared" si="109"/>
        <v>0.98561591034770857</v>
      </c>
      <c r="AD242" s="21">
        <f t="shared" si="110"/>
        <v>0.16900082032184871</v>
      </c>
      <c r="AE242" s="21">
        <f t="shared" si="111"/>
        <v>9.3633511483032308</v>
      </c>
      <c r="AF242" s="21">
        <f t="shared" si="112"/>
        <v>1.6055077930575627</v>
      </c>
      <c r="AG242" s="21">
        <f t="shared" si="113"/>
        <v>9.1976344502871594</v>
      </c>
      <c r="AH242" s="21">
        <f t="shared" si="114"/>
        <v>3.1827952601351642E-2</v>
      </c>
      <c r="AI242" s="21">
        <f t="shared" si="115"/>
        <v>0.21067926999572589</v>
      </c>
      <c r="AJ242" s="21">
        <f t="shared" si="116"/>
        <v>-0.97755523894768626</v>
      </c>
      <c r="AK242" s="21">
        <f t="shared" si="117"/>
        <v>2.0014530649593958</v>
      </c>
      <c r="AL242" s="21">
        <f t="shared" si="118"/>
        <v>-9.286774770003019</v>
      </c>
      <c r="AM242" s="21">
        <f t="shared" si="119"/>
        <v>9.2208515294541389</v>
      </c>
      <c r="AN242" s="21">
        <f t="shared" si="120"/>
        <v>2.9384049531143274E-2</v>
      </c>
      <c r="AO242" s="21">
        <f t="shared" si="121"/>
        <v>-0.96773294693349898</v>
      </c>
      <c r="AP242" s="21">
        <f t="shared" si="122"/>
        <v>-0.25197806138512469</v>
      </c>
      <c r="AQ242" s="21">
        <f t="shared" si="123"/>
        <v>-9.1934629958682397</v>
      </c>
      <c r="AR242" s="21">
        <f t="shared" si="124"/>
        <v>-2.3937915831586847</v>
      </c>
      <c r="AS242" s="21">
        <f t="shared" si="125"/>
        <v>9.322614435453799</v>
      </c>
      <c r="AT242" s="21">
        <f t="shared" si="126"/>
        <v>1.8672164689073793E-2</v>
      </c>
      <c r="AU242" s="21">
        <f t="shared" si="127"/>
        <v>-0.29282277127655315</v>
      </c>
      <c r="AV242" s="21">
        <f t="shared" si="128"/>
        <v>0.95616673473925007</v>
      </c>
      <c r="AW242" s="21">
        <f t="shared" si="129"/>
        <v>-2.7818163271272551</v>
      </c>
      <c r="AX242" s="21">
        <f t="shared" si="130"/>
        <v>9.0835839800228761</v>
      </c>
      <c r="AY242" s="21">
        <f t="shared" si="131"/>
        <v>9.2720623111860156</v>
      </c>
      <c r="AZ242" s="21">
        <f t="shared" si="132"/>
        <v>2.3993440927787827E-2</v>
      </c>
      <c r="BA242" s="21">
        <f t="shared" si="133"/>
        <v>0.94287744546108443</v>
      </c>
      <c r="BB242" s="21">
        <f t="shared" si="134"/>
        <v>0.33313979474205691</v>
      </c>
      <c r="BC242" s="21">
        <f t="shared" si="135"/>
        <v>8.9573357318803026</v>
      </c>
      <c r="BD242" s="21">
        <f t="shared" si="136"/>
        <v>3.1648280500495405</v>
      </c>
      <c r="BE242" s="21">
        <f t="shared" si="137"/>
        <v>9.1962565981858777</v>
      </c>
      <c r="BF242" s="21">
        <f t="shared" si="138"/>
        <v>3.1972989664644451E-2</v>
      </c>
      <c r="BG242" s="21">
        <f t="shared" si="139"/>
        <v>0.37285647778030456</v>
      </c>
      <c r="BH242" s="21">
        <f t="shared" si="140"/>
        <v>-0.9278890272965109</v>
      </c>
      <c r="BI242" s="21">
        <f t="shared" si="141"/>
        <v>3.5421365389128932</v>
      </c>
      <c r="BJ242" s="21">
        <f t="shared" si="142"/>
        <v>-8.8149457593168528</v>
      </c>
      <c r="BK242" s="21">
        <f t="shared" si="143"/>
        <v>9.2661203399263741</v>
      </c>
      <c r="BL242" s="21">
        <f t="shared" si="144"/>
        <v>2.4618911586697465E-2</v>
      </c>
      <c r="BM242" s="21">
        <f t="shared" si="145"/>
        <v>-0.91122849038813603</v>
      </c>
      <c r="BN242" s="21">
        <f t="shared" si="146"/>
        <v>-0.41190124824399188</v>
      </c>
      <c r="BO242" s="21">
        <f t="shared" si="147"/>
        <v>-8.6566706586872915</v>
      </c>
      <c r="BP242" s="21">
        <f t="shared" si="148"/>
        <v>-3.9130618583179229</v>
      </c>
      <c r="BQ242" s="21">
        <f t="shared" si="149"/>
        <v>9.3063646181496029</v>
      </c>
      <c r="BR242" s="21">
        <f t="shared" si="150"/>
        <v>2.0382671773726008E-2</v>
      </c>
      <c r="BS242" s="21">
        <f t="shared" si="151"/>
        <v>-0.45020374481767561</v>
      </c>
      <c r="BT242" s="21">
        <f t="shared" si="152"/>
        <v>0.89292585814956738</v>
      </c>
      <c r="BU242" s="21">
        <f t="shared" si="153"/>
        <v>-4.2769355757679186</v>
      </c>
      <c r="BV242" s="21">
        <f t="shared" si="154"/>
        <v>8.4827956524208901</v>
      </c>
      <c r="BW242" s="21">
        <f t="shared" si="155"/>
        <v>9.2549765980220204</v>
      </c>
      <c r="BX242" s="21">
        <f t="shared" si="156"/>
        <v>2.579193705031364E-2</v>
      </c>
      <c r="BY242" s="21">
        <f t="shared" si="157"/>
        <v>0.87301411316118871</v>
      </c>
      <c r="BZ242" s="21">
        <f t="shared" si="158"/>
        <v>0.4876949438136336</v>
      </c>
      <c r="CA242" s="21">
        <f t="shared" si="159"/>
        <v>8.2936340750312922</v>
      </c>
      <c r="CB242" s="21">
        <f t="shared" si="160"/>
        <v>4.6331019662295194</v>
      </c>
      <c r="CC242" s="21">
        <f t="shared" si="161"/>
        <v>9.3200576880052814</v>
      </c>
      <c r="CD242" s="21">
        <f t="shared" si="162"/>
        <v>1.8941295999444059E-2</v>
      </c>
      <c r="CE242" s="21">
        <f t="shared" si="163"/>
        <v>0.52430728355722767</v>
      </c>
      <c r="CF242" s="21">
        <f t="shared" si="164"/>
        <v>-0.85152913773331373</v>
      </c>
      <c r="CG242" s="21">
        <f t="shared" si="165"/>
        <v>4.980919193793663</v>
      </c>
      <c r="CH242" s="21">
        <f t="shared" si="166"/>
        <v>-8.0895268084664806</v>
      </c>
      <c r="CI242" s="21">
        <f t="shared" si="167"/>
        <v>9.2811200872324822</v>
      </c>
      <c r="CJ242" s="21">
        <f t="shared" si="168"/>
        <v>2.3039990817633457E-2</v>
      </c>
      <c r="CK242" s="21">
        <f t="shared" si="169"/>
        <v>-0.82850964924383885</v>
      </c>
      <c r="CL242" s="21">
        <f t="shared" si="170"/>
        <v>-0.55997478613760021</v>
      </c>
      <c r="CM242" s="21">
        <f t="shared" si="171"/>
        <v>-7.8708416678164692</v>
      </c>
      <c r="CN242" s="21">
        <f t="shared" si="172"/>
        <v>-5.3197604683072024</v>
      </c>
      <c r="CO242" s="21">
        <f t="shared" si="173"/>
        <v>9.3392743384138921</v>
      </c>
      <c r="CP242" s="21">
        <f t="shared" si="174"/>
        <v>1.6918490693274515E-2</v>
      </c>
      <c r="CQ242" s="21">
        <f t="shared" si="175"/>
        <v>-0.59463317630428836</v>
      </c>
      <c r="CR242" s="21">
        <f t="shared" si="176"/>
        <v>0.80399713036693921</v>
      </c>
      <c r="CS242" s="21">
        <f t="shared" si="177"/>
        <v>-5.6490151748907396</v>
      </c>
      <c r="CT242" s="21">
        <f t="shared" si="178"/>
        <v>7.6379727384859226</v>
      </c>
      <c r="CU242" s="21">
        <f t="shared" si="179"/>
        <v>9.2661810331031091</v>
      </c>
      <c r="CV242" s="21">
        <f t="shared" si="180"/>
        <v>2.4612522831251669E-2</v>
      </c>
      <c r="CW242" s="21"/>
      <c r="CX242" s="21">
        <v>86</v>
      </c>
      <c r="CY242" s="21">
        <v>9</v>
      </c>
      <c r="CZ242" s="21">
        <v>8.8776797985718936</v>
      </c>
      <c r="DA242" s="21">
        <v>9.0124166436500772</v>
      </c>
      <c r="DB242" s="21">
        <v>9.2928266901703012</v>
      </c>
      <c r="DC242" s="21">
        <v>9.2043404069928538</v>
      </c>
      <c r="DD242" s="21">
        <v>9.2032173299244739</v>
      </c>
      <c r="DE242" s="21">
        <v>9.2143740379373043</v>
      </c>
      <c r="DF242" s="21">
        <v>9.153023926853086</v>
      </c>
      <c r="DG242" s="21">
        <v>9.0699069396520287</v>
      </c>
      <c r="DH242" s="21">
        <v>9.1972621223940934</v>
      </c>
      <c r="DI242" s="21">
        <v>9.3403317938415658</v>
      </c>
      <c r="DJ242" s="21">
        <v>9.3266612525438948</v>
      </c>
      <c r="DK242" s="21">
        <v>9.4583607237894185</v>
      </c>
      <c r="DL242" s="21">
        <v>9.3691069536024294</v>
      </c>
      <c r="DM242" s="21">
        <v>9.4677839187121222</v>
      </c>
      <c r="DN242" s="21">
        <v>9.2917735934450647</v>
      </c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9"/>
    </row>
    <row r="243" spans="1:149" x14ac:dyDescent="0.3">
      <c r="A243" s="30">
        <v>9.5</v>
      </c>
      <c r="B243" s="21">
        <f t="shared" si="192"/>
        <v>9.1800000000000015</v>
      </c>
      <c r="C243" s="21">
        <f t="shared" si="193"/>
        <v>9.23</v>
      </c>
      <c r="D243" s="21">
        <f t="shared" si="194"/>
        <v>0.26999999999999957</v>
      </c>
      <c r="E243" s="21"/>
      <c r="F243" s="29"/>
      <c r="H243" s="30">
        <v>86</v>
      </c>
      <c r="I243" s="21">
        <v>9</v>
      </c>
      <c r="J243" s="21">
        <f t="shared" si="195"/>
        <v>4.8114482082005843</v>
      </c>
      <c r="K243" s="21">
        <f t="shared" si="181"/>
        <v>9.8897300364249832E-2</v>
      </c>
      <c r="L243" s="21">
        <f t="shared" si="182"/>
        <v>-0.99509764545026602</v>
      </c>
      <c r="M243" s="21">
        <f t="shared" si="190"/>
        <v>0.89007570327824848</v>
      </c>
      <c r="N243" s="21">
        <f t="shared" si="191"/>
        <v>-8.9558788090523933</v>
      </c>
      <c r="O243" s="21">
        <f t="shared" si="183"/>
        <v>8.8776797985718936</v>
      </c>
      <c r="P243" s="21">
        <f t="shared" si="102"/>
        <v>1.3591133492011822E-2</v>
      </c>
      <c r="Q243" s="21">
        <f t="shared" si="184"/>
        <v>-0.98043864796132674</v>
      </c>
      <c r="R243" s="21">
        <f t="shared" si="185"/>
        <v>-0.19682494146770549</v>
      </c>
      <c r="S243" s="21">
        <f t="shared" si="186"/>
        <v>-8.8239478316519406</v>
      </c>
      <c r="T243" s="21">
        <f t="shared" si="187"/>
        <v>-1.7714244732093494</v>
      </c>
      <c r="U243" s="21">
        <f t="shared" si="103"/>
        <v>9.0124166436500772</v>
      </c>
      <c r="V243" s="21">
        <f t="shared" si="104"/>
        <v>1.3796270722308021E-3</v>
      </c>
      <c r="W243" s="21">
        <f t="shared" si="188"/>
        <v>-0.29282277127655049</v>
      </c>
      <c r="X243" s="21">
        <f t="shared" si="189"/>
        <v>0.95616673473925096</v>
      </c>
      <c r="Y243" s="21">
        <f t="shared" si="105"/>
        <v>-2.6354049414889542</v>
      </c>
      <c r="Z243" s="21">
        <f t="shared" si="106"/>
        <v>8.6055006126532589</v>
      </c>
      <c r="AA243" s="21">
        <f t="shared" si="107"/>
        <v>9.2928266901703012</v>
      </c>
      <c r="AB243" s="21">
        <f t="shared" si="108"/>
        <v>3.2536298907811241E-2</v>
      </c>
      <c r="AC243" s="21">
        <f t="shared" si="109"/>
        <v>0.92251988483246861</v>
      </c>
      <c r="AD243" s="21">
        <f t="shared" si="110"/>
        <v>0.38594955899532885</v>
      </c>
      <c r="AE243" s="21">
        <f t="shared" si="111"/>
        <v>8.3026789634922178</v>
      </c>
      <c r="AF243" s="21">
        <f t="shared" si="112"/>
        <v>3.4735460309579596</v>
      </c>
      <c r="AG243" s="21">
        <f t="shared" si="113"/>
        <v>9.2043404069928538</v>
      </c>
      <c r="AH243" s="21">
        <f t="shared" si="114"/>
        <v>2.2704489665872647E-2</v>
      </c>
      <c r="AI243" s="21">
        <f t="shared" si="115"/>
        <v>0.47529222356109013</v>
      </c>
      <c r="AJ243" s="21">
        <f t="shared" si="116"/>
        <v>-0.87982799581642934</v>
      </c>
      <c r="AK243" s="21">
        <f t="shared" si="117"/>
        <v>4.2776300120498112</v>
      </c>
      <c r="AL243" s="21">
        <f t="shared" si="118"/>
        <v>-7.9184519623478637</v>
      </c>
      <c r="AM243" s="21">
        <f t="shared" si="119"/>
        <v>9.2032173299244739</v>
      </c>
      <c r="AN243" s="21">
        <f t="shared" si="120"/>
        <v>2.2579703324941549E-2</v>
      </c>
      <c r="AO243" s="21">
        <f t="shared" si="121"/>
        <v>-0.82850964924384196</v>
      </c>
      <c r="AP243" s="21">
        <f t="shared" si="122"/>
        <v>-0.55997478613759555</v>
      </c>
      <c r="AQ243" s="21">
        <f t="shared" si="123"/>
        <v>-7.4565868431945779</v>
      </c>
      <c r="AR243" s="21">
        <f t="shared" si="124"/>
        <v>-5.0397730752383598</v>
      </c>
      <c r="AS243" s="21">
        <f t="shared" si="125"/>
        <v>9.2143740379373043</v>
      </c>
      <c r="AT243" s="21">
        <f t="shared" si="126"/>
        <v>2.3819337548589361E-2</v>
      </c>
      <c r="AU243" s="21">
        <f t="shared" si="127"/>
        <v>-0.63916695883298236</v>
      </c>
      <c r="AV243" s="21">
        <f t="shared" si="128"/>
        <v>0.76906800657431884</v>
      </c>
      <c r="AW243" s="21">
        <f t="shared" si="129"/>
        <v>-5.7525026294968411</v>
      </c>
      <c r="AX243" s="21">
        <f t="shared" si="130"/>
        <v>6.9216120591688695</v>
      </c>
      <c r="AY243" s="21">
        <f t="shared" si="131"/>
        <v>9.153023926853086</v>
      </c>
      <c r="AZ243" s="21">
        <f t="shared" si="132"/>
        <v>1.7002658539231774E-2</v>
      </c>
      <c r="BA243" s="21">
        <f t="shared" si="133"/>
        <v>0.70208587582262227</v>
      </c>
      <c r="BB243" s="21">
        <f t="shared" si="134"/>
        <v>0.71209228543102565</v>
      </c>
      <c r="BC243" s="21">
        <f t="shared" si="135"/>
        <v>6.3187728824036</v>
      </c>
      <c r="BD243" s="21">
        <f t="shared" si="136"/>
        <v>6.4088305688792309</v>
      </c>
      <c r="BE243" s="21">
        <f t="shared" si="137"/>
        <v>9.0699069396520287</v>
      </c>
      <c r="BF243" s="21">
        <f t="shared" si="138"/>
        <v>7.7674377391142952E-3</v>
      </c>
      <c r="BG243" s="21">
        <f t="shared" si="139"/>
        <v>0.77803575431844196</v>
      </c>
      <c r="BH243" s="21">
        <f t="shared" si="140"/>
        <v>-0.62821999729563927</v>
      </c>
      <c r="BI243" s="21">
        <f t="shared" si="141"/>
        <v>7.0023217888659772</v>
      </c>
      <c r="BJ243" s="21">
        <f t="shared" si="142"/>
        <v>-5.6539799756607536</v>
      </c>
      <c r="BK243" s="21">
        <f t="shared" si="143"/>
        <v>9.1972621223940934</v>
      </c>
      <c r="BL243" s="21">
        <f t="shared" si="144"/>
        <v>2.1918013599343707E-2</v>
      </c>
      <c r="BM243" s="21">
        <f t="shared" si="145"/>
        <v>-0.54819460444470947</v>
      </c>
      <c r="BN243" s="21">
        <f t="shared" si="146"/>
        <v>-0.83635080896577629</v>
      </c>
      <c r="BO243" s="21">
        <f t="shared" si="147"/>
        <v>-4.9337514400023856</v>
      </c>
      <c r="BP243" s="21">
        <f t="shared" si="148"/>
        <v>-7.5271572806919869</v>
      </c>
      <c r="BQ243" s="21">
        <f t="shared" si="149"/>
        <v>9.3403317938415658</v>
      </c>
      <c r="BR243" s="21">
        <f t="shared" si="150"/>
        <v>3.7814643760173974E-2</v>
      </c>
      <c r="BS243" s="21">
        <f t="shared" si="151"/>
        <v>-0.8864656872260972</v>
      </c>
      <c r="BT243" s="21">
        <f t="shared" si="152"/>
        <v>0.46279432296730177</v>
      </c>
      <c r="BU243" s="21">
        <f t="shared" si="153"/>
        <v>-7.9781911850348752</v>
      </c>
      <c r="BV243" s="21">
        <f t="shared" si="154"/>
        <v>4.1651489067057161</v>
      </c>
      <c r="BW243" s="21">
        <f t="shared" si="155"/>
        <v>9.3266612525438948</v>
      </c>
      <c r="BX243" s="21">
        <f t="shared" si="156"/>
        <v>3.6295694727099419E-2</v>
      </c>
      <c r="BY243" s="21">
        <f t="shared" si="157"/>
        <v>0.37285647778030823</v>
      </c>
      <c r="BZ243" s="21">
        <f t="shared" si="158"/>
        <v>0.92788902729650946</v>
      </c>
      <c r="CA243" s="21">
        <f t="shared" si="159"/>
        <v>3.3557083000227741</v>
      </c>
      <c r="CB243" s="21">
        <f t="shared" si="160"/>
        <v>8.3510012456685843</v>
      </c>
      <c r="CC243" s="21">
        <f t="shared" si="161"/>
        <v>9.4583607237894185</v>
      </c>
      <c r="CD243" s="21">
        <f t="shared" si="162"/>
        <v>5.0928969309935387E-2</v>
      </c>
      <c r="CE243" s="21">
        <f t="shared" si="163"/>
        <v>0.96021468537769061</v>
      </c>
      <c r="CF243" s="21">
        <f t="shared" si="164"/>
        <v>-0.27926288329282623</v>
      </c>
      <c r="CG243" s="21">
        <f t="shared" si="165"/>
        <v>8.6419321683992152</v>
      </c>
      <c r="CH243" s="21">
        <f t="shared" si="166"/>
        <v>-2.5133659496354359</v>
      </c>
      <c r="CI243" s="21">
        <f t="shared" si="167"/>
        <v>9.3691069536024294</v>
      </c>
      <c r="CJ243" s="21">
        <f t="shared" si="168"/>
        <v>4.1011883733603267E-2</v>
      </c>
      <c r="CK243" s="21">
        <f t="shared" si="169"/>
        <v>-0.18293119747239314</v>
      </c>
      <c r="CL243" s="21">
        <f t="shared" si="170"/>
        <v>-0.98312571779570301</v>
      </c>
      <c r="CM243" s="21">
        <f t="shared" si="171"/>
        <v>-1.6463807772515382</v>
      </c>
      <c r="CN243" s="21">
        <f t="shared" si="172"/>
        <v>-8.8481314601613263</v>
      </c>
      <c r="CO243" s="21">
        <f t="shared" si="173"/>
        <v>9.4677839187121222</v>
      </c>
      <c r="CP243" s="21">
        <f t="shared" si="174"/>
        <v>5.1975990968013579E-2</v>
      </c>
      <c r="CQ243" s="21">
        <f t="shared" si="175"/>
        <v>-0.9963974885425263</v>
      </c>
      <c r="CR243" s="21">
        <f t="shared" si="176"/>
        <v>8.480592447551219E-2</v>
      </c>
      <c r="CS243" s="21">
        <f t="shared" si="177"/>
        <v>-8.9675773968827368</v>
      </c>
      <c r="CT243" s="21">
        <f t="shared" si="178"/>
        <v>0.76325332027960968</v>
      </c>
      <c r="CU243" s="21">
        <f t="shared" si="179"/>
        <v>9.2917735934450647</v>
      </c>
      <c r="CV243" s="21">
        <f t="shared" si="180"/>
        <v>3.2419288160562748E-2</v>
      </c>
      <c r="CW243" s="21"/>
      <c r="CX243" s="21">
        <v>87</v>
      </c>
      <c r="CY243" s="21">
        <v>9.1999999999999993</v>
      </c>
      <c r="CZ243" s="21">
        <v>8.8890554824204226</v>
      </c>
      <c r="DA243" s="21">
        <v>9.0546403037369405</v>
      </c>
      <c r="DB243" s="21">
        <v>9.3155596959943967</v>
      </c>
      <c r="DC243" s="21">
        <v>9.2041749574163276</v>
      </c>
      <c r="DD243" s="21">
        <v>9.1788010880616095</v>
      </c>
      <c r="DE243" s="21">
        <v>9.0980769987637355</v>
      </c>
      <c r="DF243" s="21">
        <v>9.0354357282077729</v>
      </c>
      <c r="DG243" s="21">
        <v>8.9617626520647189</v>
      </c>
      <c r="DH243" s="21">
        <v>9.1142646541603103</v>
      </c>
      <c r="DI243" s="21">
        <v>9.3155289871846563</v>
      </c>
      <c r="DJ243" s="21">
        <v>9.3447069931510249</v>
      </c>
      <c r="DK243" s="21">
        <v>9.4845596980754632</v>
      </c>
      <c r="DL243" s="21">
        <v>9.3911789352181518</v>
      </c>
      <c r="DM243" s="21">
        <v>9.4715840909818549</v>
      </c>
      <c r="DN243" s="21">
        <v>9.3121062503734162</v>
      </c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9"/>
    </row>
    <row r="244" spans="1:149" x14ac:dyDescent="0.3">
      <c r="A244" s="30">
        <v>9</v>
      </c>
      <c r="B244" s="21">
        <f t="shared" si="192"/>
        <v>9.2799999999999994</v>
      </c>
      <c r="C244" s="21">
        <f t="shared" si="193"/>
        <v>9.23</v>
      </c>
      <c r="D244" s="21">
        <f t="shared" si="194"/>
        <v>-0.23000000000000043</v>
      </c>
      <c r="E244" s="21"/>
      <c r="F244" s="29"/>
      <c r="H244" s="30">
        <v>87</v>
      </c>
      <c r="I244" s="21">
        <v>9.1999999999999993</v>
      </c>
      <c r="J244" s="21">
        <f t="shared" si="195"/>
        <v>4.8680534812382383</v>
      </c>
      <c r="K244" s="21">
        <f t="shared" si="181"/>
        <v>0.155036599664198</v>
      </c>
      <c r="L244" s="21">
        <f t="shared" si="182"/>
        <v>-0.98790872694017806</v>
      </c>
      <c r="M244" s="21">
        <f t="shared" si="190"/>
        <v>1.4263367169106216</v>
      </c>
      <c r="N244" s="21">
        <f t="shared" si="191"/>
        <v>-9.0887602878496381</v>
      </c>
      <c r="O244" s="21">
        <f t="shared" si="183"/>
        <v>8.8890554824204226</v>
      </c>
      <c r="P244" s="21">
        <f t="shared" si="102"/>
        <v>3.3798317128214857E-2</v>
      </c>
      <c r="Q244" s="21">
        <f t="shared" si="184"/>
        <v>-0.95192730552912641</v>
      </c>
      <c r="R244" s="21">
        <f t="shared" si="185"/>
        <v>-0.30632401960678374</v>
      </c>
      <c r="S244" s="21">
        <f t="shared" si="186"/>
        <v>-8.7577312108679628</v>
      </c>
      <c r="T244" s="21">
        <f t="shared" si="187"/>
        <v>-2.8181809803824103</v>
      </c>
      <c r="U244" s="21">
        <f t="shared" si="103"/>
        <v>9.0546403037369405</v>
      </c>
      <c r="V244" s="21">
        <f t="shared" si="104"/>
        <v>1.5799966985115085E-2</v>
      </c>
      <c r="W244" s="21">
        <f t="shared" si="188"/>
        <v>-0.45020374481767372</v>
      </c>
      <c r="X244" s="21">
        <f t="shared" si="189"/>
        <v>0.89292585814956826</v>
      </c>
      <c r="Y244" s="21">
        <f t="shared" si="105"/>
        <v>-4.1418744523225977</v>
      </c>
      <c r="Z244" s="21">
        <f t="shared" si="106"/>
        <v>8.2149178949760273</v>
      </c>
      <c r="AA244" s="21">
        <f t="shared" si="107"/>
        <v>9.3155596959943967</v>
      </c>
      <c r="AB244" s="21">
        <f t="shared" si="108"/>
        <v>1.2560836521130155E-2</v>
      </c>
      <c r="AC244" s="21">
        <f t="shared" si="109"/>
        <v>0.81233119002388554</v>
      </c>
      <c r="AD244" s="21">
        <f t="shared" si="110"/>
        <v>0.58319639720627392</v>
      </c>
      <c r="AE244" s="21">
        <f t="shared" si="111"/>
        <v>7.4734469482197463</v>
      </c>
      <c r="AF244" s="21">
        <f t="shared" si="112"/>
        <v>5.3654068542977198</v>
      </c>
      <c r="AG244" s="21">
        <f t="shared" si="113"/>
        <v>9.2041749574163276</v>
      </c>
      <c r="AH244" s="21">
        <f t="shared" si="114"/>
        <v>4.5379971916612391E-4</v>
      </c>
      <c r="AI244" s="21">
        <f t="shared" si="115"/>
        <v>0.70208587582262316</v>
      </c>
      <c r="AJ244" s="21">
        <f t="shared" si="116"/>
        <v>-0.71209228543102487</v>
      </c>
      <c r="AK244" s="21">
        <f t="shared" si="117"/>
        <v>6.4591900575681329</v>
      </c>
      <c r="AL244" s="21">
        <f t="shared" si="118"/>
        <v>-6.5512490259654284</v>
      </c>
      <c r="AM244" s="21">
        <f t="shared" si="119"/>
        <v>9.1788010880616095</v>
      </c>
      <c r="AN244" s="21">
        <f t="shared" si="120"/>
        <v>2.3042295585206244E-3</v>
      </c>
      <c r="AO244" s="21">
        <f t="shared" si="121"/>
        <v>-0.5946331763042858</v>
      </c>
      <c r="AP244" s="21">
        <f t="shared" si="122"/>
        <v>-0.80399713036694109</v>
      </c>
      <c r="AQ244" s="21">
        <f t="shared" si="123"/>
        <v>-5.4706252219994287</v>
      </c>
      <c r="AR244" s="21">
        <f t="shared" si="124"/>
        <v>-7.3967735993758579</v>
      </c>
      <c r="AS244" s="21">
        <f t="shared" si="125"/>
        <v>9.0980769987637355</v>
      </c>
      <c r="AT244" s="21">
        <f t="shared" si="126"/>
        <v>1.1078587090898234E-2</v>
      </c>
      <c r="AU244" s="21">
        <f t="shared" si="127"/>
        <v>-0.88646568722610086</v>
      </c>
      <c r="AV244" s="21">
        <f t="shared" si="128"/>
        <v>0.46279432296729484</v>
      </c>
      <c r="AW244" s="21">
        <f t="shared" si="129"/>
        <v>-8.1554843224801274</v>
      </c>
      <c r="AX244" s="21">
        <f t="shared" si="130"/>
        <v>4.2577077712991125</v>
      </c>
      <c r="AY244" s="21">
        <f t="shared" si="131"/>
        <v>9.0354357282077729</v>
      </c>
      <c r="AZ244" s="21">
        <f t="shared" si="132"/>
        <v>1.7887420846981136E-2</v>
      </c>
      <c r="BA244" s="21">
        <f t="shared" si="133"/>
        <v>0.31976392457124403</v>
      </c>
      <c r="BB244" s="21">
        <f t="shared" si="134"/>
        <v>0.94749724672043023</v>
      </c>
      <c r="BC244" s="21">
        <f t="shared" si="135"/>
        <v>2.941828106055445</v>
      </c>
      <c r="BD244" s="21">
        <f t="shared" si="136"/>
        <v>8.7169746698279571</v>
      </c>
      <c r="BE244" s="21">
        <f t="shared" si="137"/>
        <v>8.9617626520647189</v>
      </c>
      <c r="BF244" s="21">
        <f t="shared" si="138"/>
        <v>2.5895363906008741E-2</v>
      </c>
      <c r="BG244" s="21">
        <f t="shared" si="139"/>
        <v>0.98561591034770812</v>
      </c>
      <c r="BH244" s="21">
        <f t="shared" si="140"/>
        <v>-0.16900082032185113</v>
      </c>
      <c r="BI244" s="21">
        <f t="shared" si="141"/>
        <v>9.0676663751989146</v>
      </c>
      <c r="BJ244" s="21">
        <f t="shared" si="142"/>
        <v>-1.5548075469610303</v>
      </c>
      <c r="BK244" s="21">
        <f t="shared" si="143"/>
        <v>9.1142646541603103</v>
      </c>
      <c r="BL244" s="21">
        <f t="shared" si="144"/>
        <v>9.3190593304009802E-3</v>
      </c>
      <c r="BM244" s="21">
        <f t="shared" si="145"/>
        <v>-1.4150845940760482E-2</v>
      </c>
      <c r="BN244" s="21">
        <f t="shared" si="146"/>
        <v>-0.99989987176674888</v>
      </c>
      <c r="BO244" s="21">
        <f t="shared" si="147"/>
        <v>-0.13018778265499642</v>
      </c>
      <c r="BP244" s="21">
        <f t="shared" si="148"/>
        <v>-9.1990788202540887</v>
      </c>
      <c r="BQ244" s="21">
        <f t="shared" si="149"/>
        <v>9.3155289871846563</v>
      </c>
      <c r="BR244" s="21">
        <f t="shared" si="150"/>
        <v>1.2557498607027933E-2</v>
      </c>
      <c r="BS244" s="21">
        <f t="shared" si="151"/>
        <v>-0.99000370842176311</v>
      </c>
      <c r="BT244" s="21">
        <f t="shared" si="152"/>
        <v>-0.1410413319249246</v>
      </c>
      <c r="BU244" s="21">
        <f t="shared" si="153"/>
        <v>-9.1080341174802193</v>
      </c>
      <c r="BV244" s="21">
        <f t="shared" si="154"/>
        <v>-1.2975802537093062</v>
      </c>
      <c r="BW244" s="21">
        <f t="shared" si="155"/>
        <v>9.3447069931510249</v>
      </c>
      <c r="BX244" s="21">
        <f t="shared" si="156"/>
        <v>1.5729020994676702E-2</v>
      </c>
      <c r="BY244" s="21">
        <f t="shared" si="157"/>
        <v>-0.29282277127655226</v>
      </c>
      <c r="BZ244" s="21">
        <f t="shared" si="158"/>
        <v>0.9561667347392504</v>
      </c>
      <c r="CA244" s="21">
        <f t="shared" si="159"/>
        <v>-2.6939694957442808</v>
      </c>
      <c r="CB244" s="21">
        <f t="shared" si="160"/>
        <v>8.7967339596011023</v>
      </c>
      <c r="CC244" s="21">
        <f t="shared" si="161"/>
        <v>9.4845596980754632</v>
      </c>
      <c r="CD244" s="21">
        <f t="shared" si="162"/>
        <v>3.0930401964724338E-2</v>
      </c>
      <c r="CE244" s="21">
        <f t="shared" si="163"/>
        <v>0.89920721489583744</v>
      </c>
      <c r="CF244" s="21">
        <f t="shared" si="164"/>
        <v>0.43752301045690301</v>
      </c>
      <c r="CG244" s="21">
        <f t="shared" si="165"/>
        <v>8.272706377041704</v>
      </c>
      <c r="CH244" s="21">
        <f t="shared" si="166"/>
        <v>4.0252116962035069</v>
      </c>
      <c r="CI244" s="21">
        <f t="shared" si="167"/>
        <v>9.3911789352181518</v>
      </c>
      <c r="CJ244" s="21">
        <f t="shared" si="168"/>
        <v>2.0780319045451367E-2</v>
      </c>
      <c r="CK244" s="21">
        <f t="shared" si="169"/>
        <v>0.57164282925848642</v>
      </c>
      <c r="CL244" s="21">
        <f t="shared" si="170"/>
        <v>-0.82050257510708213</v>
      </c>
      <c r="CM244" s="21">
        <f t="shared" si="171"/>
        <v>5.2591140291780745</v>
      </c>
      <c r="CN244" s="21">
        <f t="shared" si="172"/>
        <v>-7.5486236909851554</v>
      </c>
      <c r="CO244" s="21">
        <f t="shared" si="173"/>
        <v>9.4715840909818549</v>
      </c>
      <c r="CP244" s="21">
        <f t="shared" si="174"/>
        <v>2.9520009889332139E-2</v>
      </c>
      <c r="CQ244" s="21">
        <f t="shared" si="175"/>
        <v>-0.72195609395452032</v>
      </c>
      <c r="CR244" s="21">
        <f t="shared" si="176"/>
        <v>-0.69193886897755053</v>
      </c>
      <c r="CS244" s="21">
        <f t="shared" si="177"/>
        <v>-6.6419960643815861</v>
      </c>
      <c r="CT244" s="21">
        <f t="shared" si="178"/>
        <v>-6.3658375945934642</v>
      </c>
      <c r="CU244" s="21">
        <f t="shared" si="179"/>
        <v>9.3121062503734162</v>
      </c>
      <c r="CV244" s="21">
        <f t="shared" si="180"/>
        <v>1.2185461997110536E-2</v>
      </c>
      <c r="CW244" s="21"/>
      <c r="CX244" s="21">
        <v>88</v>
      </c>
      <c r="CY244" s="21">
        <v>9.1999999999999993</v>
      </c>
      <c r="CZ244" s="21">
        <v>8.8987981994053911</v>
      </c>
      <c r="DA244" s="21">
        <v>9.0931110236397377</v>
      </c>
      <c r="DB244" s="21">
        <v>9.3270335857739202</v>
      </c>
      <c r="DC244" s="21">
        <v>9.1984363447426158</v>
      </c>
      <c r="DD244" s="21">
        <v>9.1508306978524843</v>
      </c>
      <c r="DE244" s="21">
        <v>8.9874481436309477</v>
      </c>
      <c r="DF244" s="21">
        <v>8.933222619317073</v>
      </c>
      <c r="DG244" s="21">
        <v>8.883844883295323</v>
      </c>
      <c r="DH244" s="21">
        <v>9.022762500782834</v>
      </c>
      <c r="DI244" s="21">
        <v>9.2194368790043715</v>
      </c>
      <c r="DJ244" s="21">
        <v>9.2805118289204103</v>
      </c>
      <c r="DK244" s="21">
        <v>9.3664331672136072</v>
      </c>
      <c r="DL244" s="21">
        <v>9.3172503233514128</v>
      </c>
      <c r="DM244" s="21">
        <v>9.3314760066517497</v>
      </c>
      <c r="DN244" s="21">
        <v>9.2967603754571506</v>
      </c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9"/>
    </row>
    <row r="245" spans="1:149" x14ac:dyDescent="0.3">
      <c r="A245" s="30">
        <v>9.1999999999999993</v>
      </c>
      <c r="B245" s="21">
        <f t="shared" si="192"/>
        <v>9.14</v>
      </c>
      <c r="C245" s="21">
        <f t="shared" si="193"/>
        <v>9.2100000000000009</v>
      </c>
      <c r="D245" s="21">
        <f t="shared" si="194"/>
        <v>-1.0000000000001563E-2</v>
      </c>
      <c r="E245" s="21"/>
      <c r="F245" s="29"/>
      <c r="H245" s="30">
        <v>88</v>
      </c>
      <c r="I245" s="21">
        <v>9.1999999999999993</v>
      </c>
      <c r="J245" s="21">
        <f t="shared" si="195"/>
        <v>4.9246587542758924</v>
      </c>
      <c r="K245" s="21">
        <f t="shared" si="181"/>
        <v>0.21067926999572661</v>
      </c>
      <c r="L245" s="21">
        <f t="shared" si="182"/>
        <v>-0.97755523894768614</v>
      </c>
      <c r="M245" s="21">
        <f t="shared" si="190"/>
        <v>1.9382492839606846</v>
      </c>
      <c r="N245" s="21">
        <f t="shared" si="191"/>
        <v>-8.9935081983187111</v>
      </c>
      <c r="O245" s="21">
        <f t="shared" si="183"/>
        <v>8.8987981994053911</v>
      </c>
      <c r="P245" s="21">
        <f t="shared" si="102"/>
        <v>3.2739326151587853E-2</v>
      </c>
      <c r="Q245" s="21">
        <f t="shared" si="184"/>
        <v>-0.91122849038813547</v>
      </c>
      <c r="R245" s="21">
        <f t="shared" si="185"/>
        <v>-0.41190124824399321</v>
      </c>
      <c r="S245" s="21">
        <f t="shared" si="186"/>
        <v>-8.3833021115708455</v>
      </c>
      <c r="T245" s="21">
        <f t="shared" si="187"/>
        <v>-3.7894914838447371</v>
      </c>
      <c r="U245" s="21">
        <f t="shared" si="103"/>
        <v>9.0931110236397377</v>
      </c>
      <c r="V245" s="21">
        <f t="shared" si="104"/>
        <v>1.1618366995680612E-2</v>
      </c>
      <c r="W245" s="21">
        <f t="shared" si="188"/>
        <v>-0.59463317630428736</v>
      </c>
      <c r="X245" s="21">
        <f t="shared" si="189"/>
        <v>0.80399713036693998</v>
      </c>
      <c r="Y245" s="21">
        <f t="shared" si="105"/>
        <v>-5.4706252219994429</v>
      </c>
      <c r="Z245" s="21">
        <f t="shared" si="106"/>
        <v>7.3967735993758472</v>
      </c>
      <c r="AA245" s="21">
        <f t="shared" si="107"/>
        <v>9.3270335857739202</v>
      </c>
      <c r="AB245" s="21">
        <f t="shared" si="108"/>
        <v>1.3807998453687053E-2</v>
      </c>
      <c r="AC245" s="21">
        <f t="shared" si="109"/>
        <v>0.6606747233900806</v>
      </c>
      <c r="AD245" s="21">
        <f t="shared" si="110"/>
        <v>0.7506723052527251</v>
      </c>
      <c r="AE245" s="21">
        <f t="shared" si="111"/>
        <v>6.0782074551887408</v>
      </c>
      <c r="AF245" s="21">
        <f t="shared" si="112"/>
        <v>6.9061852083250708</v>
      </c>
      <c r="AG245" s="21">
        <f t="shared" si="113"/>
        <v>9.1984363447426158</v>
      </c>
      <c r="AH245" s="21">
        <f t="shared" si="114"/>
        <v>1.6996252797646142E-4</v>
      </c>
      <c r="AI245" s="21">
        <f t="shared" si="115"/>
        <v>0.87301411316118882</v>
      </c>
      <c r="AJ245" s="21">
        <f t="shared" si="116"/>
        <v>-0.48769494381363326</v>
      </c>
      <c r="AK245" s="21">
        <f t="shared" si="117"/>
        <v>8.031729841082937</v>
      </c>
      <c r="AL245" s="21">
        <f t="shared" si="118"/>
        <v>-4.4867934830854255</v>
      </c>
      <c r="AM245" s="21">
        <f t="shared" si="119"/>
        <v>9.1508306978524843</v>
      </c>
      <c r="AN245" s="21">
        <f t="shared" si="120"/>
        <v>5.344489363860329E-3</v>
      </c>
      <c r="AO245" s="21">
        <f t="shared" si="121"/>
        <v>-0.29282277127654871</v>
      </c>
      <c r="AP245" s="21">
        <f t="shared" si="122"/>
        <v>-0.9561667347392514</v>
      </c>
      <c r="AQ245" s="21">
        <f t="shared" si="123"/>
        <v>-2.6939694957442479</v>
      </c>
      <c r="AR245" s="21">
        <f t="shared" si="124"/>
        <v>-8.7967339596011129</v>
      </c>
      <c r="AS245" s="21">
        <f t="shared" si="125"/>
        <v>8.9874481436309477</v>
      </c>
      <c r="AT245" s="21">
        <f t="shared" si="126"/>
        <v>2.3103462648809959E-2</v>
      </c>
      <c r="AU245" s="21">
        <f t="shared" si="127"/>
        <v>-0.99639748854252641</v>
      </c>
      <c r="AV245" s="21">
        <f t="shared" si="128"/>
        <v>8.4805924475510719E-2</v>
      </c>
      <c r="AW245" s="21">
        <f t="shared" si="129"/>
        <v>-9.166856894591243</v>
      </c>
      <c r="AX245" s="21">
        <f t="shared" si="130"/>
        <v>0.78021450517469859</v>
      </c>
      <c r="AY245" s="21">
        <f t="shared" si="131"/>
        <v>8.933222619317073</v>
      </c>
      <c r="AZ245" s="21">
        <f t="shared" si="132"/>
        <v>2.8997541378578951E-2</v>
      </c>
      <c r="BA245" s="21">
        <f t="shared" si="133"/>
        <v>-0.12701781974688103</v>
      </c>
      <c r="BB245" s="21">
        <f t="shared" si="134"/>
        <v>0.99190043525887661</v>
      </c>
      <c r="BC245" s="21">
        <f t="shared" si="135"/>
        <v>-1.1685639416713054</v>
      </c>
      <c r="BD245" s="21">
        <f t="shared" si="136"/>
        <v>9.125484004381665</v>
      </c>
      <c r="BE245" s="21">
        <f t="shared" si="137"/>
        <v>8.883844883295323</v>
      </c>
      <c r="BF245" s="21">
        <f t="shared" si="138"/>
        <v>3.4364686598334387E-2</v>
      </c>
      <c r="BG245" s="21">
        <f t="shared" si="139"/>
        <v>0.9428774454610821</v>
      </c>
      <c r="BH245" s="21">
        <f t="shared" si="140"/>
        <v>0.33313979474206334</v>
      </c>
      <c r="BI245" s="21">
        <f t="shared" si="141"/>
        <v>8.6744724982419541</v>
      </c>
      <c r="BJ245" s="21">
        <f t="shared" si="142"/>
        <v>3.0648861116269823</v>
      </c>
      <c r="BK245" s="21">
        <f t="shared" si="143"/>
        <v>9.022762500782834</v>
      </c>
      <c r="BL245" s="21">
        <f t="shared" si="144"/>
        <v>1.9264945567083181E-2</v>
      </c>
      <c r="BM245" s="21">
        <f t="shared" si="145"/>
        <v>0.52430728355723411</v>
      </c>
      <c r="BN245" s="21">
        <f t="shared" si="146"/>
        <v>-0.85152913773330974</v>
      </c>
      <c r="BO245" s="21">
        <f t="shared" si="147"/>
        <v>4.8236270087265538</v>
      </c>
      <c r="BP245" s="21">
        <f t="shared" si="148"/>
        <v>-7.8340680671464487</v>
      </c>
      <c r="BQ245" s="21">
        <f t="shared" si="149"/>
        <v>9.2194368790043715</v>
      </c>
      <c r="BR245" s="21">
        <f t="shared" si="150"/>
        <v>2.1127042396056725E-3</v>
      </c>
      <c r="BS245" s="21">
        <f t="shared" si="151"/>
        <v>-0.72195609395452476</v>
      </c>
      <c r="BT245" s="21">
        <f t="shared" si="152"/>
        <v>-0.69193886897754597</v>
      </c>
      <c r="BU245" s="21">
        <f t="shared" si="153"/>
        <v>-6.6419960643816269</v>
      </c>
      <c r="BV245" s="21">
        <f t="shared" si="154"/>
        <v>-6.3658375945934225</v>
      </c>
      <c r="BW245" s="21">
        <f t="shared" si="155"/>
        <v>9.2805118289204103</v>
      </c>
      <c r="BX245" s="21">
        <f t="shared" si="156"/>
        <v>8.7512857522185853E-3</v>
      </c>
      <c r="BY245" s="21">
        <f t="shared" si="157"/>
        <v>-0.82850964924384407</v>
      </c>
      <c r="BZ245" s="21">
        <f t="shared" si="158"/>
        <v>0.55997478613759255</v>
      </c>
      <c r="CA245" s="21">
        <f t="shared" si="159"/>
        <v>-7.6222887730433646</v>
      </c>
      <c r="CB245" s="21">
        <f t="shared" si="160"/>
        <v>5.151768032465851</v>
      </c>
      <c r="CC245" s="21">
        <f t="shared" si="161"/>
        <v>9.3664331672136072</v>
      </c>
      <c r="CD245" s="21">
        <f t="shared" si="162"/>
        <v>1.8090561653653033E-2</v>
      </c>
      <c r="CE245" s="21">
        <f t="shared" si="163"/>
        <v>0.37285647778030184</v>
      </c>
      <c r="CF245" s="21">
        <f t="shared" si="164"/>
        <v>0.92788902729651201</v>
      </c>
      <c r="CG245" s="21">
        <f t="shared" si="165"/>
        <v>3.4302795955787766</v>
      </c>
      <c r="CH245" s="21">
        <f t="shared" si="166"/>
        <v>8.5365790511279105</v>
      </c>
      <c r="CI245" s="21">
        <f t="shared" si="167"/>
        <v>9.3172503233514128</v>
      </c>
      <c r="CJ245" s="21">
        <f t="shared" si="168"/>
        <v>1.2744600364284077E-2</v>
      </c>
      <c r="CK245" s="21">
        <f t="shared" si="169"/>
        <v>0.9856159103477079</v>
      </c>
      <c r="CL245" s="21">
        <f t="shared" si="170"/>
        <v>-0.1690008203218521</v>
      </c>
      <c r="CM245" s="21">
        <f t="shared" si="171"/>
        <v>9.0676663751989128</v>
      </c>
      <c r="CN245" s="21">
        <f t="shared" si="172"/>
        <v>-1.5548075469610392</v>
      </c>
      <c r="CO245" s="21">
        <f t="shared" si="173"/>
        <v>9.3314760066517497</v>
      </c>
      <c r="CP245" s="21">
        <f t="shared" si="174"/>
        <v>1.4290870288233741E-2</v>
      </c>
      <c r="CQ245" s="21">
        <f t="shared" si="175"/>
        <v>4.2441203196149073E-2</v>
      </c>
      <c r="CR245" s="21">
        <f t="shared" si="176"/>
        <v>-0.99909896620468142</v>
      </c>
      <c r="CS245" s="21">
        <f t="shared" si="177"/>
        <v>0.39045906940457142</v>
      </c>
      <c r="CT245" s="21">
        <f t="shared" si="178"/>
        <v>-9.1917104890830679</v>
      </c>
      <c r="CU245" s="21">
        <f t="shared" si="179"/>
        <v>9.2967603754571506</v>
      </c>
      <c r="CV245" s="21">
        <f t="shared" si="180"/>
        <v>1.0517432114907754E-2</v>
      </c>
      <c r="CW245" s="21"/>
      <c r="CX245" s="21">
        <v>89</v>
      </c>
      <c r="CY245" s="21">
        <v>9.5</v>
      </c>
      <c r="CZ245" s="21">
        <v>8.9068767406671085</v>
      </c>
      <c r="DA245" s="21">
        <v>9.1274297914643352</v>
      </c>
      <c r="DB245" s="21">
        <v>9.3276259972643825</v>
      </c>
      <c r="DC245" s="21">
        <v>9.1883808682054937</v>
      </c>
      <c r="DD245" s="21">
        <v>9.1223314550585926</v>
      </c>
      <c r="DE245" s="21">
        <v>8.8949560936418504</v>
      </c>
      <c r="DF245" s="21">
        <v>8.8575491153077852</v>
      </c>
      <c r="DG245" s="21">
        <v>8.8424205584788798</v>
      </c>
      <c r="DH245" s="21">
        <v>8.9324726376499406</v>
      </c>
      <c r="DI245" s="21">
        <v>9.0632042858262842</v>
      </c>
      <c r="DJ245" s="21">
        <v>9.1332524533518047</v>
      </c>
      <c r="DK245" s="21">
        <v>9.1270994949293591</v>
      </c>
      <c r="DL245" s="21">
        <v>9.1475668849970742</v>
      </c>
      <c r="DM245" s="21">
        <v>9.0871370318715528</v>
      </c>
      <c r="DN245" s="21">
        <v>9.2007433924063857</v>
      </c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9"/>
    </row>
    <row r="246" spans="1:149" x14ac:dyDescent="0.3">
      <c r="A246" s="30">
        <v>9.1999999999999993</v>
      </c>
      <c r="B246" s="21">
        <f t="shared" si="192"/>
        <v>9.16</v>
      </c>
      <c r="C246" s="21">
        <f t="shared" si="193"/>
        <v>9.15</v>
      </c>
      <c r="D246" s="21">
        <f t="shared" si="194"/>
        <v>4.9999999999998934E-2</v>
      </c>
      <c r="E246" s="21"/>
      <c r="F246" s="29"/>
      <c r="H246" s="30">
        <v>89</v>
      </c>
      <c r="I246" s="21">
        <v>9.5</v>
      </c>
      <c r="J246" s="21">
        <f t="shared" si="195"/>
        <v>4.9812640273135464</v>
      </c>
      <c r="K246" s="21">
        <f t="shared" si="181"/>
        <v>0.26564707111087671</v>
      </c>
      <c r="L246" s="21">
        <f t="shared" si="182"/>
        <v>-0.96407034681615056</v>
      </c>
      <c r="M246" s="21">
        <f t="shared" si="190"/>
        <v>2.5236471755533287</v>
      </c>
      <c r="N246" s="21">
        <f t="shared" si="191"/>
        <v>-9.158668294753431</v>
      </c>
      <c r="O246" s="21">
        <f t="shared" si="183"/>
        <v>8.9068767406671085</v>
      </c>
      <c r="P246" s="21">
        <f t="shared" si="102"/>
        <v>6.24340272981991E-2</v>
      </c>
      <c r="Q246" s="21">
        <f t="shared" si="184"/>
        <v>-0.85886326722042561</v>
      </c>
      <c r="R246" s="21">
        <f t="shared" si="185"/>
        <v>-0.51220492795311501</v>
      </c>
      <c r="S246" s="21">
        <f t="shared" si="186"/>
        <v>-8.159201038594043</v>
      </c>
      <c r="T246" s="21">
        <f t="shared" si="187"/>
        <v>-4.8659468155545929</v>
      </c>
      <c r="U246" s="21">
        <f t="shared" si="103"/>
        <v>9.1274297914643352</v>
      </c>
      <c r="V246" s="21">
        <f t="shared" si="104"/>
        <v>3.9217916687964718E-2</v>
      </c>
      <c r="W246" s="21">
        <f t="shared" si="188"/>
        <v>-0.72195609395452531</v>
      </c>
      <c r="X246" s="21">
        <f t="shared" si="189"/>
        <v>0.69193886897754531</v>
      </c>
      <c r="Y246" s="21">
        <f t="shared" si="105"/>
        <v>-6.8585828925679904</v>
      </c>
      <c r="Z246" s="21">
        <f t="shared" si="106"/>
        <v>6.5734192552866801</v>
      </c>
      <c r="AA246" s="21">
        <f t="shared" si="107"/>
        <v>9.3276259972643825</v>
      </c>
      <c r="AB246" s="21">
        <f t="shared" si="108"/>
        <v>1.814463186690711E-2</v>
      </c>
      <c r="AC246" s="21">
        <f t="shared" si="109"/>
        <v>0.47529222356108847</v>
      </c>
      <c r="AD246" s="21">
        <f t="shared" si="110"/>
        <v>0.87982799581643023</v>
      </c>
      <c r="AE246" s="21">
        <f t="shared" si="111"/>
        <v>4.5152761238303407</v>
      </c>
      <c r="AF246" s="21">
        <f t="shared" si="112"/>
        <v>8.3583659602560871</v>
      </c>
      <c r="AG246" s="21">
        <f t="shared" si="113"/>
        <v>9.1883808682054937</v>
      </c>
      <c r="AH246" s="21">
        <f t="shared" si="114"/>
        <v>3.2802013873105926E-2</v>
      </c>
      <c r="AI246" s="21">
        <f t="shared" si="115"/>
        <v>0.97447606817608368</v>
      </c>
      <c r="AJ246" s="21">
        <f t="shared" si="116"/>
        <v>-0.22449140863757058</v>
      </c>
      <c r="AK246" s="21">
        <f t="shared" si="117"/>
        <v>9.2575226476727952</v>
      </c>
      <c r="AL246" s="21">
        <f t="shared" si="118"/>
        <v>-2.1326683820569206</v>
      </c>
      <c r="AM246" s="21">
        <f t="shared" si="119"/>
        <v>9.1223314550585926</v>
      </c>
      <c r="AN246" s="21">
        <f t="shared" si="120"/>
        <v>3.9754583678042889E-2</v>
      </c>
      <c r="AO246" s="21">
        <f t="shared" si="121"/>
        <v>4.2441203196150787E-2</v>
      </c>
      <c r="AP246" s="21">
        <f t="shared" si="122"/>
        <v>-0.99909896620468142</v>
      </c>
      <c r="AQ246" s="21">
        <f t="shared" si="123"/>
        <v>0.40319143036343247</v>
      </c>
      <c r="AR246" s="21">
        <f t="shared" si="124"/>
        <v>-9.4914401789444742</v>
      </c>
      <c r="AS246" s="21">
        <f t="shared" si="125"/>
        <v>8.8949560936418504</v>
      </c>
      <c r="AT246" s="21">
        <f t="shared" si="126"/>
        <v>6.3688832248226274E-2</v>
      </c>
      <c r="AU246" s="21">
        <f t="shared" si="127"/>
        <v>-0.95192730552912452</v>
      </c>
      <c r="AV246" s="21">
        <f t="shared" si="128"/>
        <v>-0.30632401960678957</v>
      </c>
      <c r="AW246" s="21">
        <f t="shared" si="129"/>
        <v>-9.0433094025266829</v>
      </c>
      <c r="AX246" s="21">
        <f t="shared" si="130"/>
        <v>-2.9100781862645011</v>
      </c>
      <c r="AY246" s="21">
        <f t="shared" si="131"/>
        <v>8.8575491153077852</v>
      </c>
      <c r="AZ246" s="21">
        <f t="shared" si="132"/>
        <v>6.7626408914969974E-2</v>
      </c>
      <c r="BA246" s="21">
        <f t="shared" si="133"/>
        <v>-0.54819460444471257</v>
      </c>
      <c r="BB246" s="21">
        <f t="shared" si="134"/>
        <v>0.83635080896577429</v>
      </c>
      <c r="BC246" s="21">
        <f t="shared" si="135"/>
        <v>-5.207848742224769</v>
      </c>
      <c r="BD246" s="21">
        <f t="shared" si="136"/>
        <v>7.945332685174856</v>
      </c>
      <c r="BE246" s="21">
        <f t="shared" si="137"/>
        <v>8.8424205584788798</v>
      </c>
      <c r="BF246" s="21">
        <f t="shared" si="138"/>
        <v>6.9218888581170548E-2</v>
      </c>
      <c r="BG246" s="21">
        <f t="shared" si="139"/>
        <v>0.66067472339008126</v>
      </c>
      <c r="BH246" s="21">
        <f t="shared" si="140"/>
        <v>0.75067230525272444</v>
      </c>
      <c r="BI246" s="21">
        <f t="shared" si="141"/>
        <v>6.2764098722057717</v>
      </c>
      <c r="BJ246" s="21">
        <f t="shared" si="142"/>
        <v>7.1313868999008818</v>
      </c>
      <c r="BK246" s="21">
        <f t="shared" si="143"/>
        <v>8.9324726376499406</v>
      </c>
      <c r="BL246" s="21">
        <f t="shared" si="144"/>
        <v>5.9739722352637831E-2</v>
      </c>
      <c r="BM246" s="21">
        <f t="shared" si="145"/>
        <v>0.89920721489583855</v>
      </c>
      <c r="BN246" s="21">
        <f t="shared" si="146"/>
        <v>-0.43752301045690062</v>
      </c>
      <c r="BO246" s="21">
        <f t="shared" si="147"/>
        <v>8.5424685415104662</v>
      </c>
      <c r="BP246" s="21">
        <f t="shared" si="148"/>
        <v>-4.1564685993405561</v>
      </c>
      <c r="BQ246" s="21">
        <f t="shared" si="149"/>
        <v>9.0632042858262842</v>
      </c>
      <c r="BR246" s="21">
        <f t="shared" si="150"/>
        <v>4.5978496228812185E-2</v>
      </c>
      <c r="BS246" s="21">
        <f t="shared" si="151"/>
        <v>-0.18293119747237871</v>
      </c>
      <c r="BT246" s="21">
        <f t="shared" si="152"/>
        <v>-0.98312571779570568</v>
      </c>
      <c r="BU246" s="21">
        <f t="shared" si="153"/>
        <v>-1.7378463759875977</v>
      </c>
      <c r="BV246" s="21">
        <f t="shared" si="154"/>
        <v>-9.3396943190592037</v>
      </c>
      <c r="BW246" s="21">
        <f t="shared" si="155"/>
        <v>9.1332524533518047</v>
      </c>
      <c r="BX246" s="21">
        <f t="shared" si="156"/>
        <v>3.8605004910336346E-2</v>
      </c>
      <c r="BY246" s="21">
        <f t="shared" si="157"/>
        <v>-0.99639748854252608</v>
      </c>
      <c r="BZ246" s="21">
        <f t="shared" si="158"/>
        <v>-8.4805924475514133E-2</v>
      </c>
      <c r="CA246" s="21">
        <f t="shared" si="159"/>
        <v>-9.4657761411539969</v>
      </c>
      <c r="CB246" s="21">
        <f t="shared" si="160"/>
        <v>-0.8056562825173843</v>
      </c>
      <c r="CC246" s="21">
        <f t="shared" si="161"/>
        <v>9.1270994949293591</v>
      </c>
      <c r="CD246" s="21">
        <f t="shared" si="162"/>
        <v>3.9252684744277989E-2</v>
      </c>
      <c r="CE246" s="21">
        <f t="shared" si="163"/>
        <v>-0.34644895151472521</v>
      </c>
      <c r="CF246" s="21">
        <f t="shared" si="164"/>
        <v>0.93806882689616522</v>
      </c>
      <c r="CG246" s="21">
        <f t="shared" si="165"/>
        <v>-3.2912650393898897</v>
      </c>
      <c r="CH246" s="21">
        <f t="shared" si="166"/>
        <v>8.9116538555135705</v>
      </c>
      <c r="CI246" s="21">
        <f t="shared" si="167"/>
        <v>9.1475668849970742</v>
      </c>
      <c r="CJ246" s="21">
        <f t="shared" si="168"/>
        <v>3.7098222631886932E-2</v>
      </c>
      <c r="CK246" s="21">
        <f t="shared" si="169"/>
        <v>0.81233119002387844</v>
      </c>
      <c r="CL246" s="21">
        <f t="shared" si="170"/>
        <v>0.5831963972062838</v>
      </c>
      <c r="CM246" s="21">
        <f t="shared" si="171"/>
        <v>7.7171463052268452</v>
      </c>
      <c r="CN246" s="21">
        <f t="shared" si="172"/>
        <v>5.5403657734596958</v>
      </c>
      <c r="CO246" s="21">
        <f t="shared" si="173"/>
        <v>9.0871370318715528</v>
      </c>
      <c r="CP246" s="21">
        <f t="shared" si="174"/>
        <v>4.3459259802994449E-2</v>
      </c>
      <c r="CQ246" s="21">
        <f t="shared" si="175"/>
        <v>0.77803575431844563</v>
      </c>
      <c r="CR246" s="21">
        <f t="shared" si="176"/>
        <v>-0.62821999729563471</v>
      </c>
      <c r="CS246" s="21">
        <f t="shared" si="177"/>
        <v>7.3913396660252335</v>
      </c>
      <c r="CT246" s="21">
        <f t="shared" si="178"/>
        <v>-5.9680899743085298</v>
      </c>
      <c r="CU246" s="21">
        <f t="shared" si="179"/>
        <v>9.2007433924063857</v>
      </c>
      <c r="CV246" s="21">
        <f t="shared" si="180"/>
        <v>3.1500695536169923E-2</v>
      </c>
      <c r="CW246" s="21"/>
      <c r="CX246" s="21">
        <v>90</v>
      </c>
      <c r="CY246" s="21">
        <v>8.8000000000000007</v>
      </c>
      <c r="CZ246" s="21">
        <v>8.9132652282024303</v>
      </c>
      <c r="DA246" s="21">
        <v>9.1572347770363969</v>
      </c>
      <c r="DB246" s="21">
        <v>9.3179453461577548</v>
      </c>
      <c r="DC246" s="21">
        <v>9.1751604954331061</v>
      </c>
      <c r="DD246" s="21">
        <v>9.0959229093947762</v>
      </c>
      <c r="DE246" s="21">
        <v>8.8305312637494922</v>
      </c>
      <c r="DF246" s="21">
        <v>8.8157394253740176</v>
      </c>
      <c r="DG246" s="21">
        <v>8.8379097464927376</v>
      </c>
      <c r="DH246" s="21">
        <v>8.8562256010769165</v>
      </c>
      <c r="DI246" s="21">
        <v>8.8802326466522281</v>
      </c>
      <c r="DJ246" s="21">
        <v>8.9329623193061867</v>
      </c>
      <c r="DK246" s="21">
        <v>8.8374665377179973</v>
      </c>
      <c r="DL246" s="21">
        <v>8.9169922069405718</v>
      </c>
      <c r="DM246" s="21">
        <v>8.81791263092531</v>
      </c>
      <c r="DN246" s="21">
        <v>9.0027419637633166</v>
      </c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9"/>
    </row>
    <row r="247" spans="1:149" x14ac:dyDescent="0.3">
      <c r="A247" s="30">
        <v>9.5</v>
      </c>
      <c r="B247" s="21">
        <f t="shared" si="192"/>
        <v>8.98</v>
      </c>
      <c r="C247" s="21">
        <f t="shared" si="193"/>
        <v>9.07</v>
      </c>
      <c r="D247" s="21">
        <f t="shared" si="194"/>
        <v>0.42999999999999972</v>
      </c>
      <c r="E247" s="21"/>
      <c r="F247" s="29"/>
      <c r="H247" s="30">
        <v>90</v>
      </c>
      <c r="I247" s="21">
        <v>8.8000000000000007</v>
      </c>
      <c r="J247" s="21">
        <f t="shared" si="195"/>
        <v>5.0378693003511996</v>
      </c>
      <c r="K247" s="21">
        <f t="shared" si="181"/>
        <v>0.31976392457124492</v>
      </c>
      <c r="L247" s="21">
        <f t="shared" si="182"/>
        <v>-0.9474972467204299</v>
      </c>
      <c r="M247" s="21">
        <f t="shared" si="190"/>
        <v>2.8139225362269555</v>
      </c>
      <c r="N247" s="21">
        <f t="shared" si="191"/>
        <v>-8.3379757711397833</v>
      </c>
      <c r="O247" s="21">
        <f t="shared" si="183"/>
        <v>8.9132652282024303</v>
      </c>
      <c r="P247" s="21">
        <f t="shared" si="102"/>
        <v>1.2871048659366995E-2</v>
      </c>
      <c r="Q247" s="21">
        <f t="shared" si="184"/>
        <v>-0.7955020650855904</v>
      </c>
      <c r="R247" s="21">
        <f t="shared" si="185"/>
        <v>-0.6059508762635476</v>
      </c>
      <c r="S247" s="21">
        <f t="shared" si="186"/>
        <v>-7.0004181727531964</v>
      </c>
      <c r="T247" s="21">
        <f t="shared" si="187"/>
        <v>-5.3323677111192191</v>
      </c>
      <c r="U247" s="21">
        <f t="shared" si="103"/>
        <v>9.1572347770363969</v>
      </c>
      <c r="V247" s="21">
        <f t="shared" si="104"/>
        <v>4.0594861026863195E-2</v>
      </c>
      <c r="W247" s="21">
        <f t="shared" si="188"/>
        <v>-0.82850964924384107</v>
      </c>
      <c r="X247" s="21">
        <f t="shared" si="189"/>
        <v>0.55997478613759699</v>
      </c>
      <c r="Y247" s="21">
        <f t="shared" si="105"/>
        <v>-7.2908849133458018</v>
      </c>
      <c r="Z247" s="21">
        <f t="shared" si="106"/>
        <v>4.9277781180108535</v>
      </c>
      <c r="AA247" s="21">
        <f t="shared" si="107"/>
        <v>9.3179453461577548</v>
      </c>
      <c r="AB247" s="21">
        <f t="shared" si="108"/>
        <v>5.8857425699744781E-2</v>
      </c>
      <c r="AC247" s="21">
        <f t="shared" si="109"/>
        <v>0.26564707111087765</v>
      </c>
      <c r="AD247" s="21">
        <f t="shared" si="110"/>
        <v>0.96407034681615034</v>
      </c>
      <c r="AE247" s="21">
        <f t="shared" si="111"/>
        <v>2.3376942257757234</v>
      </c>
      <c r="AF247" s="21">
        <f t="shared" si="112"/>
        <v>8.4838190519821239</v>
      </c>
      <c r="AG247" s="21">
        <f t="shared" si="113"/>
        <v>9.1751604954331061</v>
      </c>
      <c r="AH247" s="21">
        <f t="shared" si="114"/>
        <v>4.2631874481034698E-2</v>
      </c>
      <c r="AI247" s="21">
        <f t="shared" si="115"/>
        <v>0.99839834926238313</v>
      </c>
      <c r="AJ247" s="21">
        <f t="shared" si="116"/>
        <v>5.6575049183791498E-2</v>
      </c>
      <c r="AK247" s="21">
        <f t="shared" si="117"/>
        <v>8.7859054735089721</v>
      </c>
      <c r="AL247" s="21">
        <f t="shared" si="118"/>
        <v>0.49786043281736525</v>
      </c>
      <c r="AM247" s="21">
        <f t="shared" si="119"/>
        <v>9.0959229093947762</v>
      </c>
      <c r="AN247" s="21">
        <f t="shared" si="120"/>
        <v>3.3627603340315393E-2</v>
      </c>
      <c r="AO247" s="21">
        <f t="shared" si="121"/>
        <v>0.37285647778030501</v>
      </c>
      <c r="AP247" s="21">
        <f t="shared" si="122"/>
        <v>-0.92788902729651079</v>
      </c>
      <c r="AQ247" s="21">
        <f t="shared" si="123"/>
        <v>3.2811370044666841</v>
      </c>
      <c r="AR247" s="21">
        <f t="shared" si="124"/>
        <v>-8.1654234402092953</v>
      </c>
      <c r="AS247" s="21">
        <f t="shared" si="125"/>
        <v>8.8305312637494922</v>
      </c>
      <c r="AT247" s="21">
        <f t="shared" si="126"/>
        <v>3.4694617897149367E-3</v>
      </c>
      <c r="AU247" s="21">
        <f t="shared" si="127"/>
        <v>-0.75994624798869737</v>
      </c>
      <c r="AV247" s="21">
        <f t="shared" si="128"/>
        <v>-0.64998592305364689</v>
      </c>
      <c r="AW247" s="21">
        <f t="shared" si="129"/>
        <v>-6.687526982300537</v>
      </c>
      <c r="AX247" s="21">
        <f t="shared" si="130"/>
        <v>-5.7198761228720931</v>
      </c>
      <c r="AY247" s="21">
        <f t="shared" si="131"/>
        <v>8.8157394253740176</v>
      </c>
      <c r="AZ247" s="21">
        <f t="shared" si="132"/>
        <v>1.7885710652291869E-3</v>
      </c>
      <c r="BA247" s="21">
        <f t="shared" si="133"/>
        <v>-0.85886326722042461</v>
      </c>
      <c r="BB247" s="21">
        <f t="shared" si="134"/>
        <v>0.51220492795311667</v>
      </c>
      <c r="BC247" s="21">
        <f t="shared" si="135"/>
        <v>-7.5579967515397373</v>
      </c>
      <c r="BD247" s="21">
        <f t="shared" si="136"/>
        <v>4.5074033659874271</v>
      </c>
      <c r="BE247" s="21">
        <f t="shared" si="137"/>
        <v>8.8379097464927376</v>
      </c>
      <c r="BF247" s="21">
        <f t="shared" si="138"/>
        <v>4.3079257378110143E-3</v>
      </c>
      <c r="BG247" s="21">
        <f t="shared" si="139"/>
        <v>0.210679269995732</v>
      </c>
      <c r="BH247" s="21">
        <f t="shared" si="140"/>
        <v>0.97755523894768492</v>
      </c>
      <c r="BI247" s="21">
        <f t="shared" si="141"/>
        <v>1.8539775759624417</v>
      </c>
      <c r="BJ247" s="21">
        <f t="shared" si="142"/>
        <v>8.6024861027396273</v>
      </c>
      <c r="BK247" s="21">
        <f t="shared" si="143"/>
        <v>8.8562256010769165</v>
      </c>
      <c r="BL247" s="21">
        <f t="shared" si="144"/>
        <v>6.3892728496495179E-3</v>
      </c>
      <c r="BM247" s="21">
        <f t="shared" si="145"/>
        <v>0.99359852761970313</v>
      </c>
      <c r="BN247" s="21">
        <f t="shared" si="146"/>
        <v>0.11296887142907114</v>
      </c>
      <c r="BO247" s="21">
        <f t="shared" si="147"/>
        <v>8.7436670430533887</v>
      </c>
      <c r="BP247" s="21">
        <f t="shared" si="148"/>
        <v>0.99412606857582608</v>
      </c>
      <c r="BQ247" s="21">
        <f t="shared" si="149"/>
        <v>8.8802326466522281</v>
      </c>
      <c r="BR247" s="21">
        <f t="shared" si="150"/>
        <v>9.117346210480385E-3</v>
      </c>
      <c r="BS247" s="21">
        <f t="shared" si="151"/>
        <v>0.42475465928404355</v>
      </c>
      <c r="BT247" s="21">
        <f t="shared" si="152"/>
        <v>-0.90530849958259874</v>
      </c>
      <c r="BU247" s="21">
        <f t="shared" si="153"/>
        <v>3.7378410016995836</v>
      </c>
      <c r="BV247" s="21">
        <f t="shared" si="154"/>
        <v>-7.9667147963268699</v>
      </c>
      <c r="BW247" s="21">
        <f t="shared" si="155"/>
        <v>8.9329623193061867</v>
      </c>
      <c r="BX247" s="21">
        <f t="shared" si="156"/>
        <v>1.5109354466612039E-2</v>
      </c>
      <c r="BY247" s="21">
        <f t="shared" si="157"/>
        <v>-0.72195609395452987</v>
      </c>
      <c r="BZ247" s="21">
        <f t="shared" si="158"/>
        <v>-0.69193886897754064</v>
      </c>
      <c r="CA247" s="21">
        <f t="shared" si="159"/>
        <v>-6.3532136267998629</v>
      </c>
      <c r="CB247" s="21">
        <f t="shared" si="160"/>
        <v>-6.0890620470023578</v>
      </c>
      <c r="CC247" s="21">
        <f t="shared" si="161"/>
        <v>8.8374665377179973</v>
      </c>
      <c r="CD247" s="21">
        <f t="shared" si="162"/>
        <v>4.2575611043177922E-3</v>
      </c>
      <c r="CE247" s="21">
        <f t="shared" si="163"/>
        <v>-0.88646568722609698</v>
      </c>
      <c r="CF247" s="21">
        <f t="shared" si="164"/>
        <v>0.46279432296730222</v>
      </c>
      <c r="CG247" s="21">
        <f t="shared" si="165"/>
        <v>-7.8008980475896541</v>
      </c>
      <c r="CH247" s="21">
        <f t="shared" si="166"/>
        <v>4.0725900421122603</v>
      </c>
      <c r="CI247" s="21">
        <f t="shared" si="167"/>
        <v>8.9169922069405718</v>
      </c>
      <c r="CJ247" s="21">
        <f t="shared" si="168"/>
        <v>1.3294568970519442E-2</v>
      </c>
      <c r="CK247" s="21">
        <f t="shared" si="169"/>
        <v>0.15503659966419739</v>
      </c>
      <c r="CL247" s="21">
        <f t="shared" si="170"/>
        <v>0.98790872694017806</v>
      </c>
      <c r="CM247" s="21">
        <f t="shared" si="171"/>
        <v>1.3643220770449371</v>
      </c>
      <c r="CN247" s="21">
        <f t="shared" si="172"/>
        <v>8.6935967970735675</v>
      </c>
      <c r="CO247" s="21">
        <f t="shared" si="173"/>
        <v>8.81791263092531</v>
      </c>
      <c r="CP247" s="21">
        <f t="shared" si="174"/>
        <v>2.0355262415124157E-3</v>
      </c>
      <c r="CQ247" s="21">
        <f t="shared" si="175"/>
        <v>0.98561591034771012</v>
      </c>
      <c r="CR247" s="21">
        <f t="shared" si="176"/>
        <v>0.16900082032183955</v>
      </c>
      <c r="CS247" s="21">
        <f t="shared" si="177"/>
        <v>8.6734200110598501</v>
      </c>
      <c r="CT247" s="21">
        <f t="shared" si="178"/>
        <v>1.4872072188321881</v>
      </c>
      <c r="CU247" s="21">
        <f t="shared" si="179"/>
        <v>9.0027419637633166</v>
      </c>
      <c r="CV247" s="21">
        <f t="shared" si="180"/>
        <v>2.3038859518558621E-2</v>
      </c>
      <c r="CW247" s="21"/>
      <c r="CX247" s="21">
        <v>91</v>
      </c>
      <c r="CY247" s="21">
        <v>9.1</v>
      </c>
      <c r="CZ247" s="21">
        <v>8.9179431977598149</v>
      </c>
      <c r="DA247" s="21">
        <v>9.182205715973538</v>
      </c>
      <c r="DB247" s="21">
        <v>9.2988072979475795</v>
      </c>
      <c r="DC247" s="21">
        <v>9.1597715871479384</v>
      </c>
      <c r="DD247" s="21">
        <v>9.0736508127990714</v>
      </c>
      <c r="DE247" s="21">
        <v>8.8005625804303396</v>
      </c>
      <c r="DF247" s="21">
        <v>8.8106780286952002</v>
      </c>
      <c r="DG247" s="21">
        <v>8.8656780109371311</v>
      </c>
      <c r="DH247" s="21">
        <v>8.8076059308592587</v>
      </c>
      <c r="DI247" s="21">
        <v>8.7173993511924852</v>
      </c>
      <c r="DJ247" s="21">
        <v>8.7330190991400869</v>
      </c>
      <c r="DK247" s="21">
        <v>8.5905737926381391</v>
      </c>
      <c r="DL247" s="21">
        <v>8.6880028947418495</v>
      </c>
      <c r="DM247" s="21">
        <v>8.6093080060617488</v>
      </c>
      <c r="DN247" s="21">
        <v>8.7399257822211638</v>
      </c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9"/>
    </row>
    <row r="248" spans="1:149" x14ac:dyDescent="0.3">
      <c r="A248" s="30">
        <v>8.8000000000000007</v>
      </c>
      <c r="B248" s="21">
        <f t="shared" si="192"/>
        <v>8.8800000000000008</v>
      </c>
      <c r="C248" s="21">
        <f t="shared" si="193"/>
        <v>8.93</v>
      </c>
      <c r="D248" s="21">
        <f t="shared" si="194"/>
        <v>-0.12999999999999901</v>
      </c>
      <c r="E248" s="21"/>
      <c r="F248" s="29"/>
      <c r="H248" s="30">
        <v>91</v>
      </c>
      <c r="I248" s="21">
        <v>9.1</v>
      </c>
      <c r="J248" s="21">
        <f t="shared" si="195"/>
        <v>5.0944745733888537</v>
      </c>
      <c r="K248" s="21">
        <f t="shared" si="181"/>
        <v>0.37285647778030839</v>
      </c>
      <c r="L248" s="21">
        <f t="shared" si="182"/>
        <v>-0.92788902729650946</v>
      </c>
      <c r="M248" s="21">
        <f t="shared" si="190"/>
        <v>3.3929939478008064</v>
      </c>
      <c r="N248" s="21">
        <f t="shared" si="191"/>
        <v>-8.4437901483982358</v>
      </c>
      <c r="O248" s="21">
        <f t="shared" si="183"/>
        <v>8.9179431977598149</v>
      </c>
      <c r="P248" s="21">
        <f t="shared" si="102"/>
        <v>2.0006242004415906E-2</v>
      </c>
      <c r="Q248" s="21">
        <f t="shared" si="184"/>
        <v>-0.72195609395452476</v>
      </c>
      <c r="R248" s="21">
        <f t="shared" si="185"/>
        <v>-0.69193886897754586</v>
      </c>
      <c r="S248" s="21">
        <f t="shared" si="186"/>
        <v>-6.5698004549861748</v>
      </c>
      <c r="T248" s="21">
        <f t="shared" si="187"/>
        <v>-6.2966437076956669</v>
      </c>
      <c r="U248" s="21">
        <f t="shared" si="103"/>
        <v>9.182205715973538</v>
      </c>
      <c r="V248" s="21">
        <f t="shared" si="104"/>
        <v>9.0335951619272877E-3</v>
      </c>
      <c r="W248" s="21">
        <f t="shared" si="188"/>
        <v>-0.91122849038813503</v>
      </c>
      <c r="X248" s="21">
        <f t="shared" si="189"/>
        <v>0.4119012482439941</v>
      </c>
      <c r="Y248" s="21">
        <f t="shared" si="105"/>
        <v>-8.292179262532029</v>
      </c>
      <c r="Z248" s="21">
        <f t="shared" si="106"/>
        <v>3.748301359020346</v>
      </c>
      <c r="AA248" s="21">
        <f t="shared" si="107"/>
        <v>9.2988072979475795</v>
      </c>
      <c r="AB248" s="21">
        <f t="shared" si="108"/>
        <v>2.1846955818415375E-2</v>
      </c>
      <c r="AC248" s="21">
        <f t="shared" si="109"/>
        <v>4.2441203196149198E-2</v>
      </c>
      <c r="AD248" s="21">
        <f t="shared" si="110"/>
        <v>0.99909896620468142</v>
      </c>
      <c r="AE248" s="21">
        <f t="shared" si="111"/>
        <v>0.38621494908495768</v>
      </c>
      <c r="AF248" s="21">
        <f t="shared" si="112"/>
        <v>9.0918005924626009</v>
      </c>
      <c r="AG248" s="21">
        <f t="shared" si="113"/>
        <v>9.1597715871479384</v>
      </c>
      <c r="AH248" s="21">
        <f t="shared" si="114"/>
        <v>6.5683062799932676E-3</v>
      </c>
      <c r="AI248" s="21">
        <f t="shared" si="115"/>
        <v>0.94287744546108421</v>
      </c>
      <c r="AJ248" s="21">
        <f t="shared" si="116"/>
        <v>0.33313979474205735</v>
      </c>
      <c r="AK248" s="21">
        <f t="shared" si="117"/>
        <v>8.5801847536958658</v>
      </c>
      <c r="AL248" s="21">
        <f t="shared" si="118"/>
        <v>3.0315721321527218</v>
      </c>
      <c r="AM248" s="21">
        <f t="shared" si="119"/>
        <v>9.0736508127990714</v>
      </c>
      <c r="AN248" s="21">
        <f t="shared" si="120"/>
        <v>2.8955150770250846E-3</v>
      </c>
      <c r="AO248" s="21">
        <f t="shared" si="121"/>
        <v>0.66067472339007915</v>
      </c>
      <c r="AP248" s="21">
        <f t="shared" si="122"/>
        <v>-0.75067230525272644</v>
      </c>
      <c r="AQ248" s="21">
        <f t="shared" si="123"/>
        <v>6.0121399828497202</v>
      </c>
      <c r="AR248" s="21">
        <f t="shared" si="124"/>
        <v>-6.8311179777998099</v>
      </c>
      <c r="AS248" s="21">
        <f t="shared" si="125"/>
        <v>8.8005625804303396</v>
      </c>
      <c r="AT248" s="21">
        <f t="shared" si="126"/>
        <v>3.2905210941720886E-2</v>
      </c>
      <c r="AU248" s="21">
        <f t="shared" si="127"/>
        <v>-0.45020374481767228</v>
      </c>
      <c r="AV248" s="21">
        <f t="shared" si="128"/>
        <v>-0.89292585814956904</v>
      </c>
      <c r="AW248" s="21">
        <f t="shared" si="129"/>
        <v>-4.0968540778408178</v>
      </c>
      <c r="AX248" s="21">
        <f t="shared" si="130"/>
        <v>-8.1256253091610784</v>
      </c>
      <c r="AY248" s="21">
        <f t="shared" si="131"/>
        <v>8.8106780286952002</v>
      </c>
      <c r="AZ248" s="21">
        <f t="shared" si="132"/>
        <v>3.1793623220307626E-2</v>
      </c>
      <c r="BA248" s="21">
        <f t="shared" si="133"/>
        <v>-0.9963974885425263</v>
      </c>
      <c r="BB248" s="21">
        <f t="shared" si="134"/>
        <v>8.4805924475510969E-2</v>
      </c>
      <c r="BC248" s="21">
        <f t="shared" si="135"/>
        <v>-9.0672171457369881</v>
      </c>
      <c r="BD248" s="21">
        <f t="shared" si="136"/>
        <v>0.77173391272714975</v>
      </c>
      <c r="BE248" s="21">
        <f t="shared" si="137"/>
        <v>8.8656780109371311</v>
      </c>
      <c r="BF248" s="21">
        <f t="shared" si="138"/>
        <v>2.5749669127787748E-2</v>
      </c>
      <c r="BG248" s="21">
        <f t="shared" si="139"/>
        <v>-0.29282277127654593</v>
      </c>
      <c r="BH248" s="21">
        <f t="shared" si="140"/>
        <v>0.95616673473925229</v>
      </c>
      <c r="BI248" s="21">
        <f t="shared" si="141"/>
        <v>-2.6646872186165678</v>
      </c>
      <c r="BJ248" s="21">
        <f t="shared" si="142"/>
        <v>8.7011172861271948</v>
      </c>
      <c r="BK248" s="21">
        <f t="shared" si="143"/>
        <v>8.8076059308592587</v>
      </c>
      <c r="BL248" s="21">
        <f t="shared" si="144"/>
        <v>3.2131216389092415E-2</v>
      </c>
      <c r="BM248" s="21">
        <f t="shared" si="145"/>
        <v>0.77803575431843974</v>
      </c>
      <c r="BN248" s="21">
        <f t="shared" si="146"/>
        <v>0.62821999729564193</v>
      </c>
      <c r="BO248" s="21">
        <f t="shared" si="147"/>
        <v>7.0801253642978015</v>
      </c>
      <c r="BP248" s="21">
        <f t="shared" si="148"/>
        <v>5.7168019753903412</v>
      </c>
      <c r="BQ248" s="21">
        <f t="shared" si="149"/>
        <v>8.7173993511924852</v>
      </c>
      <c r="BR248" s="21">
        <f t="shared" si="150"/>
        <v>4.2044027341485102E-2</v>
      </c>
      <c r="BS248" s="21">
        <f t="shared" si="151"/>
        <v>0.87301411316118649</v>
      </c>
      <c r="BT248" s="21">
        <f t="shared" si="152"/>
        <v>-0.48769494381363748</v>
      </c>
      <c r="BU248" s="21">
        <f t="shared" si="153"/>
        <v>7.9444284297667966</v>
      </c>
      <c r="BV248" s="21">
        <f t="shared" si="154"/>
        <v>-4.4380239887041011</v>
      </c>
      <c r="BW248" s="21">
        <f t="shared" si="155"/>
        <v>8.7330190991400869</v>
      </c>
      <c r="BX248" s="21">
        <f t="shared" si="156"/>
        <v>4.0327571523067339E-2</v>
      </c>
      <c r="BY248" s="21">
        <f t="shared" si="157"/>
        <v>-0.12701781974688492</v>
      </c>
      <c r="BZ248" s="21">
        <f t="shared" si="158"/>
        <v>-0.99190043525887606</v>
      </c>
      <c r="CA248" s="21">
        <f t="shared" si="159"/>
        <v>-1.1558621596966527</v>
      </c>
      <c r="CB248" s="21">
        <f t="shared" si="160"/>
        <v>-9.0262939608557726</v>
      </c>
      <c r="CC248" s="21">
        <f t="shared" si="161"/>
        <v>8.5905737926381391</v>
      </c>
      <c r="CD248" s="21">
        <f t="shared" si="162"/>
        <v>5.5980901907896764E-2</v>
      </c>
      <c r="CE248" s="21">
        <f t="shared" si="163"/>
        <v>-0.96773294693350109</v>
      </c>
      <c r="CF248" s="21">
        <f t="shared" si="164"/>
        <v>-0.25197806138511636</v>
      </c>
      <c r="CG248" s="21">
        <f t="shared" si="165"/>
        <v>-8.8063698170948594</v>
      </c>
      <c r="CH248" s="21">
        <f t="shared" si="166"/>
        <v>-2.2930003586045586</v>
      </c>
      <c r="CI248" s="21">
        <f t="shared" si="167"/>
        <v>8.6880028947418495</v>
      </c>
      <c r="CJ248" s="21">
        <f t="shared" si="168"/>
        <v>4.5274407171225294E-2</v>
      </c>
      <c r="CK248" s="21">
        <f t="shared" si="169"/>
        <v>-0.59463317630428836</v>
      </c>
      <c r="CL248" s="21">
        <f t="shared" si="170"/>
        <v>0.80399713036693921</v>
      </c>
      <c r="CM248" s="21">
        <f t="shared" si="171"/>
        <v>-5.411161904369024</v>
      </c>
      <c r="CN248" s="21">
        <f t="shared" si="172"/>
        <v>7.3163738863391465</v>
      </c>
      <c r="CO248" s="21">
        <f t="shared" si="173"/>
        <v>8.6093080060617488</v>
      </c>
      <c r="CP248" s="21">
        <f t="shared" si="174"/>
        <v>5.392219713607152E-2</v>
      </c>
      <c r="CQ248" s="21">
        <f t="shared" si="175"/>
        <v>0.52430728355723222</v>
      </c>
      <c r="CR248" s="21">
        <f t="shared" si="176"/>
        <v>0.85152913773331096</v>
      </c>
      <c r="CS248" s="21">
        <f t="shared" si="177"/>
        <v>4.7711962803708126</v>
      </c>
      <c r="CT248" s="21">
        <f t="shared" si="178"/>
        <v>7.7489151533731295</v>
      </c>
      <c r="CU248" s="21">
        <f t="shared" si="179"/>
        <v>8.7399257822211638</v>
      </c>
      <c r="CV248" s="21">
        <f t="shared" si="180"/>
        <v>3.9568595360311633E-2</v>
      </c>
      <c r="CW248" s="21"/>
      <c r="CX248" s="21">
        <v>92</v>
      </c>
      <c r="CY248" s="21">
        <v>8.3000000000000007</v>
      </c>
      <c r="CZ248" s="21">
        <v>8.9208956643924751</v>
      </c>
      <c r="DA248" s="21">
        <v>9.2020678135629641</v>
      </c>
      <c r="DB248" s="21">
        <v>9.2712059931722646</v>
      </c>
      <c r="DC248" s="21">
        <v>9.14301689830471</v>
      </c>
      <c r="DD248" s="21">
        <v>9.0568656198512798</v>
      </c>
      <c r="DE248" s="21">
        <v>8.807279795653935</v>
      </c>
      <c r="DF248" s="21">
        <v>8.8407350383660646</v>
      </c>
      <c r="DG248" s="21">
        <v>8.9174774789495146</v>
      </c>
      <c r="DH248" s="21">
        <v>8.7977661333881194</v>
      </c>
      <c r="DI248" s="21">
        <v>8.6214859640940968</v>
      </c>
      <c r="DJ248" s="21">
        <v>8.5941331083164343</v>
      </c>
      <c r="DK248" s="21">
        <v>8.4679738069178949</v>
      </c>
      <c r="DL248" s="21">
        <v>8.5328863987716357</v>
      </c>
      <c r="DM248" s="21">
        <v>8.5214648351034334</v>
      </c>
      <c r="DN248" s="21">
        <v>8.5092272285333266</v>
      </c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9"/>
    </row>
    <row r="249" spans="1:149" x14ac:dyDescent="0.3">
      <c r="A249" s="30">
        <v>9.1</v>
      </c>
      <c r="B249" s="21">
        <f t="shared" si="192"/>
        <v>8.58</v>
      </c>
      <c r="C249" s="21">
        <f t="shared" si="193"/>
        <v>8.73</v>
      </c>
      <c r="D249" s="21">
        <f t="shared" si="194"/>
        <v>0.36999999999999922</v>
      </c>
      <c r="E249" s="21"/>
      <c r="F249" s="29"/>
      <c r="H249" s="30">
        <v>92</v>
      </c>
      <c r="I249" s="21">
        <v>8.3000000000000007</v>
      </c>
      <c r="J249" s="21">
        <f t="shared" si="195"/>
        <v>5.1510798464265077</v>
      </c>
      <c r="K249" s="21">
        <f t="shared" si="181"/>
        <v>0.42475465928404771</v>
      </c>
      <c r="L249" s="21">
        <f t="shared" si="182"/>
        <v>-0.90530849958259674</v>
      </c>
      <c r="M249" s="21">
        <f t="shared" si="190"/>
        <v>3.5254636720575965</v>
      </c>
      <c r="N249" s="21">
        <f t="shared" si="191"/>
        <v>-7.5140605465355534</v>
      </c>
      <c r="O249" s="21">
        <f t="shared" si="183"/>
        <v>8.9208956643924751</v>
      </c>
      <c r="P249" s="21">
        <f t="shared" si="102"/>
        <v>7.4806706553310162E-2</v>
      </c>
      <c r="Q249" s="21">
        <f t="shared" si="184"/>
        <v>-0.63916695883298513</v>
      </c>
      <c r="R249" s="21">
        <f t="shared" si="185"/>
        <v>-0.76906800657431662</v>
      </c>
      <c r="S249" s="21">
        <f t="shared" si="186"/>
        <v>-5.3050857583137772</v>
      </c>
      <c r="T249" s="21">
        <f t="shared" si="187"/>
        <v>-6.3832644545668282</v>
      </c>
      <c r="U249" s="21">
        <f t="shared" si="103"/>
        <v>9.2020678135629641</v>
      </c>
      <c r="V249" s="21">
        <f t="shared" si="104"/>
        <v>0.10868286910397149</v>
      </c>
      <c r="W249" s="21">
        <f t="shared" si="188"/>
        <v>-0.96773294693349854</v>
      </c>
      <c r="X249" s="21">
        <f t="shared" si="189"/>
        <v>0.25197806138512635</v>
      </c>
      <c r="Y249" s="21">
        <f t="shared" si="105"/>
        <v>-8.0321834595480386</v>
      </c>
      <c r="Z249" s="21">
        <f t="shared" si="106"/>
        <v>2.091417909496549</v>
      </c>
      <c r="AA249" s="21">
        <f t="shared" si="107"/>
        <v>9.2712059931722646</v>
      </c>
      <c r="AB249" s="21">
        <f t="shared" si="108"/>
        <v>0.11701277026171852</v>
      </c>
      <c r="AC249" s="21">
        <f t="shared" si="109"/>
        <v>-0.18293119747238629</v>
      </c>
      <c r="AD249" s="21">
        <f t="shared" si="110"/>
        <v>0.98312571779570435</v>
      </c>
      <c r="AE249" s="21">
        <f t="shared" si="111"/>
        <v>-1.5183289390208063</v>
      </c>
      <c r="AF249" s="21">
        <f t="shared" si="112"/>
        <v>8.1599434577043475</v>
      </c>
      <c r="AG249" s="21">
        <f t="shared" si="113"/>
        <v>9.14301689830471</v>
      </c>
      <c r="AH249" s="21">
        <f t="shared" si="114"/>
        <v>0.10156830100056738</v>
      </c>
      <c r="AI249" s="21">
        <f t="shared" si="115"/>
        <v>0.81233119002388565</v>
      </c>
      <c r="AJ249" s="21">
        <f t="shared" si="116"/>
        <v>0.5831963972062737</v>
      </c>
      <c r="AK249" s="21">
        <f t="shared" si="117"/>
        <v>6.7423488771982516</v>
      </c>
      <c r="AL249" s="21">
        <f t="shared" si="118"/>
        <v>4.8405300968120724</v>
      </c>
      <c r="AM249" s="21">
        <f t="shared" si="119"/>
        <v>9.0568656198512798</v>
      </c>
      <c r="AN249" s="21">
        <f t="shared" si="120"/>
        <v>9.1188628897744456E-2</v>
      </c>
      <c r="AO249" s="21">
        <f t="shared" si="121"/>
        <v>0.87301411316118704</v>
      </c>
      <c r="AP249" s="21">
        <f t="shared" si="122"/>
        <v>-0.48769494381363659</v>
      </c>
      <c r="AQ249" s="21">
        <f t="shared" si="123"/>
        <v>7.2460171392378534</v>
      </c>
      <c r="AR249" s="21">
        <f t="shared" si="124"/>
        <v>-4.0478680336531845</v>
      </c>
      <c r="AS249" s="21">
        <f t="shared" si="125"/>
        <v>8.807279795653935</v>
      </c>
      <c r="AT249" s="21">
        <f t="shared" si="126"/>
        <v>6.111804766914871E-2</v>
      </c>
      <c r="AU249" s="21">
        <f t="shared" si="127"/>
        <v>-7.0697565651992686E-2</v>
      </c>
      <c r="AV249" s="21">
        <f t="shared" si="128"/>
        <v>-0.99749779659449989</v>
      </c>
      <c r="AW249" s="21">
        <f t="shared" si="129"/>
        <v>-0.58678979491153938</v>
      </c>
      <c r="AX249" s="21">
        <f t="shared" si="130"/>
        <v>-8.279231711734349</v>
      </c>
      <c r="AY249" s="21">
        <f t="shared" si="131"/>
        <v>8.8407350383660646</v>
      </c>
      <c r="AZ249" s="21">
        <f t="shared" si="132"/>
        <v>6.5148799803140214E-2</v>
      </c>
      <c r="BA249" s="21">
        <f t="shared" si="133"/>
        <v>-0.93307235398263766</v>
      </c>
      <c r="BB249" s="21">
        <f t="shared" si="134"/>
        <v>-0.35968872964453502</v>
      </c>
      <c r="BC249" s="21">
        <f t="shared" si="135"/>
        <v>-7.7445005380558936</v>
      </c>
      <c r="BD249" s="21">
        <f t="shared" si="136"/>
        <v>-2.985416456049641</v>
      </c>
      <c r="BE249" s="21">
        <f t="shared" si="137"/>
        <v>8.9174774789495146</v>
      </c>
      <c r="BF249" s="21">
        <f t="shared" si="138"/>
        <v>7.439487698186914E-2</v>
      </c>
      <c r="BG249" s="21">
        <f t="shared" si="139"/>
        <v>-0.72195609395452198</v>
      </c>
      <c r="BH249" s="21">
        <f t="shared" si="140"/>
        <v>0.69193886897754875</v>
      </c>
      <c r="BI249" s="21">
        <f t="shared" si="141"/>
        <v>-5.9922355798225331</v>
      </c>
      <c r="BJ249" s="21">
        <f t="shared" si="142"/>
        <v>5.7430926125136548</v>
      </c>
      <c r="BK249" s="21">
        <f t="shared" si="143"/>
        <v>8.7977661333881194</v>
      </c>
      <c r="BL249" s="21">
        <f t="shared" si="144"/>
        <v>5.9971823299773332E-2</v>
      </c>
      <c r="BM249" s="21">
        <f t="shared" si="145"/>
        <v>0.31976392457124453</v>
      </c>
      <c r="BN249" s="21">
        <f t="shared" si="146"/>
        <v>0.94749724672043001</v>
      </c>
      <c r="BO249" s="21">
        <f t="shared" si="147"/>
        <v>2.6540405739413298</v>
      </c>
      <c r="BP249" s="21">
        <f t="shared" si="148"/>
        <v>7.8642271477795695</v>
      </c>
      <c r="BQ249" s="21">
        <f t="shared" si="149"/>
        <v>8.6214859640940968</v>
      </c>
      <c r="BR249" s="21">
        <f t="shared" si="150"/>
        <v>3.8733248686035678E-2</v>
      </c>
      <c r="BS249" s="21">
        <f t="shared" si="151"/>
        <v>0.99359852761970313</v>
      </c>
      <c r="BT249" s="21">
        <f t="shared" si="152"/>
        <v>0.1129688714290709</v>
      </c>
      <c r="BU249" s="21">
        <f t="shared" si="153"/>
        <v>8.2468677792435372</v>
      </c>
      <c r="BV249" s="21">
        <f t="shared" si="154"/>
        <v>0.93764163286128854</v>
      </c>
      <c r="BW249" s="21">
        <f t="shared" si="155"/>
        <v>8.5941331083164343</v>
      </c>
      <c r="BX249" s="21">
        <f t="shared" si="156"/>
        <v>3.5437723893546214E-2</v>
      </c>
      <c r="BY249" s="21">
        <f t="shared" si="157"/>
        <v>0.52430728355722767</v>
      </c>
      <c r="BZ249" s="21">
        <f t="shared" si="158"/>
        <v>-0.85152913773331373</v>
      </c>
      <c r="CA249" s="21">
        <f t="shared" si="159"/>
        <v>4.35175045352499</v>
      </c>
      <c r="CB249" s="21">
        <f t="shared" si="160"/>
        <v>-7.0676918431865046</v>
      </c>
      <c r="CC249" s="21">
        <f t="shared" si="161"/>
        <v>8.4679738069178949</v>
      </c>
      <c r="CD249" s="21">
        <f t="shared" si="162"/>
        <v>2.0237808062396889E-2</v>
      </c>
      <c r="CE249" s="21">
        <f t="shared" si="163"/>
        <v>-0.54819460444471013</v>
      </c>
      <c r="CF249" s="21">
        <f t="shared" si="164"/>
        <v>-0.83635080896577596</v>
      </c>
      <c r="CG249" s="21">
        <f t="shared" si="165"/>
        <v>-4.5500152168910946</v>
      </c>
      <c r="CH249" s="21">
        <f t="shared" si="166"/>
        <v>-6.9417117144159413</v>
      </c>
      <c r="CI249" s="21">
        <f t="shared" si="167"/>
        <v>8.5328863987716357</v>
      </c>
      <c r="CJ249" s="21">
        <f t="shared" si="168"/>
        <v>2.8058602261642765E-2</v>
      </c>
      <c r="CK249" s="21">
        <f t="shared" si="169"/>
        <v>-0.99000370842176433</v>
      </c>
      <c r="CL249" s="21">
        <f t="shared" si="170"/>
        <v>0.14104133192491539</v>
      </c>
      <c r="CM249" s="21">
        <f t="shared" si="171"/>
        <v>-8.2170307799006448</v>
      </c>
      <c r="CN249" s="21">
        <f t="shared" si="172"/>
        <v>1.1706430549767979</v>
      </c>
      <c r="CO249" s="21">
        <f t="shared" si="173"/>
        <v>8.5214648351034334</v>
      </c>
      <c r="CP249" s="21">
        <f t="shared" si="174"/>
        <v>2.6682510253425627E-2</v>
      </c>
      <c r="CQ249" s="21">
        <f t="shared" si="175"/>
        <v>-0.29282277127654477</v>
      </c>
      <c r="CR249" s="21">
        <f t="shared" si="176"/>
        <v>0.95616673473925262</v>
      </c>
      <c r="CS249" s="21">
        <f t="shared" si="177"/>
        <v>-2.4304290015953218</v>
      </c>
      <c r="CT249" s="21">
        <f t="shared" si="178"/>
        <v>7.9361838983357975</v>
      </c>
      <c r="CU249" s="21">
        <f t="shared" si="179"/>
        <v>8.5092272285333266</v>
      </c>
      <c r="CV249" s="21">
        <f t="shared" si="180"/>
        <v>2.5208099823292272E-2</v>
      </c>
      <c r="CW249" s="21"/>
      <c r="CX249" s="21">
        <v>93</v>
      </c>
      <c r="CY249" s="21">
        <v>8.6999999999999993</v>
      </c>
      <c r="CZ249" s="21">
        <v>8.9221131704596885</v>
      </c>
      <c r="DA249" s="21">
        <v>9.2165951190929007</v>
      </c>
      <c r="DB249" s="21">
        <v>9.2362809167896671</v>
      </c>
      <c r="DC249" s="21">
        <v>9.1254822172901378</v>
      </c>
      <c r="DD249" s="21">
        <v>9.0461555461689116</v>
      </c>
      <c r="DE249" s="21">
        <v>8.8485860898526614</v>
      </c>
      <c r="DF249" s="21">
        <v>8.9001968948954744</v>
      </c>
      <c r="DG249" s="21">
        <v>8.9832116251762528</v>
      </c>
      <c r="DH249" s="21">
        <v>8.832264316892898</v>
      </c>
      <c r="DI249" s="21">
        <v>8.624901338693471</v>
      </c>
      <c r="DJ249" s="21">
        <v>8.5648424349770274</v>
      </c>
      <c r="DK249" s="21">
        <v>8.5109748470231761</v>
      </c>
      <c r="DL249" s="21">
        <v>8.509778407305399</v>
      </c>
      <c r="DM249" s="21">
        <v>8.5724354589229925</v>
      </c>
      <c r="DN249" s="21">
        <v>8.4256475280922505</v>
      </c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9"/>
    </row>
    <row r="250" spans="1:149" x14ac:dyDescent="0.3">
      <c r="A250" s="30">
        <v>8.3000000000000007</v>
      </c>
      <c r="B250" s="21">
        <f t="shared" si="192"/>
        <v>8.66</v>
      </c>
      <c r="C250" s="21">
        <f t="shared" si="193"/>
        <v>8.620000000000001</v>
      </c>
      <c r="D250" s="21">
        <f t="shared" si="194"/>
        <v>-0.32000000000000028</v>
      </c>
      <c r="E250" s="21"/>
      <c r="F250" s="29"/>
      <c r="H250" s="30">
        <v>93</v>
      </c>
      <c r="I250" s="21">
        <v>8.6999999999999993</v>
      </c>
      <c r="J250" s="21">
        <f t="shared" si="195"/>
        <v>5.2076851194641618</v>
      </c>
      <c r="K250" s="21">
        <f t="shared" si="181"/>
        <v>0.47529222356108997</v>
      </c>
      <c r="L250" s="21">
        <f t="shared" si="182"/>
        <v>-0.87982799581642934</v>
      </c>
      <c r="M250" s="21">
        <f t="shared" si="190"/>
        <v>4.1350423449814819</v>
      </c>
      <c r="N250" s="21">
        <f t="shared" si="191"/>
        <v>-7.654503563602935</v>
      </c>
      <c r="O250" s="21">
        <f t="shared" si="183"/>
        <v>8.9221131704596885</v>
      </c>
      <c r="P250" s="21">
        <f t="shared" si="102"/>
        <v>2.5530249478125204E-2</v>
      </c>
      <c r="Q250" s="21">
        <f t="shared" si="184"/>
        <v>-0.54819460444470969</v>
      </c>
      <c r="R250" s="21">
        <f t="shared" si="185"/>
        <v>-0.83635080896577618</v>
      </c>
      <c r="S250" s="21">
        <f t="shared" si="186"/>
        <v>-4.7692930586689739</v>
      </c>
      <c r="T250" s="21">
        <f t="shared" si="187"/>
        <v>-7.2762520380022524</v>
      </c>
      <c r="U250" s="21">
        <f t="shared" si="103"/>
        <v>9.2165951190929007</v>
      </c>
      <c r="V250" s="21">
        <f t="shared" si="104"/>
        <v>5.9378749321023161E-2</v>
      </c>
      <c r="W250" s="21">
        <f t="shared" si="188"/>
        <v>-0.99639748854252641</v>
      </c>
      <c r="X250" s="21">
        <f t="shared" si="189"/>
        <v>8.4805924475509983E-2</v>
      </c>
      <c r="Y250" s="21">
        <f t="shared" si="105"/>
        <v>-8.6686581503199793</v>
      </c>
      <c r="Z250" s="21">
        <f t="shared" si="106"/>
        <v>0.73781154293693685</v>
      </c>
      <c r="AA250" s="21">
        <f t="shared" si="107"/>
        <v>9.2362809167896671</v>
      </c>
      <c r="AB250" s="21">
        <f t="shared" si="108"/>
        <v>6.1641484688467571E-2</v>
      </c>
      <c r="AC250" s="21">
        <f t="shared" si="109"/>
        <v>-0.39896535131541644</v>
      </c>
      <c r="AD250" s="21">
        <f t="shared" si="110"/>
        <v>0.91696600179601329</v>
      </c>
      <c r="AE250" s="21">
        <f t="shared" si="111"/>
        <v>-3.4709985564441226</v>
      </c>
      <c r="AF250" s="21">
        <f t="shared" si="112"/>
        <v>7.9776042156253153</v>
      </c>
      <c r="AG250" s="21">
        <f t="shared" si="113"/>
        <v>9.1254822172901378</v>
      </c>
      <c r="AH250" s="21">
        <f t="shared" si="114"/>
        <v>4.8906001987372244E-2</v>
      </c>
      <c r="AI250" s="21">
        <f t="shared" si="115"/>
        <v>0.61714723064145438</v>
      </c>
      <c r="AJ250" s="21">
        <f t="shared" si="116"/>
        <v>0.78684769537159061</v>
      </c>
      <c r="AK250" s="21">
        <f t="shared" si="117"/>
        <v>5.3691809065806524</v>
      </c>
      <c r="AL250" s="21">
        <f t="shared" si="118"/>
        <v>6.8455749497328373</v>
      </c>
      <c r="AM250" s="21">
        <f t="shared" si="119"/>
        <v>9.0461555461689116</v>
      </c>
      <c r="AN250" s="21">
        <f t="shared" si="120"/>
        <v>3.9787993812518657E-2</v>
      </c>
      <c r="AO250" s="21">
        <f t="shared" si="121"/>
        <v>0.98561591034770824</v>
      </c>
      <c r="AP250" s="21">
        <f t="shared" si="122"/>
        <v>-0.16900082032185065</v>
      </c>
      <c r="AQ250" s="21">
        <f t="shared" si="123"/>
        <v>8.5748584200250608</v>
      </c>
      <c r="AR250" s="21">
        <f t="shared" si="124"/>
        <v>-1.4703071368001006</v>
      </c>
      <c r="AS250" s="21">
        <f t="shared" si="125"/>
        <v>8.8485860898526614</v>
      </c>
      <c r="AT250" s="21">
        <f t="shared" si="126"/>
        <v>1.7078860902604839E-2</v>
      </c>
      <c r="AU250" s="21">
        <f t="shared" si="127"/>
        <v>0.31976392457124797</v>
      </c>
      <c r="AV250" s="21">
        <f t="shared" si="128"/>
        <v>-0.9474972467204289</v>
      </c>
      <c r="AW250" s="21">
        <f t="shared" si="129"/>
        <v>2.7819461437698569</v>
      </c>
      <c r="AX250" s="21">
        <f t="shared" si="130"/>
        <v>-8.2432260464677309</v>
      </c>
      <c r="AY250" s="21">
        <f t="shared" si="131"/>
        <v>8.9001968948954744</v>
      </c>
      <c r="AZ250" s="21">
        <f t="shared" si="132"/>
        <v>2.3011137344307483E-2</v>
      </c>
      <c r="BA250" s="21">
        <f t="shared" si="133"/>
        <v>-0.68165329689953269</v>
      </c>
      <c r="BB250" s="21">
        <f t="shared" si="134"/>
        <v>-0.73167532610167851</v>
      </c>
      <c r="BC250" s="21">
        <f t="shared" si="135"/>
        <v>-5.9303836830259335</v>
      </c>
      <c r="BD250" s="21">
        <f t="shared" si="136"/>
        <v>-6.3655753370846027</v>
      </c>
      <c r="BE250" s="21">
        <f t="shared" si="137"/>
        <v>8.9832116251762528</v>
      </c>
      <c r="BF250" s="21">
        <f t="shared" si="138"/>
        <v>3.2553060365086615E-2</v>
      </c>
      <c r="BG250" s="21">
        <f t="shared" si="139"/>
        <v>-0.96773294693349821</v>
      </c>
      <c r="BH250" s="21">
        <f t="shared" si="140"/>
        <v>0.25197806138512752</v>
      </c>
      <c r="BI250" s="21">
        <f t="shared" si="141"/>
        <v>-8.419276638321433</v>
      </c>
      <c r="BJ250" s="21">
        <f t="shared" si="142"/>
        <v>2.1922091340506094</v>
      </c>
      <c r="BK250" s="21">
        <f t="shared" si="143"/>
        <v>8.832264316892898</v>
      </c>
      <c r="BL250" s="21">
        <f t="shared" si="144"/>
        <v>1.5202795045160776E-2</v>
      </c>
      <c r="BM250" s="21">
        <f t="shared" si="145"/>
        <v>-0.23825859142316702</v>
      </c>
      <c r="BN250" s="21">
        <f t="shared" si="146"/>
        <v>0.97120175227037575</v>
      </c>
      <c r="BO250" s="21">
        <f t="shared" si="147"/>
        <v>-2.0728497453815531</v>
      </c>
      <c r="BP250" s="21">
        <f t="shared" si="148"/>
        <v>8.4494552447522686</v>
      </c>
      <c r="BQ250" s="21">
        <f t="shared" si="149"/>
        <v>8.624901338693471</v>
      </c>
      <c r="BR250" s="21">
        <f t="shared" si="150"/>
        <v>8.6320300352331399E-3</v>
      </c>
      <c r="BS250" s="21">
        <f t="shared" si="151"/>
        <v>0.74124803553340057</v>
      </c>
      <c r="BT250" s="21">
        <f t="shared" si="152"/>
        <v>0.67123121934090235</v>
      </c>
      <c r="BU250" s="21">
        <f t="shared" si="153"/>
        <v>6.4488579091405844</v>
      </c>
      <c r="BV250" s="21">
        <f t="shared" si="154"/>
        <v>5.8397116082658496</v>
      </c>
      <c r="BW250" s="21">
        <f t="shared" si="155"/>
        <v>8.5648424349770274</v>
      </c>
      <c r="BX250" s="21">
        <f t="shared" si="156"/>
        <v>1.5535352301491029E-2</v>
      </c>
      <c r="BY250" s="21">
        <f t="shared" si="157"/>
        <v>0.9428774454610831</v>
      </c>
      <c r="BZ250" s="21">
        <f t="shared" si="158"/>
        <v>-0.33313979474206057</v>
      </c>
      <c r="CA250" s="21">
        <f t="shared" si="159"/>
        <v>8.2030337755114218</v>
      </c>
      <c r="CB250" s="21">
        <f t="shared" si="160"/>
        <v>-2.8983162142559267</v>
      </c>
      <c r="CC250" s="21">
        <f t="shared" si="161"/>
        <v>8.5109748470231761</v>
      </c>
      <c r="CD250" s="21">
        <f t="shared" si="162"/>
        <v>2.1727029077795772E-2</v>
      </c>
      <c r="CE250" s="21">
        <f t="shared" si="163"/>
        <v>0.15503659966419206</v>
      </c>
      <c r="CF250" s="21">
        <f t="shared" si="164"/>
        <v>-0.98790872694017895</v>
      </c>
      <c r="CG250" s="21">
        <f t="shared" si="165"/>
        <v>1.3488184170784707</v>
      </c>
      <c r="CH250" s="21">
        <f t="shared" si="166"/>
        <v>-8.5948059243795569</v>
      </c>
      <c r="CI250" s="21">
        <f t="shared" si="167"/>
        <v>8.509778407305399</v>
      </c>
      <c r="CJ250" s="21">
        <f t="shared" si="168"/>
        <v>2.1864550884436812E-2</v>
      </c>
      <c r="CK250" s="21">
        <f t="shared" si="169"/>
        <v>-0.79550206508558641</v>
      </c>
      <c r="CL250" s="21">
        <f t="shared" si="170"/>
        <v>-0.60595087626355271</v>
      </c>
      <c r="CM250" s="21">
        <f t="shared" si="171"/>
        <v>-6.9208679662446011</v>
      </c>
      <c r="CN250" s="21">
        <f t="shared" si="172"/>
        <v>-5.2717726234929083</v>
      </c>
      <c r="CO250" s="21">
        <f t="shared" si="173"/>
        <v>8.5724354589229925</v>
      </c>
      <c r="CP250" s="21">
        <f t="shared" si="174"/>
        <v>1.4662590928391584E-2</v>
      </c>
      <c r="CQ250" s="21">
        <f t="shared" si="175"/>
        <v>-0.91122849038813702</v>
      </c>
      <c r="CR250" s="21">
        <f t="shared" si="176"/>
        <v>0.41190124824398983</v>
      </c>
      <c r="CS250" s="21">
        <f t="shared" si="177"/>
        <v>-7.9276878663767913</v>
      </c>
      <c r="CT250" s="21">
        <f t="shared" si="178"/>
        <v>3.5835408597227114</v>
      </c>
      <c r="CU250" s="21">
        <f t="shared" si="179"/>
        <v>8.4256475280922505</v>
      </c>
      <c r="CV250" s="21">
        <f t="shared" si="180"/>
        <v>3.153476688594814E-2</v>
      </c>
      <c r="CW250" s="21"/>
      <c r="CX250" s="21">
        <v>94</v>
      </c>
      <c r="CY250" s="21">
        <v>8</v>
      </c>
      <c r="CZ250" s="21">
        <v>8.921591815922481</v>
      </c>
      <c r="DA250" s="21">
        <v>9.2256133278970704</v>
      </c>
      <c r="DB250" s="21">
        <v>9.1952804191234083</v>
      </c>
      <c r="DC250" s="21">
        <v>9.1075281518963145</v>
      </c>
      <c r="DD250" s="21">
        <v>9.0413381612442922</v>
      </c>
      <c r="DE250" s="21">
        <v>8.9183564168964349</v>
      </c>
      <c r="DF250" s="21">
        <v>8.9801251620327172</v>
      </c>
      <c r="DG250" s="21">
        <v>9.0526776102714823</v>
      </c>
      <c r="DH250" s="21">
        <v>8.9088306948827523</v>
      </c>
      <c r="DI250" s="21">
        <v>8.7350720028134088</v>
      </c>
      <c r="DJ250" s="21">
        <v>8.6648494171360557</v>
      </c>
      <c r="DK250" s="21">
        <v>8.7071868996806163</v>
      </c>
      <c r="DL250" s="21">
        <v>8.6405005906460044</v>
      </c>
      <c r="DM250" s="21">
        <v>8.7399034162370111</v>
      </c>
      <c r="DN250" s="21">
        <v>8.5581828716099153</v>
      </c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9"/>
    </row>
    <row r="251" spans="1:149" x14ac:dyDescent="0.3">
      <c r="A251" s="30">
        <v>8.6999999999999993</v>
      </c>
      <c r="B251" s="21">
        <f t="shared" si="192"/>
        <v>8.5400000000000009</v>
      </c>
      <c r="C251" s="21">
        <f t="shared" si="193"/>
        <v>8.6000000000000014</v>
      </c>
      <c r="D251" s="21">
        <f t="shared" si="194"/>
        <v>9.9999999999997868E-2</v>
      </c>
      <c r="E251" s="21"/>
      <c r="F251" s="29"/>
      <c r="H251" s="30">
        <v>94</v>
      </c>
      <c r="I251" s="21">
        <v>8</v>
      </c>
      <c r="J251" s="21">
        <f t="shared" si="195"/>
        <v>5.2642903925018159</v>
      </c>
      <c r="K251" s="21">
        <f t="shared" si="181"/>
        <v>0.52430728355723177</v>
      </c>
      <c r="L251" s="21">
        <f t="shared" si="182"/>
        <v>-0.85152913773331118</v>
      </c>
      <c r="M251" s="21">
        <f t="shared" si="190"/>
        <v>4.1944582684578542</v>
      </c>
      <c r="N251" s="21">
        <f t="shared" si="191"/>
        <v>-6.8122331018664894</v>
      </c>
      <c r="O251" s="21">
        <f t="shared" si="183"/>
        <v>8.921591815922481</v>
      </c>
      <c r="P251" s="21">
        <f t="shared" si="102"/>
        <v>0.11519897699031012</v>
      </c>
      <c r="Q251" s="21">
        <f t="shared" si="184"/>
        <v>-0.450203744817673</v>
      </c>
      <c r="R251" s="21">
        <f t="shared" si="185"/>
        <v>-0.8929258581495686</v>
      </c>
      <c r="S251" s="21">
        <f t="shared" si="186"/>
        <v>-3.601629958541384</v>
      </c>
      <c r="T251" s="21">
        <f t="shared" si="187"/>
        <v>-7.1434068651965488</v>
      </c>
      <c r="U251" s="21">
        <f t="shared" si="103"/>
        <v>9.2256133278970704</v>
      </c>
      <c r="V251" s="21">
        <f t="shared" si="104"/>
        <v>0.15320166598713381</v>
      </c>
      <c r="W251" s="21">
        <f t="shared" si="188"/>
        <v>-0.99639748854252652</v>
      </c>
      <c r="X251" s="21">
        <f t="shared" si="189"/>
        <v>-8.4805924475508762E-2</v>
      </c>
      <c r="Y251" s="21">
        <f t="shared" si="105"/>
        <v>-7.9711799083402122</v>
      </c>
      <c r="Z251" s="21">
        <f t="shared" si="106"/>
        <v>-0.6784473958040701</v>
      </c>
      <c r="AA251" s="21">
        <f t="shared" si="107"/>
        <v>9.1952804191234083</v>
      </c>
      <c r="AB251" s="21">
        <f t="shared" si="108"/>
        <v>0.14941005239042604</v>
      </c>
      <c r="AC251" s="21">
        <f t="shared" si="109"/>
        <v>-0.59463317630428714</v>
      </c>
      <c r="AD251" s="21">
        <f t="shared" si="110"/>
        <v>0.8039971303669402</v>
      </c>
      <c r="AE251" s="21">
        <f t="shared" si="111"/>
        <v>-4.7570654104342971</v>
      </c>
      <c r="AF251" s="21">
        <f t="shared" si="112"/>
        <v>6.4319770429355216</v>
      </c>
      <c r="AG251" s="21">
        <f t="shared" si="113"/>
        <v>9.1075281518963145</v>
      </c>
      <c r="AH251" s="21">
        <f t="shared" si="114"/>
        <v>0.13844101898703931</v>
      </c>
      <c r="AI251" s="21">
        <f t="shared" si="115"/>
        <v>0.37285647778030706</v>
      </c>
      <c r="AJ251" s="21">
        <f t="shared" si="116"/>
        <v>0.92788902729650991</v>
      </c>
      <c r="AK251" s="21">
        <f t="shared" si="117"/>
        <v>2.9828518222424565</v>
      </c>
      <c r="AL251" s="21">
        <f t="shared" si="118"/>
        <v>7.4231122183720792</v>
      </c>
      <c r="AM251" s="21">
        <f t="shared" si="119"/>
        <v>9.0413381612442922</v>
      </c>
      <c r="AN251" s="21">
        <f t="shared" si="120"/>
        <v>0.13016727015553653</v>
      </c>
      <c r="AO251" s="21">
        <f t="shared" si="121"/>
        <v>0.98561591034770857</v>
      </c>
      <c r="AP251" s="21">
        <f t="shared" si="122"/>
        <v>0.16900082032184824</v>
      </c>
      <c r="AQ251" s="21">
        <f t="shared" si="123"/>
        <v>7.8849272827816685</v>
      </c>
      <c r="AR251" s="21">
        <f t="shared" si="124"/>
        <v>1.3520065625747859</v>
      </c>
      <c r="AS251" s="21">
        <f t="shared" si="125"/>
        <v>8.9183564168964349</v>
      </c>
      <c r="AT251" s="21">
        <f t="shared" si="126"/>
        <v>0.11479455211205436</v>
      </c>
      <c r="AU251" s="21">
        <f t="shared" si="127"/>
        <v>0.66067472339008426</v>
      </c>
      <c r="AV251" s="21">
        <f t="shared" si="128"/>
        <v>-0.75067230525272188</v>
      </c>
      <c r="AW251" s="21">
        <f t="shared" si="129"/>
        <v>5.2853977871206741</v>
      </c>
      <c r="AX251" s="21">
        <f t="shared" si="130"/>
        <v>-6.0053784420217751</v>
      </c>
      <c r="AY251" s="21">
        <f t="shared" si="131"/>
        <v>8.9801251620327172</v>
      </c>
      <c r="AZ251" s="21">
        <f t="shared" si="132"/>
        <v>0.12251564525408964</v>
      </c>
      <c r="BA251" s="21">
        <f t="shared" si="133"/>
        <v>-0.29282277127654921</v>
      </c>
      <c r="BB251" s="21">
        <f t="shared" si="134"/>
        <v>-0.95616673473925129</v>
      </c>
      <c r="BC251" s="21">
        <f t="shared" si="135"/>
        <v>-2.3425821702123937</v>
      </c>
      <c r="BD251" s="21">
        <f t="shared" si="136"/>
        <v>-7.6493338779140103</v>
      </c>
      <c r="BE251" s="21">
        <f t="shared" si="137"/>
        <v>9.0526776102714823</v>
      </c>
      <c r="BF251" s="21">
        <f t="shared" si="138"/>
        <v>0.13158470128393529</v>
      </c>
      <c r="BG251" s="21">
        <f t="shared" si="139"/>
        <v>-0.96773294693349921</v>
      </c>
      <c r="BH251" s="21">
        <f t="shared" si="140"/>
        <v>-0.25197806138512396</v>
      </c>
      <c r="BI251" s="21">
        <f t="shared" si="141"/>
        <v>-7.7418635754679936</v>
      </c>
      <c r="BJ251" s="21">
        <f t="shared" si="142"/>
        <v>-2.0158244910809917</v>
      </c>
      <c r="BK251" s="21">
        <f t="shared" si="143"/>
        <v>8.9088306948827523</v>
      </c>
      <c r="BL251" s="21">
        <f t="shared" si="144"/>
        <v>0.11360383686034403</v>
      </c>
      <c r="BM251" s="21">
        <f t="shared" si="145"/>
        <v>-0.72195609395452676</v>
      </c>
      <c r="BN251" s="21">
        <f t="shared" si="146"/>
        <v>0.69193886897754375</v>
      </c>
      <c r="BO251" s="21">
        <f t="shared" si="147"/>
        <v>-5.7756487516362141</v>
      </c>
      <c r="BP251" s="21">
        <f t="shared" si="148"/>
        <v>5.53551095182035</v>
      </c>
      <c r="BQ251" s="21">
        <f t="shared" si="149"/>
        <v>8.7350720028134088</v>
      </c>
      <c r="BR251" s="21">
        <f t="shared" si="150"/>
        <v>9.1884000351676098E-2</v>
      </c>
      <c r="BS251" s="21">
        <f t="shared" si="151"/>
        <v>0.21067926999572553</v>
      </c>
      <c r="BT251" s="21">
        <f t="shared" si="152"/>
        <v>0.97755523894768637</v>
      </c>
      <c r="BU251" s="21">
        <f t="shared" si="153"/>
        <v>1.6854341599658043</v>
      </c>
      <c r="BV251" s="21">
        <f t="shared" si="154"/>
        <v>7.8204419115814909</v>
      </c>
      <c r="BW251" s="21">
        <f t="shared" si="155"/>
        <v>8.6648494171360557</v>
      </c>
      <c r="BX251" s="21">
        <f t="shared" si="156"/>
        <v>8.3106177142006965E-2</v>
      </c>
      <c r="BY251" s="21">
        <f t="shared" si="157"/>
        <v>0.94287744546108476</v>
      </c>
      <c r="BZ251" s="21">
        <f t="shared" si="158"/>
        <v>0.33313979474205596</v>
      </c>
      <c r="CA251" s="21">
        <f t="shared" si="159"/>
        <v>7.5430195636886781</v>
      </c>
      <c r="CB251" s="21">
        <f t="shared" si="160"/>
        <v>2.6651183579364477</v>
      </c>
      <c r="CC251" s="21">
        <f t="shared" si="161"/>
        <v>8.7071868996806163</v>
      </c>
      <c r="CD251" s="21">
        <f t="shared" si="162"/>
        <v>8.839836246007704E-2</v>
      </c>
      <c r="CE251" s="21">
        <f t="shared" si="163"/>
        <v>0.7780357543184413</v>
      </c>
      <c r="CF251" s="21">
        <f t="shared" si="164"/>
        <v>-0.62821999729564004</v>
      </c>
      <c r="CG251" s="21">
        <f t="shared" si="165"/>
        <v>6.2242860345475304</v>
      </c>
      <c r="CH251" s="21">
        <f t="shared" si="166"/>
        <v>-5.0257599783651203</v>
      </c>
      <c r="CI251" s="21">
        <f t="shared" si="167"/>
        <v>8.6405005906460044</v>
      </c>
      <c r="CJ251" s="21">
        <f t="shared" si="168"/>
        <v>8.006257383075055E-2</v>
      </c>
      <c r="CK251" s="21">
        <f t="shared" si="169"/>
        <v>-0.12701781974687132</v>
      </c>
      <c r="CL251" s="21">
        <f t="shared" si="170"/>
        <v>-0.99190043525887783</v>
      </c>
      <c r="CM251" s="21">
        <f t="shared" si="171"/>
        <v>-1.0161425579749706</v>
      </c>
      <c r="CN251" s="21">
        <f t="shared" si="172"/>
        <v>-7.9352034820710227</v>
      </c>
      <c r="CO251" s="21">
        <f t="shared" si="173"/>
        <v>8.7399034162370111</v>
      </c>
      <c r="CP251" s="21">
        <f t="shared" si="174"/>
        <v>9.2487927029626382E-2</v>
      </c>
      <c r="CQ251" s="21">
        <f t="shared" si="175"/>
        <v>-0.91122849038813658</v>
      </c>
      <c r="CR251" s="21">
        <f t="shared" si="176"/>
        <v>-0.41190124824399077</v>
      </c>
      <c r="CS251" s="21">
        <f t="shared" si="177"/>
        <v>-7.2898279231050926</v>
      </c>
      <c r="CT251" s="21">
        <f t="shared" si="178"/>
        <v>-3.2952099859519262</v>
      </c>
      <c r="CU251" s="21">
        <f t="shared" si="179"/>
        <v>8.5581828716099153</v>
      </c>
      <c r="CV251" s="21">
        <f t="shared" si="180"/>
        <v>6.9772858951239414E-2</v>
      </c>
      <c r="CW251" s="21"/>
      <c r="CX251" s="21">
        <v>95</v>
      </c>
      <c r="CY251" s="21">
        <v>9.1999999999999993</v>
      </c>
      <c r="CZ251" s="21">
        <v>8.9193332708366047</v>
      </c>
      <c r="DA251" s="21">
        <v>9.2290019755287283</v>
      </c>
      <c r="DB251" s="21">
        <v>9.1495229828430666</v>
      </c>
      <c r="DC251" s="21">
        <v>9.0892967136606053</v>
      </c>
      <c r="DD251" s="21">
        <v>9.0415101826836608</v>
      </c>
      <c r="DE251" s="21">
        <v>9.0071662131017991</v>
      </c>
      <c r="DF251" s="21">
        <v>9.0695211993577267</v>
      </c>
      <c r="DG251" s="21">
        <v>9.1169858389062561</v>
      </c>
      <c r="DH251" s="21">
        <v>9.0167723726514843</v>
      </c>
      <c r="DI251" s="21">
        <v>8.9308221700118136</v>
      </c>
      <c r="DJ251" s="21">
        <v>8.8767930805485804</v>
      </c>
      <c r="DK251" s="21">
        <v>8.996540818837433</v>
      </c>
      <c r="DL251" s="21">
        <v>8.8988750674174497</v>
      </c>
      <c r="DM251" s="21">
        <v>8.9757966555284625</v>
      </c>
      <c r="DN251" s="21">
        <v>8.8824682452476011</v>
      </c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9"/>
    </row>
    <row r="252" spans="1:149" x14ac:dyDescent="0.3">
      <c r="A252" s="30">
        <v>8</v>
      </c>
      <c r="B252" s="21">
        <f t="shared" si="192"/>
        <v>9</v>
      </c>
      <c r="C252" s="21">
        <f t="shared" si="193"/>
        <v>8.77</v>
      </c>
      <c r="D252" s="21">
        <f t="shared" si="194"/>
        <v>-0.76999999999999957</v>
      </c>
      <c r="E252" s="21"/>
      <c r="F252" s="29"/>
      <c r="H252" s="30">
        <v>95</v>
      </c>
      <c r="I252" s="21">
        <v>9.1999999999999993</v>
      </c>
      <c r="J252" s="21">
        <f t="shared" si="195"/>
        <v>5.3208956655394699</v>
      </c>
      <c r="K252" s="21">
        <f t="shared" si="181"/>
        <v>0.57164282925847898</v>
      </c>
      <c r="L252" s="21">
        <f t="shared" si="182"/>
        <v>-0.82050257510708735</v>
      </c>
      <c r="M252" s="21">
        <f t="shared" si="190"/>
        <v>5.2591140291780061</v>
      </c>
      <c r="N252" s="21">
        <f t="shared" si="191"/>
        <v>-7.5486236909852034</v>
      </c>
      <c r="O252" s="21">
        <f t="shared" si="183"/>
        <v>8.9193332708366047</v>
      </c>
      <c r="P252" s="21">
        <f t="shared" si="102"/>
        <v>3.05072531699342E-2</v>
      </c>
      <c r="Q252" s="21">
        <f t="shared" si="184"/>
        <v>-0.34644895151472299</v>
      </c>
      <c r="R252" s="21">
        <f t="shared" si="185"/>
        <v>-0.938068826896166</v>
      </c>
      <c r="S252" s="21">
        <f t="shared" si="186"/>
        <v>-3.1873303539354514</v>
      </c>
      <c r="T252" s="21">
        <f t="shared" si="187"/>
        <v>-8.6302332074447268</v>
      </c>
      <c r="U252" s="21">
        <f t="shared" si="103"/>
        <v>9.2290019755287283</v>
      </c>
      <c r="V252" s="21">
        <f t="shared" si="104"/>
        <v>3.1523886444270615E-3</v>
      </c>
      <c r="W252" s="21">
        <f t="shared" si="188"/>
        <v>-0.96773294693349887</v>
      </c>
      <c r="X252" s="21">
        <f t="shared" si="189"/>
        <v>-0.25197806138512513</v>
      </c>
      <c r="Y252" s="21">
        <f t="shared" si="105"/>
        <v>-8.9031431117881894</v>
      </c>
      <c r="Z252" s="21">
        <f t="shared" si="106"/>
        <v>-2.3181981647431509</v>
      </c>
      <c r="AA252" s="21">
        <f t="shared" si="107"/>
        <v>9.1495229828430666</v>
      </c>
      <c r="AB252" s="21">
        <f t="shared" si="108"/>
        <v>5.4866322996665927E-3</v>
      </c>
      <c r="AC252" s="21">
        <f t="shared" si="109"/>
        <v>-0.75994624798869825</v>
      </c>
      <c r="AD252" s="21">
        <f t="shared" si="110"/>
        <v>0.64998592305364578</v>
      </c>
      <c r="AE252" s="21">
        <f t="shared" si="111"/>
        <v>-6.9915054814960236</v>
      </c>
      <c r="AF252" s="21">
        <f t="shared" si="112"/>
        <v>5.979870492093541</v>
      </c>
      <c r="AG252" s="21">
        <f t="shared" si="113"/>
        <v>9.0892967136606053</v>
      </c>
      <c r="AH252" s="21">
        <f t="shared" si="114"/>
        <v>1.2032965906455867E-2</v>
      </c>
      <c r="AI252" s="21">
        <f t="shared" si="115"/>
        <v>9.8897300364247515E-2</v>
      </c>
      <c r="AJ252" s="21">
        <f t="shared" si="116"/>
        <v>0.99509764545026624</v>
      </c>
      <c r="AK252" s="21">
        <f t="shared" si="117"/>
        <v>0.90985516335107708</v>
      </c>
      <c r="AL252" s="21">
        <f t="shared" si="118"/>
        <v>9.1548983381424485</v>
      </c>
      <c r="AM252" s="21">
        <f t="shared" si="119"/>
        <v>9.0415101826836608</v>
      </c>
      <c r="AN252" s="21">
        <f t="shared" si="120"/>
        <v>1.7227154056123749E-2</v>
      </c>
      <c r="AO252" s="21">
        <f t="shared" si="121"/>
        <v>0.87301411316118815</v>
      </c>
      <c r="AP252" s="21">
        <f t="shared" si="122"/>
        <v>0.48769494381363448</v>
      </c>
      <c r="AQ252" s="21">
        <f t="shared" si="123"/>
        <v>8.0317298410829299</v>
      </c>
      <c r="AR252" s="21">
        <f t="shared" si="124"/>
        <v>4.486793483085437</v>
      </c>
      <c r="AS252" s="21">
        <f t="shared" si="125"/>
        <v>9.0071662131017991</v>
      </c>
      <c r="AT252" s="21">
        <f t="shared" si="126"/>
        <v>2.0960194228065238E-2</v>
      </c>
      <c r="AU252" s="21">
        <f t="shared" si="127"/>
        <v>0.89920721489583877</v>
      </c>
      <c r="AV252" s="21">
        <f t="shared" si="128"/>
        <v>-0.43752301045690017</v>
      </c>
      <c r="AW252" s="21">
        <f t="shared" si="129"/>
        <v>8.2727063770417164</v>
      </c>
      <c r="AX252" s="21">
        <f t="shared" si="130"/>
        <v>-4.0252116962034812</v>
      </c>
      <c r="AY252" s="21">
        <f t="shared" si="131"/>
        <v>9.0695211993577267</v>
      </c>
      <c r="AZ252" s="21">
        <f t="shared" si="132"/>
        <v>1.4182478330681803E-2</v>
      </c>
      <c r="BA252" s="21">
        <f t="shared" si="133"/>
        <v>0.15503659966420005</v>
      </c>
      <c r="BB252" s="21">
        <f t="shared" si="134"/>
        <v>-0.98790872694017773</v>
      </c>
      <c r="BC252" s="21">
        <f t="shared" si="135"/>
        <v>1.4263367169106405</v>
      </c>
      <c r="BD252" s="21">
        <f t="shared" si="136"/>
        <v>-9.0887602878496345</v>
      </c>
      <c r="BE252" s="21">
        <f t="shared" si="137"/>
        <v>9.1169858389062561</v>
      </c>
      <c r="BF252" s="21">
        <f t="shared" si="138"/>
        <v>9.0232783797546921E-3</v>
      </c>
      <c r="BG252" s="21">
        <f t="shared" si="139"/>
        <v>-0.72195609395452454</v>
      </c>
      <c r="BH252" s="21">
        <f t="shared" si="140"/>
        <v>-0.69193886897754608</v>
      </c>
      <c r="BI252" s="21">
        <f t="shared" si="141"/>
        <v>-6.6419960643816252</v>
      </c>
      <c r="BJ252" s="21">
        <f t="shared" si="142"/>
        <v>-6.3658375945934234</v>
      </c>
      <c r="BK252" s="21">
        <f t="shared" si="143"/>
        <v>9.0167723726514843</v>
      </c>
      <c r="BL252" s="21">
        <f t="shared" si="144"/>
        <v>1.991604645092554E-2</v>
      </c>
      <c r="BM252" s="21">
        <f t="shared" si="145"/>
        <v>-0.98043864796132763</v>
      </c>
      <c r="BN252" s="21">
        <f t="shared" si="146"/>
        <v>0.19682494146770091</v>
      </c>
      <c r="BO252" s="21">
        <f t="shared" si="147"/>
        <v>-9.0200355612442138</v>
      </c>
      <c r="BP252" s="21">
        <f t="shared" si="148"/>
        <v>1.8107894615028481</v>
      </c>
      <c r="BQ252" s="21">
        <f t="shared" si="149"/>
        <v>8.9308221700118136</v>
      </c>
      <c r="BR252" s="21">
        <f t="shared" si="150"/>
        <v>2.925845978132454E-2</v>
      </c>
      <c r="BS252" s="21">
        <f t="shared" si="151"/>
        <v>-0.39896535131541833</v>
      </c>
      <c r="BT252" s="21">
        <f t="shared" si="152"/>
        <v>0.91696600179601251</v>
      </c>
      <c r="BU252" s="21">
        <f t="shared" si="153"/>
        <v>-3.6704812321018485</v>
      </c>
      <c r="BV252" s="21">
        <f t="shared" si="154"/>
        <v>8.4360872165233136</v>
      </c>
      <c r="BW252" s="21">
        <f t="shared" si="155"/>
        <v>8.8767930805485804</v>
      </c>
      <c r="BX252" s="21">
        <f t="shared" si="156"/>
        <v>3.513118689689336E-2</v>
      </c>
      <c r="BY252" s="21">
        <f t="shared" si="157"/>
        <v>0.52430728355723188</v>
      </c>
      <c r="BZ252" s="21">
        <f t="shared" si="158"/>
        <v>0.85152913773331118</v>
      </c>
      <c r="CA252" s="21">
        <f t="shared" si="159"/>
        <v>4.8236270087265334</v>
      </c>
      <c r="CB252" s="21">
        <f t="shared" si="160"/>
        <v>7.834068067146462</v>
      </c>
      <c r="CC252" s="21">
        <f t="shared" si="161"/>
        <v>8.996540818837433</v>
      </c>
      <c r="CD252" s="21">
        <f t="shared" si="162"/>
        <v>2.2115128387235474E-2</v>
      </c>
      <c r="CE252" s="21">
        <f t="shared" si="163"/>
        <v>0.99839834926238324</v>
      </c>
      <c r="CF252" s="21">
        <f t="shared" si="164"/>
        <v>5.6575049183789791E-2</v>
      </c>
      <c r="CG252" s="21">
        <f t="shared" si="165"/>
        <v>9.1852648132139247</v>
      </c>
      <c r="CH252" s="21">
        <f t="shared" si="166"/>
        <v>0.52049045249086601</v>
      </c>
      <c r="CI252" s="21">
        <f t="shared" si="167"/>
        <v>8.8988750674174497</v>
      </c>
      <c r="CJ252" s="21">
        <f t="shared" si="168"/>
        <v>3.2730970932885829E-2</v>
      </c>
      <c r="CK252" s="21">
        <f t="shared" si="169"/>
        <v>0.61714723064146249</v>
      </c>
      <c r="CL252" s="21">
        <f t="shared" si="170"/>
        <v>-0.78684769537158428</v>
      </c>
      <c r="CM252" s="21">
        <f t="shared" si="171"/>
        <v>5.6777545219014547</v>
      </c>
      <c r="CN252" s="21">
        <f t="shared" si="172"/>
        <v>-7.2389987974185752</v>
      </c>
      <c r="CO252" s="21">
        <f t="shared" si="173"/>
        <v>8.9757966555284625</v>
      </c>
      <c r="CP252" s="21">
        <f t="shared" si="174"/>
        <v>2.4369928746906175E-2</v>
      </c>
      <c r="CQ252" s="21">
        <f t="shared" si="175"/>
        <v>-0.29282277127654383</v>
      </c>
      <c r="CR252" s="21">
        <f t="shared" si="176"/>
        <v>-0.95616673473925295</v>
      </c>
      <c r="CS252" s="21">
        <f t="shared" si="177"/>
        <v>-2.6939694957442031</v>
      </c>
      <c r="CT252" s="21">
        <f t="shared" si="178"/>
        <v>-8.7967339596011271</v>
      </c>
      <c r="CU252" s="21">
        <f t="shared" si="179"/>
        <v>8.8824682452476011</v>
      </c>
      <c r="CV252" s="21">
        <f t="shared" si="180"/>
        <v>3.4514321168738933E-2</v>
      </c>
      <c r="CW252" s="21"/>
      <c r="CX252" s="21">
        <v>96</v>
      </c>
      <c r="CY252" s="21">
        <v>8.5</v>
      </c>
      <c r="CZ252" s="21">
        <v>8.9153447700028661</v>
      </c>
      <c r="DA252" s="21">
        <v>9.2266959960922659</v>
      </c>
      <c r="DB252" s="21">
        <v>9.1003573854071345</v>
      </c>
      <c r="DC252" s="21">
        <v>9.070731536646548</v>
      </c>
      <c r="DD252" s="21">
        <v>9.0451508696839369</v>
      </c>
      <c r="DE252" s="21">
        <v>9.1033683054191172</v>
      </c>
      <c r="DF252" s="21">
        <v>9.1566469897619296</v>
      </c>
      <c r="DG252" s="21">
        <v>9.1694556341921007</v>
      </c>
      <c r="DH252" s="21">
        <v>9.1383270088423938</v>
      </c>
      <c r="DI252" s="21">
        <v>9.1669975500413052</v>
      </c>
      <c r="DJ252" s="21">
        <v>9.1494411066395074</v>
      </c>
      <c r="DK252" s="21">
        <v>9.2934396678699365</v>
      </c>
      <c r="DL252" s="21">
        <v>9.2153368841466374</v>
      </c>
      <c r="DM252" s="21">
        <v>9.2239451796728087</v>
      </c>
      <c r="DN252" s="21">
        <v>9.2823462810064168</v>
      </c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9"/>
    </row>
    <row r="253" spans="1:149" x14ac:dyDescent="0.3">
      <c r="A253" s="30">
        <v>9.1999999999999993</v>
      </c>
      <c r="B253" s="21">
        <f t="shared" si="192"/>
        <v>9.3199999999999985</v>
      </c>
      <c r="C253" s="21">
        <f t="shared" si="193"/>
        <v>9.16</v>
      </c>
      <c r="D253" s="21">
        <f t="shared" si="194"/>
        <v>3.9999999999999147E-2</v>
      </c>
      <c r="E253" s="21"/>
      <c r="F253" s="29"/>
      <c r="H253" s="30">
        <v>96</v>
      </c>
      <c r="I253" s="21">
        <v>8.5</v>
      </c>
      <c r="J253" s="21">
        <f t="shared" si="195"/>
        <v>5.377500938577124</v>
      </c>
      <c r="K253" s="21">
        <f t="shared" si="181"/>
        <v>0.61714723064145549</v>
      </c>
      <c r="L253" s="21">
        <f t="shared" si="182"/>
        <v>-0.78684769537158972</v>
      </c>
      <c r="M253" s="21">
        <f t="shared" si="190"/>
        <v>5.2457514604523716</v>
      </c>
      <c r="N253" s="21">
        <f t="shared" si="191"/>
        <v>-6.6882054106585125</v>
      </c>
      <c r="O253" s="21">
        <f t="shared" si="183"/>
        <v>8.9153447700028661</v>
      </c>
      <c r="P253" s="21">
        <f t="shared" si="102"/>
        <v>4.8864090588572481E-2</v>
      </c>
      <c r="Q253" s="21">
        <f t="shared" si="184"/>
        <v>-0.23825859142316422</v>
      </c>
      <c r="R253" s="21">
        <f t="shared" si="185"/>
        <v>-0.97120175227037642</v>
      </c>
      <c r="S253" s="21">
        <f t="shared" si="186"/>
        <v>-2.0251980270968959</v>
      </c>
      <c r="T253" s="21">
        <f t="shared" si="187"/>
        <v>-8.2552148942981987</v>
      </c>
      <c r="U253" s="21">
        <f t="shared" si="103"/>
        <v>9.2266959960922659</v>
      </c>
      <c r="V253" s="21">
        <f t="shared" si="104"/>
        <v>8.5493646599090103E-2</v>
      </c>
      <c r="W253" s="21">
        <f t="shared" si="188"/>
        <v>-0.91122849038813558</v>
      </c>
      <c r="X253" s="21">
        <f t="shared" si="189"/>
        <v>-0.41190124824399299</v>
      </c>
      <c r="Y253" s="21">
        <f t="shared" si="105"/>
        <v>-7.7454421682991521</v>
      </c>
      <c r="Z253" s="21">
        <f t="shared" si="106"/>
        <v>-3.5011606100739403</v>
      </c>
      <c r="AA253" s="21">
        <f t="shared" si="107"/>
        <v>9.1003573854071345</v>
      </c>
      <c r="AB253" s="21">
        <f t="shared" si="108"/>
        <v>7.0630280636133469E-2</v>
      </c>
      <c r="AC253" s="21">
        <f t="shared" si="109"/>
        <v>-0.88646568722609942</v>
      </c>
      <c r="AD253" s="21">
        <f t="shared" si="110"/>
        <v>0.46279432296729756</v>
      </c>
      <c r="AE253" s="21">
        <f t="shared" si="111"/>
        <v>-7.5349583414218451</v>
      </c>
      <c r="AF253" s="21">
        <f t="shared" si="112"/>
        <v>3.9337517452220294</v>
      </c>
      <c r="AG253" s="21">
        <f t="shared" si="113"/>
        <v>9.070731536646548</v>
      </c>
      <c r="AH253" s="21">
        <f t="shared" si="114"/>
        <v>6.7144886664299755E-2</v>
      </c>
      <c r="AI253" s="21">
        <f t="shared" si="115"/>
        <v>-0.18293119747238953</v>
      </c>
      <c r="AJ253" s="21">
        <f t="shared" si="116"/>
        <v>0.98312571779570368</v>
      </c>
      <c r="AK253" s="21">
        <f t="shared" si="117"/>
        <v>-1.554915178515311</v>
      </c>
      <c r="AL253" s="21">
        <f t="shared" si="118"/>
        <v>8.356568601263481</v>
      </c>
      <c r="AM253" s="21">
        <f t="shared" si="119"/>
        <v>9.0451508696839369</v>
      </c>
      <c r="AN253" s="21">
        <f t="shared" si="120"/>
        <v>6.4135396433404337E-2</v>
      </c>
      <c r="AO253" s="21">
        <f t="shared" si="121"/>
        <v>0.66067472339008093</v>
      </c>
      <c r="AP253" s="21">
        <f t="shared" si="122"/>
        <v>0.75067230525272477</v>
      </c>
      <c r="AQ253" s="21">
        <f t="shared" si="123"/>
        <v>5.6157351488156877</v>
      </c>
      <c r="AR253" s="21">
        <f t="shared" si="124"/>
        <v>6.3807145946481603</v>
      </c>
      <c r="AS253" s="21">
        <f t="shared" si="125"/>
        <v>9.1033683054191172</v>
      </c>
      <c r="AT253" s="21">
        <f t="shared" si="126"/>
        <v>7.0984506519896143E-2</v>
      </c>
      <c r="AU253" s="21">
        <f t="shared" si="127"/>
        <v>0.99839834926238336</v>
      </c>
      <c r="AV253" s="21">
        <f t="shared" si="128"/>
        <v>-5.6575049183786856E-2</v>
      </c>
      <c r="AW253" s="21">
        <f t="shared" si="129"/>
        <v>8.486385968730259</v>
      </c>
      <c r="AX253" s="21">
        <f t="shared" si="130"/>
        <v>-0.48088791806218828</v>
      </c>
      <c r="AY253" s="21">
        <f t="shared" si="131"/>
        <v>9.1566469897619296</v>
      </c>
      <c r="AZ253" s="21">
        <f t="shared" si="132"/>
        <v>7.7252587030815251E-2</v>
      </c>
      <c r="BA253" s="21">
        <f t="shared" si="133"/>
        <v>0.57164282925848142</v>
      </c>
      <c r="BB253" s="21">
        <f t="shared" si="134"/>
        <v>-0.82050257510708569</v>
      </c>
      <c r="BC253" s="21">
        <f t="shared" si="135"/>
        <v>4.858964048697092</v>
      </c>
      <c r="BD253" s="21">
        <f t="shared" si="136"/>
        <v>-6.9742718884102279</v>
      </c>
      <c r="BE253" s="21">
        <f t="shared" si="137"/>
        <v>9.1694556341921007</v>
      </c>
      <c r="BF253" s="21">
        <f t="shared" si="138"/>
        <v>7.8759486375541268E-2</v>
      </c>
      <c r="BG253" s="21">
        <f t="shared" si="139"/>
        <v>-0.29282277127654943</v>
      </c>
      <c r="BH253" s="21">
        <f t="shared" si="140"/>
        <v>-0.95616673473925118</v>
      </c>
      <c r="BI253" s="21">
        <f t="shared" si="141"/>
        <v>-2.4889935558506702</v>
      </c>
      <c r="BJ253" s="21">
        <f t="shared" si="142"/>
        <v>-8.1274172452836346</v>
      </c>
      <c r="BK253" s="21">
        <f t="shared" si="143"/>
        <v>9.1383270088423938</v>
      </c>
      <c r="BL253" s="21">
        <f t="shared" si="144"/>
        <v>7.5097295157928678E-2</v>
      </c>
      <c r="BM253" s="21">
        <f t="shared" si="145"/>
        <v>-0.93307235398263522</v>
      </c>
      <c r="BN253" s="21">
        <f t="shared" si="146"/>
        <v>-0.35968872964454118</v>
      </c>
      <c r="BO253" s="21">
        <f t="shared" si="147"/>
        <v>-7.931115008852399</v>
      </c>
      <c r="BP253" s="21">
        <f t="shared" si="148"/>
        <v>-3.0573542019786002</v>
      </c>
      <c r="BQ253" s="21">
        <f t="shared" si="149"/>
        <v>9.1669975500413052</v>
      </c>
      <c r="BR253" s="21">
        <f t="shared" si="150"/>
        <v>7.8470300004859439E-2</v>
      </c>
      <c r="BS253" s="21">
        <f t="shared" si="151"/>
        <v>-0.85886326722042794</v>
      </c>
      <c r="BT253" s="21">
        <f t="shared" si="152"/>
        <v>0.51220492795311123</v>
      </c>
      <c r="BU253" s="21">
        <f t="shared" si="153"/>
        <v>-7.3003377713736377</v>
      </c>
      <c r="BV253" s="21">
        <f t="shared" si="154"/>
        <v>4.3537418876014451</v>
      </c>
      <c r="BW253" s="21">
        <f t="shared" si="155"/>
        <v>9.1494411066395074</v>
      </c>
      <c r="BX253" s="21">
        <f t="shared" si="156"/>
        <v>7.6404836075236168E-2</v>
      </c>
      <c r="BY253" s="21">
        <f t="shared" si="157"/>
        <v>-0.12701781974688006</v>
      </c>
      <c r="BZ253" s="21">
        <f t="shared" si="158"/>
        <v>0.99190043525887672</v>
      </c>
      <c r="CA253" s="21">
        <f t="shared" si="159"/>
        <v>-1.0796514678484805</v>
      </c>
      <c r="CB253" s="21">
        <f t="shared" si="160"/>
        <v>8.4311536997004524</v>
      </c>
      <c r="CC253" s="21">
        <f t="shared" si="161"/>
        <v>9.2934396678699365</v>
      </c>
      <c r="CD253" s="21">
        <f t="shared" si="162"/>
        <v>9.3345843278816051E-2</v>
      </c>
      <c r="CE253" s="21">
        <f t="shared" si="163"/>
        <v>0.70208587582261817</v>
      </c>
      <c r="CF253" s="21">
        <f t="shared" si="164"/>
        <v>0.71209228543102976</v>
      </c>
      <c r="CG253" s="21">
        <f t="shared" si="165"/>
        <v>5.9677299444922545</v>
      </c>
      <c r="CH253" s="21">
        <f t="shared" si="166"/>
        <v>6.0527844261637531</v>
      </c>
      <c r="CI253" s="21">
        <f t="shared" si="167"/>
        <v>9.2153368841466374</v>
      </c>
      <c r="CJ253" s="21">
        <f t="shared" si="168"/>
        <v>8.41572804878397E-2</v>
      </c>
      <c r="CK253" s="21">
        <f t="shared" si="169"/>
        <v>0.99359852761970424</v>
      </c>
      <c r="CL253" s="21">
        <f t="shared" si="170"/>
        <v>-0.1129688714290619</v>
      </c>
      <c r="CM253" s="21">
        <f t="shared" si="171"/>
        <v>8.4455874847674863</v>
      </c>
      <c r="CN253" s="21">
        <f t="shared" si="172"/>
        <v>-0.96023540714702615</v>
      </c>
      <c r="CO253" s="21">
        <f t="shared" si="173"/>
        <v>9.2239451796728087</v>
      </c>
      <c r="CP253" s="21">
        <f t="shared" si="174"/>
        <v>8.5170021137977489E-2</v>
      </c>
      <c r="CQ253" s="21">
        <f t="shared" si="175"/>
        <v>0.52430728355723311</v>
      </c>
      <c r="CR253" s="21">
        <f t="shared" si="176"/>
        <v>-0.8515291377333104</v>
      </c>
      <c r="CS253" s="21">
        <f t="shared" si="177"/>
        <v>4.4566119102364814</v>
      </c>
      <c r="CT253" s="21">
        <f t="shared" si="178"/>
        <v>-7.2379976707331384</v>
      </c>
      <c r="CU253" s="21">
        <f t="shared" si="179"/>
        <v>9.2823462810064168</v>
      </c>
      <c r="CV253" s="21">
        <f t="shared" si="180"/>
        <v>9.2040738941931391E-2</v>
      </c>
      <c r="CW253" s="21"/>
      <c r="CX253" s="21">
        <v>97</v>
      </c>
      <c r="CY253" s="21">
        <v>10.6</v>
      </c>
      <c r="CZ253" s="21">
        <v>8.909639089791872</v>
      </c>
      <c r="DA253" s="21">
        <v>9.2186866247297843</v>
      </c>
      <c r="DB253" s="21">
        <v>9.0491229278504655</v>
      </c>
      <c r="DC253" s="21">
        <v>9.0516098357997361</v>
      </c>
      <c r="DD253" s="21">
        <v>9.0502705026181687</v>
      </c>
      <c r="DE253" s="21">
        <v>9.194398286374593</v>
      </c>
      <c r="DF253" s="21">
        <v>9.2303445916065812</v>
      </c>
      <c r="DG253" s="21">
        <v>9.2059152030273435</v>
      </c>
      <c r="DH253" s="21">
        <v>9.2517772107749092</v>
      </c>
      <c r="DI253" s="21">
        <v>9.3861246908991181</v>
      </c>
      <c r="DJ253" s="21">
        <v>9.4116304872400125</v>
      </c>
      <c r="DK253" s="21">
        <v>9.5159548073665334</v>
      </c>
      <c r="DL253" s="21">
        <v>9.4978334887773457</v>
      </c>
      <c r="DM253" s="21">
        <v>9.4329994260739944</v>
      </c>
      <c r="DN253" s="21">
        <v>9.6034960992933698</v>
      </c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9"/>
    </row>
    <row r="254" spans="1:149" x14ac:dyDescent="0.3">
      <c r="A254" s="30">
        <v>8.5</v>
      </c>
      <c r="B254" s="21">
        <f t="shared" si="192"/>
        <v>9.4999999999999982</v>
      </c>
      <c r="C254" s="21">
        <f t="shared" si="193"/>
        <v>9.4099999999999984</v>
      </c>
      <c r="D254" s="21">
        <f t="shared" si="194"/>
        <v>-0.90999999999999837</v>
      </c>
      <c r="E254" s="21"/>
      <c r="F254" s="29"/>
      <c r="H254" s="30">
        <v>97</v>
      </c>
      <c r="I254" s="21">
        <v>10.6</v>
      </c>
      <c r="J254" s="21">
        <f t="shared" si="195"/>
        <v>5.4341062116147771</v>
      </c>
      <c r="K254" s="21">
        <f t="shared" si="181"/>
        <v>0.66067472339008115</v>
      </c>
      <c r="L254" s="21">
        <f t="shared" si="182"/>
        <v>-0.75067230525272455</v>
      </c>
      <c r="M254" s="21">
        <f t="shared" si="190"/>
        <v>7.0031520679348596</v>
      </c>
      <c r="N254" s="21">
        <f t="shared" si="191"/>
        <v>-7.9571264356788802</v>
      </c>
      <c r="O254" s="21">
        <f t="shared" si="183"/>
        <v>8.909639089791872</v>
      </c>
      <c r="P254" s="21">
        <f t="shared" si="102"/>
        <v>0.15946801039699318</v>
      </c>
      <c r="Q254" s="21">
        <f t="shared" si="184"/>
        <v>-0.12701781974687945</v>
      </c>
      <c r="R254" s="21">
        <f t="shared" si="185"/>
        <v>-0.99190043525887683</v>
      </c>
      <c r="S254" s="21">
        <f t="shared" si="186"/>
        <v>-1.3463888893169222</v>
      </c>
      <c r="T254" s="21">
        <f t="shared" si="187"/>
        <v>-10.514144613744094</v>
      </c>
      <c r="U254" s="21">
        <f t="shared" si="103"/>
        <v>9.2186866247297843</v>
      </c>
      <c r="V254" s="21">
        <f t="shared" si="104"/>
        <v>0.13031258257266182</v>
      </c>
      <c r="W254" s="21">
        <f t="shared" si="188"/>
        <v>-0.82850964924384174</v>
      </c>
      <c r="X254" s="21">
        <f t="shared" si="189"/>
        <v>-0.55997478613759599</v>
      </c>
      <c r="Y254" s="21">
        <f t="shared" si="105"/>
        <v>-8.7822022819847216</v>
      </c>
      <c r="Z254" s="21">
        <f t="shared" si="106"/>
        <v>-5.9357327330585177</v>
      </c>
      <c r="AA254" s="21">
        <f t="shared" si="107"/>
        <v>9.0491229278504655</v>
      </c>
      <c r="AB254" s="21">
        <f t="shared" si="108"/>
        <v>0.14630915774995606</v>
      </c>
      <c r="AC254" s="21">
        <f t="shared" si="109"/>
        <v>-0.96773294693349843</v>
      </c>
      <c r="AD254" s="21">
        <f t="shared" si="110"/>
        <v>0.25197806138512657</v>
      </c>
      <c r="AE254" s="21">
        <f t="shared" si="111"/>
        <v>-10.257969237495082</v>
      </c>
      <c r="AF254" s="21">
        <f t="shared" si="112"/>
        <v>2.6709674506823418</v>
      </c>
      <c r="AG254" s="21">
        <f t="shared" si="113"/>
        <v>9.0516098357997361</v>
      </c>
      <c r="AH254" s="21">
        <f t="shared" si="114"/>
        <v>0.1460745437924777</v>
      </c>
      <c r="AI254" s="21">
        <f t="shared" si="115"/>
        <v>-0.45020374481767012</v>
      </c>
      <c r="AJ254" s="21">
        <f t="shared" si="116"/>
        <v>0.89292585814957004</v>
      </c>
      <c r="AK254" s="21">
        <f t="shared" si="117"/>
        <v>-4.7721596950673026</v>
      </c>
      <c r="AL254" s="21">
        <f t="shared" si="118"/>
        <v>9.4650140963854419</v>
      </c>
      <c r="AM254" s="21">
        <f t="shared" si="119"/>
        <v>9.0502705026181687</v>
      </c>
      <c r="AN254" s="21">
        <f t="shared" si="120"/>
        <v>0.14620089597941802</v>
      </c>
      <c r="AO254" s="21">
        <f t="shared" si="121"/>
        <v>0.37285647778030728</v>
      </c>
      <c r="AP254" s="21">
        <f t="shared" si="122"/>
        <v>0.92788902729650991</v>
      </c>
      <c r="AQ254" s="21">
        <f t="shared" si="123"/>
        <v>3.9522786644712569</v>
      </c>
      <c r="AR254" s="21">
        <f t="shared" si="124"/>
        <v>9.835623689343004</v>
      </c>
      <c r="AS254" s="21">
        <f t="shared" si="125"/>
        <v>9.194398286374593</v>
      </c>
      <c r="AT254" s="21">
        <f t="shared" si="126"/>
        <v>0.13260393524767988</v>
      </c>
      <c r="AU254" s="21">
        <f t="shared" si="127"/>
        <v>0.94287744546108443</v>
      </c>
      <c r="AV254" s="21">
        <f t="shared" si="128"/>
        <v>0.33313979474205691</v>
      </c>
      <c r="AW254" s="21">
        <f t="shared" si="129"/>
        <v>9.9945009218874947</v>
      </c>
      <c r="AX254" s="21">
        <f t="shared" si="130"/>
        <v>3.5312818242658031</v>
      </c>
      <c r="AY254" s="21">
        <f t="shared" si="131"/>
        <v>9.2303445916065812</v>
      </c>
      <c r="AZ254" s="21">
        <f t="shared" si="132"/>
        <v>0.12921277437673759</v>
      </c>
      <c r="BA254" s="21">
        <f t="shared" si="133"/>
        <v>0.87301411316118682</v>
      </c>
      <c r="BB254" s="21">
        <f t="shared" si="134"/>
        <v>-0.48769494381363704</v>
      </c>
      <c r="BC254" s="21">
        <f t="shared" si="135"/>
        <v>9.2539495995085801</v>
      </c>
      <c r="BD254" s="21">
        <f t="shared" si="136"/>
        <v>-5.1695664044245522</v>
      </c>
      <c r="BE254" s="21">
        <f t="shared" si="137"/>
        <v>9.2059152030273435</v>
      </c>
      <c r="BF254" s="21">
        <f t="shared" si="138"/>
        <v>0.13151743367666568</v>
      </c>
      <c r="BG254" s="21">
        <f t="shared" si="139"/>
        <v>0.21067926999572145</v>
      </c>
      <c r="BH254" s="21">
        <f t="shared" si="140"/>
        <v>-0.97755523894768726</v>
      </c>
      <c r="BI254" s="21">
        <f t="shared" si="141"/>
        <v>2.2332002619546474</v>
      </c>
      <c r="BJ254" s="21">
        <f t="shared" si="142"/>
        <v>-10.362085532845484</v>
      </c>
      <c r="BK254" s="21">
        <f t="shared" si="143"/>
        <v>9.2517772107749092</v>
      </c>
      <c r="BL254" s="21">
        <f t="shared" si="144"/>
        <v>0.12719082917217833</v>
      </c>
      <c r="BM254" s="21">
        <f t="shared" si="145"/>
        <v>-0.59463317630429235</v>
      </c>
      <c r="BN254" s="21">
        <f t="shared" si="146"/>
        <v>-0.80399713036693632</v>
      </c>
      <c r="BO254" s="21">
        <f t="shared" si="147"/>
        <v>-6.3031116688254984</v>
      </c>
      <c r="BP254" s="21">
        <f t="shared" si="148"/>
        <v>-8.5223695818895244</v>
      </c>
      <c r="BQ254" s="21">
        <f t="shared" si="149"/>
        <v>9.3861246908991181</v>
      </c>
      <c r="BR254" s="21">
        <f t="shared" si="150"/>
        <v>0.11451653859442279</v>
      </c>
      <c r="BS254" s="21">
        <f t="shared" si="151"/>
        <v>-0.99639748854252663</v>
      </c>
      <c r="BT254" s="21">
        <f t="shared" si="152"/>
        <v>-8.4805924475507055E-2</v>
      </c>
      <c r="BU254" s="21">
        <f t="shared" si="153"/>
        <v>-10.561813378550783</v>
      </c>
      <c r="BV254" s="21">
        <f t="shared" si="154"/>
        <v>-0.89894279944037481</v>
      </c>
      <c r="BW254" s="21">
        <f t="shared" si="155"/>
        <v>9.4116304872400125</v>
      </c>
      <c r="BX254" s="21">
        <f t="shared" si="156"/>
        <v>0.11211033139245162</v>
      </c>
      <c r="BY254" s="21">
        <f t="shared" si="157"/>
        <v>-0.72195609395452642</v>
      </c>
      <c r="BZ254" s="21">
        <f t="shared" si="158"/>
        <v>0.6919388689775442</v>
      </c>
      <c r="CA254" s="21">
        <f t="shared" si="159"/>
        <v>-7.6527345959179796</v>
      </c>
      <c r="CB254" s="21">
        <f t="shared" si="160"/>
        <v>7.3345520111619686</v>
      </c>
      <c r="CC254" s="21">
        <f t="shared" si="161"/>
        <v>9.5159548073665334</v>
      </c>
      <c r="CD254" s="21">
        <f t="shared" si="162"/>
        <v>0.10226841439938361</v>
      </c>
      <c r="CE254" s="21">
        <f t="shared" si="163"/>
        <v>4.2441203196147602E-2</v>
      </c>
      <c r="CF254" s="21">
        <f t="shared" si="164"/>
        <v>0.99909896620468153</v>
      </c>
      <c r="CG254" s="21">
        <f t="shared" si="165"/>
        <v>0.44987675387916459</v>
      </c>
      <c r="CH254" s="21">
        <f t="shared" si="166"/>
        <v>10.590449041769624</v>
      </c>
      <c r="CI254" s="21">
        <f t="shared" si="167"/>
        <v>9.4978334887773457</v>
      </c>
      <c r="CJ254" s="21">
        <f t="shared" si="168"/>
        <v>0.10397797275685415</v>
      </c>
      <c r="CK254" s="21">
        <f t="shared" si="169"/>
        <v>0.77803575431844041</v>
      </c>
      <c r="CL254" s="21">
        <f t="shared" si="170"/>
        <v>0.62821999729564115</v>
      </c>
      <c r="CM254" s="21">
        <f t="shared" si="171"/>
        <v>8.2471789957754673</v>
      </c>
      <c r="CN254" s="21">
        <f t="shared" si="172"/>
        <v>6.659131971333796</v>
      </c>
      <c r="CO254" s="21">
        <f t="shared" si="173"/>
        <v>9.4329994260739944</v>
      </c>
      <c r="CP254" s="21">
        <f t="shared" si="174"/>
        <v>0.11009439376660426</v>
      </c>
      <c r="CQ254" s="21">
        <f t="shared" si="175"/>
        <v>0.9856159103477079</v>
      </c>
      <c r="CR254" s="21">
        <f t="shared" si="176"/>
        <v>-0.1690008203218526</v>
      </c>
      <c r="CS254" s="21">
        <f t="shared" si="177"/>
        <v>10.447528649685703</v>
      </c>
      <c r="CT254" s="21">
        <f t="shared" si="178"/>
        <v>-1.7914086954116375</v>
      </c>
      <c r="CU254" s="21">
        <f t="shared" si="179"/>
        <v>9.6034960992933698</v>
      </c>
      <c r="CV254" s="21">
        <f t="shared" si="180"/>
        <v>9.4009801953455652E-2</v>
      </c>
      <c r="CW254" s="21"/>
      <c r="CX254" s="21">
        <v>98</v>
      </c>
      <c r="CY254" s="21">
        <v>10.3</v>
      </c>
      <c r="CZ254" s="21">
        <v>8.9022345072174573</v>
      </c>
      <c r="DA254" s="21">
        <v>9.2050216324856731</v>
      </c>
      <c r="DB254" s="21">
        <v>8.9971108882475388</v>
      </c>
      <c r="DC254" s="21">
        <v>9.0315836015687676</v>
      </c>
      <c r="DD254" s="21">
        <v>9.054592173752269</v>
      </c>
      <c r="DE254" s="21">
        <v>9.2681644111535366</v>
      </c>
      <c r="DF254" s="21">
        <v>9.2812080895362552</v>
      </c>
      <c r="DG254" s="21">
        <v>9.2244652801741935</v>
      </c>
      <c r="DH254" s="21">
        <v>9.3356702655669697</v>
      </c>
      <c r="DI254" s="21">
        <v>9.5337848495531787</v>
      </c>
      <c r="DJ254" s="21">
        <v>9.5927796007431887</v>
      </c>
      <c r="DK254" s="21">
        <v>9.61111714171955</v>
      </c>
      <c r="DL254" s="21">
        <v>9.6623551418318279</v>
      </c>
      <c r="DM254" s="21">
        <v>9.562708686913215</v>
      </c>
      <c r="DN254" s="21">
        <v>9.7295932704158883</v>
      </c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9"/>
    </row>
    <row r="255" spans="1:149" x14ac:dyDescent="0.3">
      <c r="A255" s="30">
        <v>10.6</v>
      </c>
      <c r="B255" s="21">
        <f t="shared" si="192"/>
        <v>9.3200000000000021</v>
      </c>
      <c r="C255" s="21">
        <f t="shared" si="193"/>
        <v>9.41</v>
      </c>
      <c r="D255" s="21">
        <f t="shared" si="194"/>
        <v>1.1899999999999995</v>
      </c>
      <c r="E255" s="21"/>
      <c r="F255" s="29"/>
      <c r="H255" s="30">
        <v>98</v>
      </c>
      <c r="I255" s="21">
        <v>10.3</v>
      </c>
      <c r="J255" s="21">
        <f t="shared" si="195"/>
        <v>5.4907114846524312</v>
      </c>
      <c r="K255" s="21">
        <f t="shared" si="181"/>
        <v>0.70208587582262239</v>
      </c>
      <c r="L255" s="21">
        <f t="shared" si="182"/>
        <v>-0.71209228543102565</v>
      </c>
      <c r="M255" s="21">
        <f t="shared" si="190"/>
        <v>7.2314845209730114</v>
      </c>
      <c r="N255" s="21">
        <f t="shared" si="191"/>
        <v>-7.3345505399395643</v>
      </c>
      <c r="O255" s="21">
        <f t="shared" si="183"/>
        <v>8.9022345072174573</v>
      </c>
      <c r="P255" s="21">
        <f t="shared" si="102"/>
        <v>0.13570538764879062</v>
      </c>
      <c r="Q255" s="21">
        <f t="shared" si="184"/>
        <v>-1.4150845940762564E-2</v>
      </c>
      <c r="R255" s="21">
        <f t="shared" si="185"/>
        <v>-0.99989987176674888</v>
      </c>
      <c r="S255" s="21">
        <f t="shared" si="186"/>
        <v>-0.14575371318985442</v>
      </c>
      <c r="T255" s="21">
        <f t="shared" si="187"/>
        <v>-10.298968679197515</v>
      </c>
      <c r="U255" s="21">
        <f t="shared" si="103"/>
        <v>9.2050216324856731</v>
      </c>
      <c r="V255" s="21">
        <f t="shared" si="104"/>
        <v>0.10630857937032306</v>
      </c>
      <c r="W255" s="21">
        <f t="shared" si="188"/>
        <v>-0.72195609395452376</v>
      </c>
      <c r="X255" s="21">
        <f t="shared" si="189"/>
        <v>-0.69193886897754697</v>
      </c>
      <c r="Y255" s="21">
        <f t="shared" si="105"/>
        <v>-7.4361477677315948</v>
      </c>
      <c r="Z255" s="21">
        <f t="shared" si="106"/>
        <v>-7.1269703504687341</v>
      </c>
      <c r="AA255" s="21">
        <f t="shared" si="107"/>
        <v>8.9971108882475388</v>
      </c>
      <c r="AB255" s="21">
        <f t="shared" si="108"/>
        <v>0.12649408851965649</v>
      </c>
      <c r="AC255" s="21">
        <f t="shared" si="109"/>
        <v>-0.99959950711832157</v>
      </c>
      <c r="AD255" s="21">
        <f t="shared" si="110"/>
        <v>2.8298858083119011E-2</v>
      </c>
      <c r="AE255" s="21">
        <f t="shared" si="111"/>
        <v>-10.295874923318713</v>
      </c>
      <c r="AF255" s="21">
        <f t="shared" si="112"/>
        <v>0.29147823825612584</v>
      </c>
      <c r="AG255" s="21">
        <f t="shared" si="113"/>
        <v>9.0315836015687676</v>
      </c>
      <c r="AH255" s="21">
        <f t="shared" si="114"/>
        <v>0.1231472231486634</v>
      </c>
      <c r="AI255" s="21">
        <f t="shared" si="115"/>
        <v>-0.68165329689953069</v>
      </c>
      <c r="AJ255" s="21">
        <f t="shared" si="116"/>
        <v>0.73167532610168029</v>
      </c>
      <c r="AK255" s="21">
        <f t="shared" si="117"/>
        <v>-7.021028958065167</v>
      </c>
      <c r="AL255" s="21">
        <f t="shared" si="118"/>
        <v>7.5362558588473076</v>
      </c>
      <c r="AM255" s="21">
        <f t="shared" si="119"/>
        <v>9.054592173752269</v>
      </c>
      <c r="AN255" s="21">
        <f t="shared" si="120"/>
        <v>0.12091338118910015</v>
      </c>
      <c r="AO255" s="21">
        <f t="shared" si="121"/>
        <v>4.2441203196146138E-2</v>
      </c>
      <c r="AP255" s="21">
        <f t="shared" si="122"/>
        <v>0.99909896620468153</v>
      </c>
      <c r="AQ255" s="21">
        <f t="shared" si="123"/>
        <v>0.43714439292030527</v>
      </c>
      <c r="AR255" s="21">
        <f t="shared" si="124"/>
        <v>10.290719351908221</v>
      </c>
      <c r="AS255" s="21">
        <f t="shared" si="125"/>
        <v>9.2681644111535366</v>
      </c>
      <c r="AT255" s="21">
        <f t="shared" si="126"/>
        <v>0.10017821250936544</v>
      </c>
      <c r="AU255" s="21">
        <f t="shared" si="127"/>
        <v>0.74124803553340002</v>
      </c>
      <c r="AV255" s="21">
        <f t="shared" si="128"/>
        <v>0.67123121934090291</v>
      </c>
      <c r="AW255" s="21">
        <f t="shared" si="129"/>
        <v>7.6348547659940209</v>
      </c>
      <c r="AX255" s="21">
        <f t="shared" si="130"/>
        <v>6.9136815592113008</v>
      </c>
      <c r="AY255" s="21">
        <f t="shared" si="131"/>
        <v>9.2812080895362552</v>
      </c>
      <c r="AZ255" s="21">
        <f t="shared" si="132"/>
        <v>9.8911835967353923E-2</v>
      </c>
      <c r="BA255" s="21">
        <f t="shared" si="133"/>
        <v>0.99839834926238302</v>
      </c>
      <c r="BB255" s="21">
        <f t="shared" si="134"/>
        <v>-5.657504918379419E-2</v>
      </c>
      <c r="BC255" s="21">
        <f t="shared" si="135"/>
        <v>10.283502997402547</v>
      </c>
      <c r="BD255" s="21">
        <f t="shared" si="136"/>
        <v>-0.58272300659308018</v>
      </c>
      <c r="BE255" s="21">
        <f t="shared" si="137"/>
        <v>9.2244652801741935</v>
      </c>
      <c r="BF255" s="21">
        <f t="shared" si="138"/>
        <v>0.10442084658502981</v>
      </c>
      <c r="BG255" s="21">
        <f t="shared" si="139"/>
        <v>0.6606747233900786</v>
      </c>
      <c r="BH255" s="21">
        <f t="shared" si="140"/>
        <v>-0.75067230525272688</v>
      </c>
      <c r="BI255" s="21">
        <f t="shared" si="141"/>
        <v>6.80494965091781</v>
      </c>
      <c r="BJ255" s="21">
        <f t="shared" si="142"/>
        <v>-7.7319247441030878</v>
      </c>
      <c r="BK255" s="21">
        <f t="shared" si="143"/>
        <v>9.3356702655669697</v>
      </c>
      <c r="BL255" s="21">
        <f t="shared" si="144"/>
        <v>9.3624246061459318E-2</v>
      </c>
      <c r="BM255" s="21">
        <f t="shared" si="145"/>
        <v>-7.0697565652000499E-2</v>
      </c>
      <c r="BN255" s="21">
        <f t="shared" si="146"/>
        <v>-0.99749779659449933</v>
      </c>
      <c r="BO255" s="21">
        <f t="shared" si="147"/>
        <v>-0.72818492621560515</v>
      </c>
      <c r="BP255" s="21">
        <f t="shared" si="148"/>
        <v>-10.274227304923343</v>
      </c>
      <c r="BQ255" s="21">
        <f t="shared" si="149"/>
        <v>9.5337848495531787</v>
      </c>
      <c r="BR255" s="21">
        <f t="shared" si="150"/>
        <v>7.4389820431730286E-2</v>
      </c>
      <c r="BS255" s="21">
        <f t="shared" si="151"/>
        <v>-0.75994624798869803</v>
      </c>
      <c r="BT255" s="21">
        <f t="shared" si="152"/>
        <v>-0.64998592305364611</v>
      </c>
      <c r="BU255" s="21">
        <f t="shared" si="153"/>
        <v>-7.8274463542835901</v>
      </c>
      <c r="BV255" s="21">
        <f t="shared" si="154"/>
        <v>-6.6948550074525555</v>
      </c>
      <c r="BW255" s="21">
        <f t="shared" si="155"/>
        <v>9.5927796007431887</v>
      </c>
      <c r="BX255" s="21">
        <f t="shared" si="156"/>
        <v>6.8662174685127378E-2</v>
      </c>
      <c r="BY255" s="21">
        <f t="shared" si="157"/>
        <v>-0.99639748854252685</v>
      </c>
      <c r="BZ255" s="21">
        <f t="shared" si="158"/>
        <v>8.4805924475504862E-2</v>
      </c>
      <c r="CA255" s="21">
        <f t="shared" si="159"/>
        <v>-10.262894131988027</v>
      </c>
      <c r="CB255" s="21">
        <f t="shared" si="160"/>
        <v>0.8735010220977002</v>
      </c>
      <c r="CC255" s="21">
        <f t="shared" si="161"/>
        <v>9.61111714171955</v>
      </c>
      <c r="CD255" s="21">
        <f t="shared" si="162"/>
        <v>6.6881830901014627E-2</v>
      </c>
      <c r="CE255" s="21">
        <f t="shared" si="163"/>
        <v>-0.63916695883298125</v>
      </c>
      <c r="CF255" s="21">
        <f t="shared" si="164"/>
        <v>0.76906800657431984</v>
      </c>
      <c r="CG255" s="21">
        <f t="shared" si="165"/>
        <v>-6.583419675979707</v>
      </c>
      <c r="CH255" s="21">
        <f t="shared" si="166"/>
        <v>7.921400467715495</v>
      </c>
      <c r="CI255" s="21">
        <f t="shared" si="167"/>
        <v>9.6623551418318279</v>
      </c>
      <c r="CJ255" s="21">
        <f t="shared" si="168"/>
        <v>6.1907267783317746E-2</v>
      </c>
      <c r="CK255" s="21">
        <f t="shared" si="169"/>
        <v>9.8897300364249471E-2</v>
      </c>
      <c r="CL255" s="21">
        <f t="shared" si="170"/>
        <v>0.99509764545026602</v>
      </c>
      <c r="CM255" s="21">
        <f t="shared" si="171"/>
        <v>1.0186421937517696</v>
      </c>
      <c r="CN255" s="21">
        <f t="shared" si="172"/>
        <v>10.249505748137741</v>
      </c>
      <c r="CO255" s="21">
        <f t="shared" si="173"/>
        <v>9.562708686913215</v>
      </c>
      <c r="CP255" s="21">
        <f t="shared" si="174"/>
        <v>7.1581680882212201E-2</v>
      </c>
      <c r="CQ255" s="21">
        <f t="shared" si="175"/>
        <v>0.77803575431844507</v>
      </c>
      <c r="CR255" s="21">
        <f t="shared" si="176"/>
        <v>0.62821999729563549</v>
      </c>
      <c r="CS255" s="21">
        <f t="shared" si="177"/>
        <v>8.0137682694799857</v>
      </c>
      <c r="CT255" s="21">
        <f t="shared" si="178"/>
        <v>6.4706659721450457</v>
      </c>
      <c r="CU255" s="21">
        <f t="shared" si="179"/>
        <v>9.7295932704158883</v>
      </c>
      <c r="CV255" s="21">
        <f t="shared" si="180"/>
        <v>5.5379294134379843E-2</v>
      </c>
      <c r="CW255" s="21"/>
      <c r="CX255" s="21">
        <v>99</v>
      </c>
      <c r="CY255" s="21">
        <v>8.9</v>
      </c>
      <c r="CZ255" s="21">
        <v>8.8931547413899068</v>
      </c>
      <c r="DA255" s="21">
        <v>9.1858048901493969</v>
      </c>
      <c r="DB255" s="21">
        <v>8.9455283121220379</v>
      </c>
      <c r="DC255" s="21">
        <v>9.0102270724460318</v>
      </c>
      <c r="DD255" s="21">
        <v>9.0557527434279415</v>
      </c>
      <c r="DE255" s="21">
        <v>9.314369850916151</v>
      </c>
      <c r="DF255" s="21">
        <v>9.3024896510429986</v>
      </c>
      <c r="DG255" s="21">
        <v>9.2248719524785869</v>
      </c>
      <c r="DH255" s="21">
        <v>9.3731769881345741</v>
      </c>
      <c r="DI255" s="21">
        <v>9.5732566270659039</v>
      </c>
      <c r="DJ255" s="21">
        <v>9.6435973836036961</v>
      </c>
      <c r="DK255" s="21">
        <v>9.5678075885289555</v>
      </c>
      <c r="DL255" s="21">
        <v>9.6618890409739144</v>
      </c>
      <c r="DM255" s="21">
        <v>9.5868023665289588</v>
      </c>
      <c r="DN255" s="21">
        <v>9.6368185453969772</v>
      </c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9"/>
    </row>
    <row r="256" spans="1:149" x14ac:dyDescent="0.3">
      <c r="A256" s="30">
        <v>10.3</v>
      </c>
      <c r="B256" s="21">
        <f t="shared" si="192"/>
        <v>9.66</v>
      </c>
      <c r="C256" s="21">
        <f t="shared" si="193"/>
        <v>9.490000000000002</v>
      </c>
      <c r="D256" s="21">
        <f t="shared" si="194"/>
        <v>0.80999999999999872</v>
      </c>
      <c r="E256" s="21"/>
      <c r="F256" s="29"/>
      <c r="H256" s="30">
        <v>99</v>
      </c>
      <c r="I256" s="21">
        <v>8.9</v>
      </c>
      <c r="J256" s="21">
        <f t="shared" si="195"/>
        <v>5.5473167576900853</v>
      </c>
      <c r="K256" s="21">
        <f t="shared" si="181"/>
        <v>0.74124803553340013</v>
      </c>
      <c r="L256" s="21">
        <f t="shared" si="182"/>
        <v>-0.6712312193409028</v>
      </c>
      <c r="M256" s="21">
        <f t="shared" si="190"/>
        <v>6.5971075162472612</v>
      </c>
      <c r="N256" s="21">
        <f t="shared" si="191"/>
        <v>-5.9739578521340349</v>
      </c>
      <c r="O256" s="21">
        <f t="shared" si="183"/>
        <v>8.8931547413899068</v>
      </c>
      <c r="P256" s="21">
        <f t="shared" si="102"/>
        <v>7.6913018090938787E-4</v>
      </c>
      <c r="Q256" s="21">
        <f t="shared" si="184"/>
        <v>9.8897300364249582E-2</v>
      </c>
      <c r="R256" s="21">
        <f t="shared" si="185"/>
        <v>-0.99509764545026602</v>
      </c>
      <c r="S256" s="21">
        <f t="shared" si="186"/>
        <v>0.88018597324182135</v>
      </c>
      <c r="T256" s="21">
        <f t="shared" si="187"/>
        <v>-8.8563690445073675</v>
      </c>
      <c r="U256" s="21">
        <f t="shared" si="103"/>
        <v>9.1858048901493969</v>
      </c>
      <c r="V256" s="21">
        <f t="shared" si="104"/>
        <v>3.2112909005550173E-2</v>
      </c>
      <c r="W256" s="21">
        <f t="shared" si="188"/>
        <v>-0.59463317630428547</v>
      </c>
      <c r="X256" s="21">
        <f t="shared" si="189"/>
        <v>-0.80399713036694143</v>
      </c>
      <c r="Y256" s="21">
        <f t="shared" si="105"/>
        <v>-5.2922352691081409</v>
      </c>
      <c r="Z256" s="21">
        <f t="shared" si="106"/>
        <v>-7.1555744602657789</v>
      </c>
      <c r="AA256" s="21">
        <f t="shared" si="107"/>
        <v>8.9455283121220379</v>
      </c>
      <c r="AB256" s="21">
        <f t="shared" si="108"/>
        <v>5.1155406878693891E-3</v>
      </c>
      <c r="AC256" s="21">
        <f t="shared" si="109"/>
        <v>-0.98043864796132685</v>
      </c>
      <c r="AD256" s="21">
        <f t="shared" si="110"/>
        <v>-0.19682494146770502</v>
      </c>
      <c r="AE256" s="21">
        <f t="shared" si="111"/>
        <v>-8.7259039668558085</v>
      </c>
      <c r="AF256" s="21">
        <f t="shared" si="112"/>
        <v>-1.7517419790625748</v>
      </c>
      <c r="AG256" s="21">
        <f t="shared" si="113"/>
        <v>9.0102270724460318</v>
      </c>
      <c r="AH256" s="21">
        <f t="shared" si="114"/>
        <v>1.2385064319778816E-2</v>
      </c>
      <c r="AI256" s="21">
        <f t="shared" si="115"/>
        <v>-0.85886326722042483</v>
      </c>
      <c r="AJ256" s="21">
        <f t="shared" si="116"/>
        <v>0.51220492795311634</v>
      </c>
      <c r="AK256" s="21">
        <f t="shared" si="117"/>
        <v>-7.6438830782617817</v>
      </c>
      <c r="AL256" s="21">
        <f t="shared" si="118"/>
        <v>4.5586238587827355</v>
      </c>
      <c r="AM256" s="21">
        <f t="shared" si="119"/>
        <v>9.0557527434279415</v>
      </c>
      <c r="AN256" s="21">
        <f t="shared" si="120"/>
        <v>1.750030825033046E-2</v>
      </c>
      <c r="AO256" s="21">
        <f t="shared" si="121"/>
        <v>-0.29282277127655315</v>
      </c>
      <c r="AP256" s="21">
        <f t="shared" si="122"/>
        <v>0.95616673473925007</v>
      </c>
      <c r="AQ256" s="21">
        <f t="shared" si="123"/>
        <v>-2.6061226643613233</v>
      </c>
      <c r="AR256" s="21">
        <f t="shared" si="124"/>
        <v>8.5098839391793266</v>
      </c>
      <c r="AS256" s="21">
        <f t="shared" si="125"/>
        <v>9.314369850916151</v>
      </c>
      <c r="AT256" s="21">
        <f t="shared" si="126"/>
        <v>4.6558410215297823E-2</v>
      </c>
      <c r="AU256" s="21">
        <f t="shared" si="127"/>
        <v>0.42475465928404688</v>
      </c>
      <c r="AV256" s="21">
        <f t="shared" si="128"/>
        <v>0.90530849958259718</v>
      </c>
      <c r="AW256" s="21">
        <f t="shared" si="129"/>
        <v>3.7803164676280172</v>
      </c>
      <c r="AX256" s="21">
        <f t="shared" si="130"/>
        <v>8.0572456462851161</v>
      </c>
      <c r="AY256" s="21">
        <f t="shared" si="131"/>
        <v>9.3024896510429986</v>
      </c>
      <c r="AZ256" s="21">
        <f t="shared" si="132"/>
        <v>4.5223556296966096E-2</v>
      </c>
      <c r="BA256" s="21">
        <f t="shared" si="133"/>
        <v>0.92251988483246905</v>
      </c>
      <c r="BB256" s="21">
        <f t="shared" si="134"/>
        <v>0.38594955899532796</v>
      </c>
      <c r="BC256" s="21">
        <f t="shared" si="135"/>
        <v>8.2104269750089749</v>
      </c>
      <c r="BD256" s="21">
        <f t="shared" si="136"/>
        <v>3.4349510750584189</v>
      </c>
      <c r="BE256" s="21">
        <f t="shared" si="137"/>
        <v>9.2248719524785869</v>
      </c>
      <c r="BF256" s="21">
        <f t="shared" si="138"/>
        <v>3.6502466570627702E-2</v>
      </c>
      <c r="BG256" s="21">
        <f t="shared" si="139"/>
        <v>0.94287744546108332</v>
      </c>
      <c r="BH256" s="21">
        <f t="shared" si="140"/>
        <v>-0.33313979474206012</v>
      </c>
      <c r="BI256" s="21">
        <f t="shared" si="141"/>
        <v>8.3916092646036411</v>
      </c>
      <c r="BJ256" s="21">
        <f t="shared" si="142"/>
        <v>-2.9649441732043353</v>
      </c>
      <c r="BK256" s="21">
        <f t="shared" si="143"/>
        <v>9.3731769881345741</v>
      </c>
      <c r="BL256" s="21">
        <f t="shared" si="144"/>
        <v>5.3165953722985812E-2</v>
      </c>
      <c r="BM256" s="21">
        <f t="shared" si="145"/>
        <v>0.47529222356108591</v>
      </c>
      <c r="BN256" s="21">
        <f t="shared" si="146"/>
        <v>-0.87982799581643156</v>
      </c>
      <c r="BO256" s="21">
        <f t="shared" si="147"/>
        <v>4.2301007896936644</v>
      </c>
      <c r="BP256" s="21">
        <f t="shared" si="148"/>
        <v>-7.8304691627662413</v>
      </c>
      <c r="BQ256" s="21">
        <f t="shared" si="149"/>
        <v>9.5732566270659039</v>
      </c>
      <c r="BR256" s="21">
        <f t="shared" si="150"/>
        <v>7.5646812029876789E-2</v>
      </c>
      <c r="BS256" s="21">
        <f t="shared" si="151"/>
        <v>-0.23825859142316438</v>
      </c>
      <c r="BT256" s="21">
        <f t="shared" si="152"/>
        <v>-0.97120175227037642</v>
      </c>
      <c r="BU256" s="21">
        <f t="shared" si="153"/>
        <v>-2.1205014636661632</v>
      </c>
      <c r="BV256" s="21">
        <f t="shared" si="154"/>
        <v>-8.643695595206351</v>
      </c>
      <c r="BW256" s="21">
        <f t="shared" si="155"/>
        <v>9.6435973836036961</v>
      </c>
      <c r="BX256" s="21">
        <f t="shared" si="156"/>
        <v>8.355026782063997E-2</v>
      </c>
      <c r="BY256" s="21">
        <f t="shared" si="157"/>
        <v>-0.82850964924383885</v>
      </c>
      <c r="BZ256" s="21">
        <f t="shared" si="158"/>
        <v>-0.55997478613760021</v>
      </c>
      <c r="CA256" s="21">
        <f t="shared" si="159"/>
        <v>-7.3737358782701659</v>
      </c>
      <c r="CB256" s="21">
        <f t="shared" si="160"/>
        <v>-4.9837755966246418</v>
      </c>
      <c r="CC256" s="21">
        <f t="shared" si="161"/>
        <v>9.5678075885289555</v>
      </c>
      <c r="CD256" s="21">
        <f t="shared" si="162"/>
        <v>7.5034560508871362E-2</v>
      </c>
      <c r="CE256" s="21">
        <f t="shared" si="163"/>
        <v>-0.99000370842176433</v>
      </c>
      <c r="CF256" s="21">
        <f t="shared" si="164"/>
        <v>0.14104133192491539</v>
      </c>
      <c r="CG256" s="21">
        <f t="shared" si="165"/>
        <v>-8.8110330049537033</v>
      </c>
      <c r="CH256" s="21">
        <f t="shared" si="166"/>
        <v>1.255267854131747</v>
      </c>
      <c r="CI256" s="21">
        <f t="shared" si="167"/>
        <v>9.6618890409739144</v>
      </c>
      <c r="CJ256" s="21">
        <f t="shared" si="168"/>
        <v>8.5605510221788098E-2</v>
      </c>
      <c r="CK256" s="21">
        <f t="shared" si="169"/>
        <v>-0.63916695883298658</v>
      </c>
      <c r="CL256" s="21">
        <f t="shared" si="170"/>
        <v>0.7690680065743154</v>
      </c>
      <c r="CM256" s="21">
        <f t="shared" si="171"/>
        <v>-5.6885859336135809</v>
      </c>
      <c r="CN256" s="21">
        <f t="shared" si="172"/>
        <v>6.8447052585114072</v>
      </c>
      <c r="CO256" s="21">
        <f t="shared" si="173"/>
        <v>9.5868023665289588</v>
      </c>
      <c r="CP256" s="21">
        <f t="shared" si="174"/>
        <v>7.7168805227972856E-2</v>
      </c>
      <c r="CQ256" s="21">
        <f t="shared" si="175"/>
        <v>4.2441203196148095E-2</v>
      </c>
      <c r="CR256" s="21">
        <f t="shared" si="176"/>
        <v>0.99909896620468153</v>
      </c>
      <c r="CS256" s="21">
        <f t="shared" si="177"/>
        <v>0.37772670844571804</v>
      </c>
      <c r="CT256" s="21">
        <f t="shared" si="178"/>
        <v>8.8919807992216651</v>
      </c>
      <c r="CU256" s="21">
        <f t="shared" si="179"/>
        <v>9.6368185453969772</v>
      </c>
      <c r="CV256" s="21">
        <f t="shared" si="180"/>
        <v>8.2788600606401891E-2</v>
      </c>
      <c r="CW256" s="21"/>
      <c r="CX256" s="21">
        <v>100</v>
      </c>
      <c r="CY256" s="21">
        <v>8.3000000000000007</v>
      </c>
      <c r="CZ256" s="21">
        <v>8.8824288775364906</v>
      </c>
      <c r="DA256" s="21">
        <v>9.1611952660985079</v>
      </c>
      <c r="DB256" s="21">
        <v>8.8954651739613073</v>
      </c>
      <c r="DC256" s="21">
        <v>8.9870872477928643</v>
      </c>
      <c r="DD256" s="21">
        <v>9.0515075112863688</v>
      </c>
      <c r="DE256" s="21">
        <v>9.3256237492071339</v>
      </c>
      <c r="DF256" s="21">
        <v>9.2906606295868794</v>
      </c>
      <c r="DG256" s="21">
        <v>9.207814649843483</v>
      </c>
      <c r="DH256" s="21">
        <v>9.3555544428118065</v>
      </c>
      <c r="DI256" s="21">
        <v>9.4951840868534223</v>
      </c>
      <c r="DJ256" s="21">
        <v>9.5504693165944641</v>
      </c>
      <c r="DK256" s="21">
        <v>9.4141974348568684</v>
      </c>
      <c r="DL256" s="21">
        <v>9.5024348183545015</v>
      </c>
      <c r="DM256" s="21">
        <v>9.4966466860925216</v>
      </c>
      <c r="DN256" s="21">
        <v>9.3958509528671641</v>
      </c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9"/>
    </row>
    <row r="257" spans="1:149" x14ac:dyDescent="0.3">
      <c r="A257" s="30">
        <v>8.9</v>
      </c>
      <c r="B257" s="21">
        <f t="shared" si="192"/>
        <v>9.3800000000000008</v>
      </c>
      <c r="C257" s="21">
        <f t="shared" si="193"/>
        <v>9.52</v>
      </c>
      <c r="D257" s="21">
        <f t="shared" si="194"/>
        <v>-0.61999999999999922</v>
      </c>
      <c r="E257" s="21"/>
      <c r="F257" s="29"/>
      <c r="H257" s="30">
        <v>100</v>
      </c>
      <c r="I257" s="21">
        <v>8.3000000000000007</v>
      </c>
      <c r="J257" s="21">
        <f t="shared" si="195"/>
        <v>5.6039220307277393</v>
      </c>
      <c r="K257" s="21">
        <f t="shared" si="181"/>
        <v>0.77803575431843952</v>
      </c>
      <c r="L257" s="21">
        <f t="shared" si="182"/>
        <v>-0.62821999729564226</v>
      </c>
      <c r="M257" s="21">
        <f t="shared" si="190"/>
        <v>6.4576967608430484</v>
      </c>
      <c r="N257" s="21">
        <f t="shared" si="191"/>
        <v>-5.2142259775538315</v>
      </c>
      <c r="O257" s="21">
        <f t="shared" si="183"/>
        <v>8.8824288775364906</v>
      </c>
      <c r="P257" s="21">
        <f t="shared" si="102"/>
        <v>7.0172153920059016E-2</v>
      </c>
      <c r="Q257" s="21">
        <f t="shared" si="184"/>
        <v>0.21067926999572636</v>
      </c>
      <c r="R257" s="21">
        <f t="shared" si="185"/>
        <v>-0.97755523894768614</v>
      </c>
      <c r="S257" s="21">
        <f t="shared" si="186"/>
        <v>1.748637940964529</v>
      </c>
      <c r="T257" s="21">
        <f t="shared" si="187"/>
        <v>-8.1137084832657962</v>
      </c>
      <c r="U257" s="21">
        <f t="shared" si="103"/>
        <v>9.1611952660985079</v>
      </c>
      <c r="V257" s="21">
        <f t="shared" si="104"/>
        <v>0.10375846579500085</v>
      </c>
      <c r="W257" s="21">
        <f t="shared" si="188"/>
        <v>-0.45020374481767167</v>
      </c>
      <c r="X257" s="21">
        <f t="shared" si="189"/>
        <v>-0.89292585814956937</v>
      </c>
      <c r="Y257" s="21">
        <f t="shared" si="105"/>
        <v>-3.7366910819866752</v>
      </c>
      <c r="Z257" s="21">
        <f t="shared" si="106"/>
        <v>-7.4112846226414266</v>
      </c>
      <c r="AA257" s="21">
        <f t="shared" si="107"/>
        <v>8.8954651739613073</v>
      </c>
      <c r="AB257" s="21">
        <f t="shared" si="108"/>
        <v>7.1742792043530915E-2</v>
      </c>
      <c r="AC257" s="21">
        <f t="shared" si="109"/>
        <v>-0.91122849038813569</v>
      </c>
      <c r="AD257" s="21">
        <f t="shared" si="110"/>
        <v>-0.41190124824399277</v>
      </c>
      <c r="AE257" s="21">
        <f t="shared" si="111"/>
        <v>-7.5631964702215271</v>
      </c>
      <c r="AF257" s="21">
        <f t="shared" si="112"/>
        <v>-3.4187803604251403</v>
      </c>
      <c r="AG257" s="21">
        <f t="shared" si="113"/>
        <v>8.9870872477928643</v>
      </c>
      <c r="AH257" s="21">
        <f t="shared" si="114"/>
        <v>8.2781596119622103E-2</v>
      </c>
      <c r="AI257" s="21">
        <f t="shared" si="115"/>
        <v>-0.96773294693349843</v>
      </c>
      <c r="AJ257" s="21">
        <f t="shared" si="116"/>
        <v>0.25197806138512679</v>
      </c>
      <c r="AK257" s="21">
        <f t="shared" si="117"/>
        <v>-8.0321834595480368</v>
      </c>
      <c r="AL257" s="21">
        <f t="shared" si="118"/>
        <v>2.0914179094965526</v>
      </c>
      <c r="AM257" s="21">
        <f t="shared" si="119"/>
        <v>9.0515075112863688</v>
      </c>
      <c r="AN257" s="21">
        <f t="shared" si="120"/>
        <v>9.0543073648959999E-2</v>
      </c>
      <c r="AO257" s="21">
        <f t="shared" si="121"/>
        <v>-0.59463317630428958</v>
      </c>
      <c r="AP257" s="21">
        <f t="shared" si="122"/>
        <v>0.80399713036693832</v>
      </c>
      <c r="AQ257" s="21">
        <f t="shared" si="123"/>
        <v>-4.9354553633256035</v>
      </c>
      <c r="AR257" s="21">
        <f t="shared" si="124"/>
        <v>6.673176182045589</v>
      </c>
      <c r="AS257" s="21">
        <f t="shared" si="125"/>
        <v>9.3256237492071339</v>
      </c>
      <c r="AT257" s="21">
        <f t="shared" si="126"/>
        <v>0.12356912641049796</v>
      </c>
      <c r="AU257" s="21">
        <f t="shared" si="127"/>
        <v>4.2441203196146381E-2</v>
      </c>
      <c r="AV257" s="21">
        <f t="shared" si="128"/>
        <v>0.99909896620468153</v>
      </c>
      <c r="AW257" s="21">
        <f t="shared" si="129"/>
        <v>0.35226198652801499</v>
      </c>
      <c r="AX257" s="21">
        <f t="shared" si="130"/>
        <v>8.2925214194988577</v>
      </c>
      <c r="AY257" s="21">
        <f t="shared" si="131"/>
        <v>9.2906606295868794</v>
      </c>
      <c r="AZ257" s="21">
        <f t="shared" si="132"/>
        <v>0.1193567023598649</v>
      </c>
      <c r="BA257" s="21">
        <f t="shared" si="133"/>
        <v>0.66067472339008126</v>
      </c>
      <c r="BB257" s="21">
        <f t="shared" si="134"/>
        <v>0.75067230525272444</v>
      </c>
      <c r="BC257" s="21">
        <f t="shared" si="135"/>
        <v>5.4836002041376748</v>
      </c>
      <c r="BD257" s="21">
        <f t="shared" si="136"/>
        <v>6.2305801335976136</v>
      </c>
      <c r="BE257" s="21">
        <f t="shared" si="137"/>
        <v>9.207814649843483</v>
      </c>
      <c r="BF257" s="21">
        <f t="shared" si="138"/>
        <v>0.10937525901728701</v>
      </c>
      <c r="BG257" s="21">
        <f t="shared" si="139"/>
        <v>0.98561591034770868</v>
      </c>
      <c r="BH257" s="21">
        <f t="shared" si="140"/>
        <v>0.16900082032184752</v>
      </c>
      <c r="BI257" s="21">
        <f t="shared" si="141"/>
        <v>8.1806120558859821</v>
      </c>
      <c r="BJ257" s="21">
        <f t="shared" si="142"/>
        <v>1.4027068086713346</v>
      </c>
      <c r="BK257" s="21">
        <f t="shared" si="143"/>
        <v>9.3555544428118065</v>
      </c>
      <c r="BL257" s="21">
        <f t="shared" si="144"/>
        <v>0.12717523407371153</v>
      </c>
      <c r="BM257" s="21">
        <f t="shared" si="145"/>
        <v>0.87301411316118649</v>
      </c>
      <c r="BN257" s="21">
        <f t="shared" si="146"/>
        <v>-0.48769494381363748</v>
      </c>
      <c r="BO257" s="21">
        <f t="shared" si="147"/>
        <v>7.2460171392378481</v>
      </c>
      <c r="BP257" s="21">
        <f t="shared" si="148"/>
        <v>-4.0478680336531916</v>
      </c>
      <c r="BQ257" s="21">
        <f t="shared" si="149"/>
        <v>9.4951840868534223</v>
      </c>
      <c r="BR257" s="21">
        <f t="shared" si="150"/>
        <v>0.14399808275342427</v>
      </c>
      <c r="BS257" s="21">
        <f t="shared" si="151"/>
        <v>0.3728564777803105</v>
      </c>
      <c r="BT257" s="21">
        <f t="shared" si="152"/>
        <v>-0.92788902729650857</v>
      </c>
      <c r="BU257" s="21">
        <f t="shared" si="153"/>
        <v>3.0947087655765775</v>
      </c>
      <c r="BV257" s="21">
        <f t="shared" si="154"/>
        <v>-7.7014789265610215</v>
      </c>
      <c r="BW257" s="21">
        <f t="shared" si="155"/>
        <v>9.5504693165944641</v>
      </c>
      <c r="BX257" s="21">
        <f t="shared" si="156"/>
        <v>0.15065895380656183</v>
      </c>
      <c r="BY257" s="21">
        <f t="shared" si="157"/>
        <v>-0.29282277127654333</v>
      </c>
      <c r="BZ257" s="21">
        <f t="shared" si="158"/>
        <v>-0.95616673473925307</v>
      </c>
      <c r="CA257" s="21">
        <f t="shared" si="159"/>
        <v>-2.4304290015953098</v>
      </c>
      <c r="CB257" s="21">
        <f t="shared" si="160"/>
        <v>-7.9361838983358011</v>
      </c>
      <c r="CC257" s="21">
        <f t="shared" si="161"/>
        <v>9.4141974348568684</v>
      </c>
      <c r="CD257" s="21">
        <f t="shared" si="162"/>
        <v>0.13424065480203223</v>
      </c>
      <c r="CE257" s="21">
        <f t="shared" si="163"/>
        <v>-0.82850964924384296</v>
      </c>
      <c r="CF257" s="21">
        <f t="shared" si="164"/>
        <v>-0.5599747861375941</v>
      </c>
      <c r="CG257" s="21">
        <f t="shared" si="165"/>
        <v>-6.8766300887238971</v>
      </c>
      <c r="CH257" s="21">
        <f t="shared" si="166"/>
        <v>-4.6477907249420314</v>
      </c>
      <c r="CI257" s="21">
        <f t="shared" si="167"/>
        <v>9.5024348183545015</v>
      </c>
      <c r="CJ257" s="21">
        <f t="shared" si="168"/>
        <v>0.14487166486198805</v>
      </c>
      <c r="CK257" s="21">
        <f t="shared" si="169"/>
        <v>-0.99639748854252685</v>
      </c>
      <c r="CL257" s="21">
        <f t="shared" si="170"/>
        <v>8.4805924475505348E-2</v>
      </c>
      <c r="CM257" s="21">
        <f t="shared" si="171"/>
        <v>-8.2700991549029741</v>
      </c>
      <c r="CN257" s="21">
        <f t="shared" si="172"/>
        <v>0.70388917314669441</v>
      </c>
      <c r="CO257" s="21">
        <f t="shared" si="173"/>
        <v>9.4966466860925216</v>
      </c>
      <c r="CP257" s="21">
        <f t="shared" si="174"/>
        <v>0.14417429952921937</v>
      </c>
      <c r="CQ257" s="21">
        <f t="shared" si="175"/>
        <v>-0.72195609395452098</v>
      </c>
      <c r="CR257" s="21">
        <f t="shared" si="176"/>
        <v>0.69193886897754986</v>
      </c>
      <c r="CS257" s="21">
        <f t="shared" si="177"/>
        <v>-5.9922355798225251</v>
      </c>
      <c r="CT257" s="21">
        <f t="shared" si="178"/>
        <v>5.7430926125136645</v>
      </c>
      <c r="CU257" s="21">
        <f t="shared" si="179"/>
        <v>9.3958509528671641</v>
      </c>
      <c r="CV257" s="21">
        <f t="shared" si="180"/>
        <v>0.13203023528520039</v>
      </c>
      <c r="CW257" s="21"/>
      <c r="CX257" s="21">
        <v>101</v>
      </c>
      <c r="CY257" s="21">
        <v>10.199999999999999</v>
      </c>
      <c r="CZ257" s="21">
        <v>8.8700912738327151</v>
      </c>
      <c r="DA257" s="21">
        <v>9.1314048715233902</v>
      </c>
      <c r="DB257" s="21">
        <v>8.8478658362135754</v>
      </c>
      <c r="DC257" s="21">
        <v>8.9617341124206096</v>
      </c>
      <c r="DD257" s="21">
        <v>9.0399230075234254</v>
      </c>
      <c r="DE257" s="21">
        <v>9.2982219363754837</v>
      </c>
      <c r="DF257" s="21">
        <v>9.2455937900777165</v>
      </c>
      <c r="DG257" s="21">
        <v>9.1742200832213747</v>
      </c>
      <c r="DH257" s="21">
        <v>9.2838728962391048</v>
      </c>
      <c r="DI257" s="21">
        <v>9.3194949338427993</v>
      </c>
      <c r="DJ257" s="21">
        <v>9.3389740102375747</v>
      </c>
      <c r="DK257" s="21">
        <v>9.20271501271211</v>
      </c>
      <c r="DL257" s="21">
        <v>9.2394451346236046</v>
      </c>
      <c r="DM257" s="21">
        <v>9.3064042772515041</v>
      </c>
      <c r="DN257" s="21">
        <v>9.1232017120483562</v>
      </c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9"/>
    </row>
    <row r="258" spans="1:149" x14ac:dyDescent="0.3">
      <c r="A258" s="30">
        <v>8.3000000000000007</v>
      </c>
      <c r="B258" s="21">
        <f t="shared" si="192"/>
        <v>9.0599999999999987</v>
      </c>
      <c r="C258" s="21">
        <f t="shared" si="193"/>
        <v>9.2199999999999989</v>
      </c>
      <c r="D258" s="21">
        <f t="shared" si="194"/>
        <v>-0.91999999999999815</v>
      </c>
      <c r="E258" s="21"/>
      <c r="F258" s="29"/>
      <c r="H258" s="30">
        <v>101</v>
      </c>
      <c r="I258" s="21">
        <v>10.199999999999999</v>
      </c>
      <c r="J258" s="21">
        <f t="shared" si="195"/>
        <v>5.6605273037653934</v>
      </c>
      <c r="K258" s="21">
        <f t="shared" si="181"/>
        <v>0.81233119002388599</v>
      </c>
      <c r="L258" s="21">
        <f t="shared" si="182"/>
        <v>-0.58319639720627325</v>
      </c>
      <c r="M258" s="21">
        <f t="shared" si="190"/>
        <v>8.2857781382436357</v>
      </c>
      <c r="N258" s="21">
        <f t="shared" si="191"/>
        <v>-5.9486032515039868</v>
      </c>
      <c r="O258" s="21">
        <f t="shared" si="183"/>
        <v>8.8700912738327151</v>
      </c>
      <c r="P258" s="21">
        <f t="shared" si="102"/>
        <v>0.13038320844777296</v>
      </c>
      <c r="Q258" s="21">
        <f t="shared" si="184"/>
        <v>0.31976392457124553</v>
      </c>
      <c r="R258" s="21">
        <f t="shared" si="185"/>
        <v>-0.94749724672042968</v>
      </c>
      <c r="S258" s="21">
        <f t="shared" si="186"/>
        <v>3.2615920306267041</v>
      </c>
      <c r="T258" s="21">
        <f t="shared" si="187"/>
        <v>-9.6644719165483828</v>
      </c>
      <c r="U258" s="21">
        <f t="shared" si="103"/>
        <v>9.1314048715233902</v>
      </c>
      <c r="V258" s="21">
        <f t="shared" si="104"/>
        <v>0.10476422828202051</v>
      </c>
      <c r="W258" s="21">
        <f t="shared" si="188"/>
        <v>-0.29282277127654827</v>
      </c>
      <c r="X258" s="21">
        <f t="shared" si="189"/>
        <v>-0.95616673473925162</v>
      </c>
      <c r="Y258" s="21">
        <f t="shared" si="105"/>
        <v>-2.986792267020792</v>
      </c>
      <c r="Z258" s="21">
        <f t="shared" si="106"/>
        <v>-9.7529006943403651</v>
      </c>
      <c r="AA258" s="21">
        <f t="shared" si="107"/>
        <v>8.8478658362135754</v>
      </c>
      <c r="AB258" s="21">
        <f t="shared" si="108"/>
        <v>0.13256217292023764</v>
      </c>
      <c r="AC258" s="21">
        <f t="shared" si="109"/>
        <v>-0.79550206508558952</v>
      </c>
      <c r="AD258" s="21">
        <f t="shared" si="110"/>
        <v>-0.6059508762635486</v>
      </c>
      <c r="AE258" s="21">
        <f t="shared" si="111"/>
        <v>-8.1141210638730126</v>
      </c>
      <c r="AF258" s="21">
        <f t="shared" si="112"/>
        <v>-6.1806989378881951</v>
      </c>
      <c r="AG258" s="21">
        <f t="shared" si="113"/>
        <v>8.9617341124206096</v>
      </c>
      <c r="AH258" s="21">
        <f t="shared" si="114"/>
        <v>0.12139861642935194</v>
      </c>
      <c r="AI258" s="21">
        <f t="shared" si="115"/>
        <v>-0.99959950711832168</v>
      </c>
      <c r="AJ258" s="21">
        <f t="shared" si="116"/>
        <v>-2.8298858083117051E-2</v>
      </c>
      <c r="AK258" s="21">
        <f t="shared" si="117"/>
        <v>-10.195914972606881</v>
      </c>
      <c r="AL258" s="21">
        <f t="shared" si="118"/>
        <v>-0.28864835244779391</v>
      </c>
      <c r="AM258" s="21">
        <f t="shared" si="119"/>
        <v>9.0399230075234254</v>
      </c>
      <c r="AN258" s="21">
        <f t="shared" si="120"/>
        <v>0.11373303847809549</v>
      </c>
      <c r="AO258" s="21">
        <f t="shared" si="121"/>
        <v>-0.82850964924384463</v>
      </c>
      <c r="AP258" s="21">
        <f t="shared" si="122"/>
        <v>0.55997478613759166</v>
      </c>
      <c r="AQ258" s="21">
        <f t="shared" si="123"/>
        <v>-8.4507984222872139</v>
      </c>
      <c r="AR258" s="21">
        <f t="shared" si="124"/>
        <v>5.7117428186034349</v>
      </c>
      <c r="AS258" s="21">
        <f t="shared" si="125"/>
        <v>9.2982219363754837</v>
      </c>
      <c r="AT258" s="21">
        <f t="shared" si="126"/>
        <v>8.8409614080834878E-2</v>
      </c>
      <c r="AU258" s="21">
        <f t="shared" si="127"/>
        <v>-0.34644895151472616</v>
      </c>
      <c r="AV258" s="21">
        <f t="shared" si="128"/>
        <v>0.93806882689616489</v>
      </c>
      <c r="AW258" s="21">
        <f t="shared" si="129"/>
        <v>-3.5337793054502065</v>
      </c>
      <c r="AX258" s="21">
        <f t="shared" si="130"/>
        <v>9.5683020343408813</v>
      </c>
      <c r="AY258" s="21">
        <f t="shared" si="131"/>
        <v>9.2455937900777165</v>
      </c>
      <c r="AZ258" s="21">
        <f t="shared" si="132"/>
        <v>9.3569236266890468E-2</v>
      </c>
      <c r="BA258" s="21">
        <f t="shared" si="133"/>
        <v>0.26564707111087515</v>
      </c>
      <c r="BB258" s="21">
        <f t="shared" si="134"/>
        <v>0.964070346816151</v>
      </c>
      <c r="BC258" s="21">
        <f t="shared" si="135"/>
        <v>2.7096001253309265</v>
      </c>
      <c r="BD258" s="21">
        <f t="shared" si="136"/>
        <v>9.8335175375247399</v>
      </c>
      <c r="BE258" s="21">
        <f t="shared" si="137"/>
        <v>9.1742200832213747</v>
      </c>
      <c r="BF258" s="21">
        <f t="shared" si="138"/>
        <v>0.1005666585077083</v>
      </c>
      <c r="BG258" s="21">
        <f t="shared" si="139"/>
        <v>0.77803575431843974</v>
      </c>
      <c r="BH258" s="21">
        <f t="shared" si="140"/>
        <v>0.62821999729564193</v>
      </c>
      <c r="BI258" s="21">
        <f t="shared" si="141"/>
        <v>7.935964694048085</v>
      </c>
      <c r="BJ258" s="21">
        <f t="shared" si="142"/>
        <v>6.4078439724155469</v>
      </c>
      <c r="BK258" s="21">
        <f t="shared" si="143"/>
        <v>9.2838728962391048</v>
      </c>
      <c r="BL258" s="21">
        <f t="shared" si="144"/>
        <v>8.9816382721656332E-2</v>
      </c>
      <c r="BM258" s="21">
        <f t="shared" si="145"/>
        <v>0.99839834926238324</v>
      </c>
      <c r="BN258" s="21">
        <f t="shared" si="146"/>
        <v>5.6575049183790277E-2</v>
      </c>
      <c r="BO258" s="21">
        <f t="shared" si="147"/>
        <v>10.183663162476309</v>
      </c>
      <c r="BP258" s="21">
        <f t="shared" si="148"/>
        <v>0.57706550167466075</v>
      </c>
      <c r="BQ258" s="21">
        <f t="shared" si="149"/>
        <v>9.3194949338427993</v>
      </c>
      <c r="BR258" s="21">
        <f t="shared" si="150"/>
        <v>8.632402609384314E-2</v>
      </c>
      <c r="BS258" s="21">
        <f t="shared" si="151"/>
        <v>0.84402448402995212</v>
      </c>
      <c r="BT258" s="21">
        <f t="shared" si="152"/>
        <v>-0.53630464323737959</v>
      </c>
      <c r="BU258" s="21">
        <f t="shared" si="153"/>
        <v>8.6090497371055115</v>
      </c>
      <c r="BV258" s="21">
        <f t="shared" si="154"/>
        <v>-5.4703073610212716</v>
      </c>
      <c r="BW258" s="21">
        <f t="shared" si="155"/>
        <v>9.3389740102375747</v>
      </c>
      <c r="BX258" s="21">
        <f t="shared" si="156"/>
        <v>8.4414312721806342E-2</v>
      </c>
      <c r="BY258" s="21">
        <f t="shared" si="157"/>
        <v>0.37285647778031683</v>
      </c>
      <c r="BZ258" s="21">
        <f t="shared" si="158"/>
        <v>-0.92788902729650602</v>
      </c>
      <c r="CA258" s="21">
        <f t="shared" si="159"/>
        <v>3.8031360733592314</v>
      </c>
      <c r="CB258" s="21">
        <f t="shared" si="160"/>
        <v>-9.4644680784243604</v>
      </c>
      <c r="CC258" s="21">
        <f t="shared" si="161"/>
        <v>9.20271501271211</v>
      </c>
      <c r="CD258" s="21">
        <f t="shared" si="162"/>
        <v>9.7773037969400914E-2</v>
      </c>
      <c r="CE258" s="21">
        <f t="shared" si="163"/>
        <v>-0.23825859142315797</v>
      </c>
      <c r="CF258" s="21">
        <f t="shared" si="164"/>
        <v>-0.97120175227037797</v>
      </c>
      <c r="CG258" s="21">
        <f t="shared" si="165"/>
        <v>-2.4302376325162109</v>
      </c>
      <c r="CH258" s="21">
        <f t="shared" si="166"/>
        <v>-9.9062578731578554</v>
      </c>
      <c r="CI258" s="21">
        <f t="shared" si="167"/>
        <v>9.2394451346236046</v>
      </c>
      <c r="CJ258" s="21">
        <f t="shared" si="168"/>
        <v>9.4172045625136744E-2</v>
      </c>
      <c r="CK258" s="21">
        <f t="shared" si="169"/>
        <v>-0.75994624798869381</v>
      </c>
      <c r="CL258" s="21">
        <f t="shared" si="170"/>
        <v>-0.64998592305365088</v>
      </c>
      <c r="CM258" s="21">
        <f t="shared" si="171"/>
        <v>-7.7514517294846765</v>
      </c>
      <c r="CN258" s="21">
        <f t="shared" si="172"/>
        <v>-6.6298564151472386</v>
      </c>
      <c r="CO258" s="21">
        <f t="shared" si="173"/>
        <v>9.3064042772515041</v>
      </c>
      <c r="CP258" s="21">
        <f t="shared" si="174"/>
        <v>8.7607423798872083E-2</v>
      </c>
      <c r="CQ258" s="21">
        <f t="shared" si="175"/>
        <v>-0.99639748854252619</v>
      </c>
      <c r="CR258" s="21">
        <f t="shared" si="176"/>
        <v>-8.4805924475513161E-2</v>
      </c>
      <c r="CS258" s="21">
        <f t="shared" si="177"/>
        <v>-10.163254383133767</v>
      </c>
      <c r="CT258" s="21">
        <f t="shared" si="178"/>
        <v>-0.86502042965023418</v>
      </c>
      <c r="CU258" s="21">
        <f t="shared" si="179"/>
        <v>9.1232017120483562</v>
      </c>
      <c r="CV258" s="21">
        <f t="shared" si="180"/>
        <v>0.10556845960310228</v>
      </c>
      <c r="CW258" s="21"/>
      <c r="CX258" s="21">
        <v>102</v>
      </c>
      <c r="CY258" s="21">
        <v>9.1999999999999993</v>
      </c>
      <c r="CZ258" s="21">
        <v>8.8561814513427244</v>
      </c>
      <c r="DA258" s="21">
        <v>9.0966966746056315</v>
      </c>
      <c r="DB258" s="21">
        <v>8.8035055979308439</v>
      </c>
      <c r="DC258" s="21">
        <v>8.9338073442757242</v>
      </c>
      <c r="DD258" s="21">
        <v>9.019543331404579</v>
      </c>
      <c r="DE258" s="21">
        <v>9.2325155618865402</v>
      </c>
      <c r="DF258" s="21">
        <v>9.1703776585836678</v>
      </c>
      <c r="DG258" s="21">
        <v>9.1248641340088987</v>
      </c>
      <c r="DH258" s="21">
        <v>9.1685812476651822</v>
      </c>
      <c r="DI258" s="21">
        <v>9.0890833474406705</v>
      </c>
      <c r="DJ258" s="21">
        <v>9.0654450403162983</v>
      </c>
      <c r="DK258" s="21">
        <v>8.9896881782090947</v>
      </c>
      <c r="DL258" s="21">
        <v>8.9559030561350585</v>
      </c>
      <c r="DM258" s="21">
        <v>9.0557133249895205</v>
      </c>
      <c r="DN258" s="21">
        <v>8.9144344500349924</v>
      </c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9"/>
    </row>
    <row r="259" spans="1:149" x14ac:dyDescent="0.3">
      <c r="A259" s="30">
        <v>10.199999999999999</v>
      </c>
      <c r="B259" s="21">
        <f t="shared" si="192"/>
        <v>8.879999999999999</v>
      </c>
      <c r="C259" s="21">
        <f t="shared" si="193"/>
        <v>8.9699999999999989</v>
      </c>
      <c r="D259" s="21">
        <f t="shared" si="194"/>
        <v>1.2300000000000004</v>
      </c>
      <c r="E259" s="21"/>
      <c r="F259" s="29"/>
      <c r="H259" s="30">
        <v>102</v>
      </c>
      <c r="I259" s="21">
        <v>9.1999999999999993</v>
      </c>
      <c r="J259" s="21">
        <f t="shared" si="195"/>
        <v>5.7171325768030474</v>
      </c>
      <c r="K259" s="21">
        <f t="shared" si="181"/>
        <v>0.84402448402995045</v>
      </c>
      <c r="L259" s="21">
        <f t="shared" si="182"/>
        <v>-0.53630464323738225</v>
      </c>
      <c r="M259" s="21">
        <f t="shared" si="190"/>
        <v>7.7650252530755433</v>
      </c>
      <c r="N259" s="21">
        <f t="shared" si="191"/>
        <v>-4.9340027177839163</v>
      </c>
      <c r="O259" s="21">
        <f t="shared" si="183"/>
        <v>8.8561814513427244</v>
      </c>
      <c r="P259" s="21">
        <f t="shared" si="102"/>
        <v>3.7371581375790754E-2</v>
      </c>
      <c r="Q259" s="21">
        <f t="shared" si="184"/>
        <v>0.42475465928404826</v>
      </c>
      <c r="R259" s="21">
        <f t="shared" si="185"/>
        <v>-0.9053084995825964</v>
      </c>
      <c r="S259" s="21">
        <f t="shared" si="186"/>
        <v>3.9077428654132436</v>
      </c>
      <c r="T259" s="21">
        <f t="shared" si="187"/>
        <v>-8.3288381961598859</v>
      </c>
      <c r="U259" s="21">
        <f t="shared" si="103"/>
        <v>9.0966966746056315</v>
      </c>
      <c r="V259" s="21">
        <f t="shared" si="104"/>
        <v>1.1228622325474764E-2</v>
      </c>
      <c r="W259" s="21">
        <f t="shared" si="188"/>
        <v>-0.12701781974687618</v>
      </c>
      <c r="X259" s="21">
        <f t="shared" si="189"/>
        <v>-0.99190043525887717</v>
      </c>
      <c r="Y259" s="21">
        <f t="shared" si="105"/>
        <v>-1.1685639416712608</v>
      </c>
      <c r="Z259" s="21">
        <f t="shared" si="106"/>
        <v>-9.1254840043816685</v>
      </c>
      <c r="AA259" s="21">
        <f t="shared" si="107"/>
        <v>8.8035055979308439</v>
      </c>
      <c r="AB259" s="21">
        <f t="shared" si="108"/>
        <v>4.3097217616212546E-2</v>
      </c>
      <c r="AC259" s="21">
        <f t="shared" si="109"/>
        <v>-0.63916695883298413</v>
      </c>
      <c r="AD259" s="21">
        <f t="shared" si="110"/>
        <v>-0.76906800657431751</v>
      </c>
      <c r="AE259" s="21">
        <f t="shared" si="111"/>
        <v>-5.8803360212634539</v>
      </c>
      <c r="AF259" s="21">
        <f t="shared" si="112"/>
        <v>-7.0754256604837202</v>
      </c>
      <c r="AG259" s="21">
        <f t="shared" si="113"/>
        <v>8.9338073442757242</v>
      </c>
      <c r="AH259" s="21">
        <f t="shared" si="114"/>
        <v>2.8933984317855991E-2</v>
      </c>
      <c r="AI259" s="21">
        <f t="shared" si="115"/>
        <v>-0.95192730552912663</v>
      </c>
      <c r="AJ259" s="21">
        <f t="shared" si="116"/>
        <v>-0.30632401960678307</v>
      </c>
      <c r="AK259" s="21">
        <f t="shared" si="117"/>
        <v>-8.7577312108679646</v>
      </c>
      <c r="AL259" s="21">
        <f t="shared" si="118"/>
        <v>-2.8181809803824041</v>
      </c>
      <c r="AM259" s="21">
        <f t="shared" si="119"/>
        <v>9.019543331404579</v>
      </c>
      <c r="AN259" s="21">
        <f t="shared" si="120"/>
        <v>1.9614855282110905E-2</v>
      </c>
      <c r="AO259" s="21">
        <f t="shared" si="121"/>
        <v>-0.96773294693350009</v>
      </c>
      <c r="AP259" s="21">
        <f t="shared" si="122"/>
        <v>0.25197806138512019</v>
      </c>
      <c r="AQ259" s="21">
        <f t="shared" si="123"/>
        <v>-8.9031431117882001</v>
      </c>
      <c r="AR259" s="21">
        <f t="shared" si="124"/>
        <v>2.3181981647431056</v>
      </c>
      <c r="AS259" s="21">
        <f t="shared" si="125"/>
        <v>9.2325155618865402</v>
      </c>
      <c r="AT259" s="21">
        <f t="shared" si="126"/>
        <v>3.5343002050587961E-3</v>
      </c>
      <c r="AU259" s="21">
        <f t="shared" si="127"/>
        <v>-0.68165329689953558</v>
      </c>
      <c r="AV259" s="21">
        <f t="shared" si="128"/>
        <v>0.73167532610167585</v>
      </c>
      <c r="AW259" s="21">
        <f t="shared" si="129"/>
        <v>-6.2712103314757268</v>
      </c>
      <c r="AX259" s="21">
        <f t="shared" si="130"/>
        <v>6.7314130001354169</v>
      </c>
      <c r="AY259" s="21">
        <f t="shared" si="131"/>
        <v>9.1703776585836678</v>
      </c>
      <c r="AZ259" s="21">
        <f t="shared" si="132"/>
        <v>3.2198197191664639E-3</v>
      </c>
      <c r="BA259" s="21">
        <f t="shared" si="133"/>
        <v>-0.18293119747238881</v>
      </c>
      <c r="BB259" s="21">
        <f t="shared" si="134"/>
        <v>0.98312571779570379</v>
      </c>
      <c r="BC259" s="21">
        <f t="shared" si="135"/>
        <v>-1.6829670167459769</v>
      </c>
      <c r="BD259" s="21">
        <f t="shared" si="136"/>
        <v>9.0447566037204741</v>
      </c>
      <c r="BE259" s="21">
        <f t="shared" si="137"/>
        <v>9.1248641340088987</v>
      </c>
      <c r="BF259" s="21">
        <f t="shared" si="138"/>
        <v>8.1669419555544086E-3</v>
      </c>
      <c r="BG259" s="21">
        <f t="shared" si="139"/>
        <v>0.372856477780308</v>
      </c>
      <c r="BH259" s="21">
        <f t="shared" si="140"/>
        <v>0.92788902729650957</v>
      </c>
      <c r="BI259" s="21">
        <f t="shared" si="141"/>
        <v>3.4302795955788334</v>
      </c>
      <c r="BJ259" s="21">
        <f t="shared" si="142"/>
        <v>8.5365790511278874</v>
      </c>
      <c r="BK259" s="21">
        <f t="shared" si="143"/>
        <v>9.1685812476651822</v>
      </c>
      <c r="BL259" s="21">
        <f t="shared" si="144"/>
        <v>3.4150817755235936E-3</v>
      </c>
      <c r="BM259" s="21">
        <f t="shared" si="145"/>
        <v>0.81233119002388643</v>
      </c>
      <c r="BN259" s="21">
        <f t="shared" si="146"/>
        <v>0.5831963972062727</v>
      </c>
      <c r="BO259" s="21">
        <f t="shared" si="147"/>
        <v>7.4734469482197543</v>
      </c>
      <c r="BP259" s="21">
        <f t="shared" si="148"/>
        <v>5.3654068542977083</v>
      </c>
      <c r="BQ259" s="21">
        <f t="shared" si="149"/>
        <v>9.0890833474406705</v>
      </c>
      <c r="BR259" s="21">
        <f t="shared" si="150"/>
        <v>1.2056157886883568E-2</v>
      </c>
      <c r="BS259" s="21">
        <f t="shared" si="151"/>
        <v>0.9983983492623828</v>
      </c>
      <c r="BT259" s="21">
        <f t="shared" si="152"/>
        <v>5.6575049183797126E-2</v>
      </c>
      <c r="BU259" s="21">
        <f t="shared" si="153"/>
        <v>9.1852648132139212</v>
      </c>
      <c r="BV259" s="21">
        <f t="shared" si="154"/>
        <v>0.52049045249093351</v>
      </c>
      <c r="BW259" s="21">
        <f t="shared" si="155"/>
        <v>9.0654450403162983</v>
      </c>
      <c r="BX259" s="21">
        <f t="shared" si="156"/>
        <v>1.4625539096054459E-2</v>
      </c>
      <c r="BY259" s="21">
        <f t="shared" si="157"/>
        <v>0.87301411316119326</v>
      </c>
      <c r="BZ259" s="21">
        <f t="shared" si="158"/>
        <v>-0.48769494381362549</v>
      </c>
      <c r="CA259" s="21">
        <f t="shared" si="159"/>
        <v>8.0317298410829778</v>
      </c>
      <c r="CB259" s="21">
        <f t="shared" si="160"/>
        <v>-4.4867934830853544</v>
      </c>
      <c r="CC259" s="21">
        <f t="shared" si="161"/>
        <v>8.9896881782090947</v>
      </c>
      <c r="CD259" s="21">
        <f t="shared" si="162"/>
        <v>2.285998062944615E-2</v>
      </c>
      <c r="CE259" s="21">
        <f t="shared" si="163"/>
        <v>0.47529222356109152</v>
      </c>
      <c r="CF259" s="21">
        <f t="shared" si="164"/>
        <v>-0.87982799581642857</v>
      </c>
      <c r="CG259" s="21">
        <f t="shared" si="165"/>
        <v>4.3726884567620417</v>
      </c>
      <c r="CH259" s="21">
        <f t="shared" si="166"/>
        <v>-8.0944175615111416</v>
      </c>
      <c r="CI259" s="21">
        <f t="shared" si="167"/>
        <v>8.9559030561350585</v>
      </c>
      <c r="CJ259" s="21">
        <f t="shared" si="168"/>
        <v>2.6532276507058777E-2</v>
      </c>
      <c r="CK259" s="21">
        <f t="shared" si="169"/>
        <v>-7.0697565651987301E-2</v>
      </c>
      <c r="CL259" s="21">
        <f t="shared" si="170"/>
        <v>-0.99749779659450022</v>
      </c>
      <c r="CM259" s="21">
        <f t="shared" si="171"/>
        <v>-0.65041760399828308</v>
      </c>
      <c r="CN259" s="21">
        <f t="shared" si="172"/>
        <v>-9.1769797286694015</v>
      </c>
      <c r="CO259" s="21">
        <f t="shared" si="173"/>
        <v>9.0557133249895205</v>
      </c>
      <c r="CP259" s="21">
        <f t="shared" si="174"/>
        <v>1.5683334240269433E-2</v>
      </c>
      <c r="CQ259" s="21">
        <f t="shared" si="175"/>
        <v>-0.59463317630428758</v>
      </c>
      <c r="CR259" s="21">
        <f t="shared" si="176"/>
        <v>-0.80399713036693976</v>
      </c>
      <c r="CS259" s="21">
        <f t="shared" si="177"/>
        <v>-5.4706252219994456</v>
      </c>
      <c r="CT259" s="21">
        <f t="shared" si="178"/>
        <v>-7.3967735993758454</v>
      </c>
      <c r="CU259" s="21">
        <f t="shared" si="179"/>
        <v>8.9144344500349924</v>
      </c>
      <c r="CV259" s="21">
        <f t="shared" si="180"/>
        <v>3.1039733691848582E-2</v>
      </c>
      <c r="CW259" s="21"/>
      <c r="CX259" s="21">
        <v>103</v>
      </c>
      <c r="CY259" s="21">
        <v>8.6999999999999993</v>
      </c>
      <c r="CZ259" s="21">
        <v>8.8407439674214192</v>
      </c>
      <c r="DA259" s="21">
        <v>9.0573815131390418</v>
      </c>
      <c r="DB259" s="21">
        <v>8.7629729685635649</v>
      </c>
      <c r="DC259" s="21">
        <v>8.9030565592658029</v>
      </c>
      <c r="DD259" s="21">
        <v>8.9895175719759433</v>
      </c>
      <c r="DE259" s="21">
        <v>9.1328320683858468</v>
      </c>
      <c r="DF259" s="21">
        <v>9.0708133118862211</v>
      </c>
      <c r="DG259" s="21">
        <v>9.0603348393966208</v>
      </c>
      <c r="DH259" s="21">
        <v>9.0270133407961044</v>
      </c>
      <c r="DI259" s="21">
        <v>8.8571949547554976</v>
      </c>
      <c r="DJ259" s="21">
        <v>8.799311610047738</v>
      </c>
      <c r="DK259" s="21">
        <v>8.8176875128644507</v>
      </c>
      <c r="DL259" s="21">
        <v>8.7308710802176854</v>
      </c>
      <c r="DM259" s="21">
        <v>8.8040626976393366</v>
      </c>
      <c r="DN259" s="21">
        <v>8.8005864995795964</v>
      </c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9"/>
    </row>
    <row r="260" spans="1:149" x14ac:dyDescent="0.3">
      <c r="A260" s="30">
        <v>9.1999999999999993</v>
      </c>
      <c r="B260" s="21">
        <f t="shared" si="192"/>
        <v>9.0399999999999991</v>
      </c>
      <c r="C260" s="21">
        <f t="shared" si="193"/>
        <v>8.9599999999999991</v>
      </c>
      <c r="D260" s="21">
        <f t="shared" si="194"/>
        <v>0.24000000000000021</v>
      </c>
      <c r="E260" s="21"/>
      <c r="F260" s="29"/>
      <c r="H260" s="30">
        <v>103</v>
      </c>
      <c r="I260" s="21">
        <v>8.6999999999999993</v>
      </c>
      <c r="J260" s="21">
        <f t="shared" si="195"/>
        <v>5.7737378498407015</v>
      </c>
      <c r="K260" s="21">
        <f t="shared" si="181"/>
        <v>0.87301411316118838</v>
      </c>
      <c r="L260" s="21">
        <f t="shared" si="182"/>
        <v>-0.48769494381363421</v>
      </c>
      <c r="M260" s="21">
        <f t="shared" si="190"/>
        <v>7.5952227845023383</v>
      </c>
      <c r="N260" s="21">
        <f t="shared" si="191"/>
        <v>-4.242946011178617</v>
      </c>
      <c r="O260" s="21">
        <f t="shared" si="183"/>
        <v>8.8407439674214192</v>
      </c>
      <c r="P260" s="21">
        <f t="shared" si="102"/>
        <v>1.6177467519703441E-2</v>
      </c>
      <c r="Q260" s="21">
        <f t="shared" si="184"/>
        <v>0.52430728355723233</v>
      </c>
      <c r="R260" s="21">
        <f t="shared" si="185"/>
        <v>-0.85152913773331085</v>
      </c>
      <c r="S260" s="21">
        <f t="shared" si="186"/>
        <v>4.5614733669479213</v>
      </c>
      <c r="T260" s="21">
        <f t="shared" si="187"/>
        <v>-7.4083034982798042</v>
      </c>
      <c r="U260" s="21">
        <f t="shared" si="103"/>
        <v>9.0573815131390418</v>
      </c>
      <c r="V260" s="21">
        <f t="shared" si="104"/>
        <v>4.1078334843568112E-2</v>
      </c>
      <c r="W260" s="21">
        <f t="shared" si="188"/>
        <v>4.244120319615128E-2</v>
      </c>
      <c r="X260" s="21">
        <f t="shared" si="189"/>
        <v>-0.9990989662046813</v>
      </c>
      <c r="Y260" s="21">
        <f t="shared" si="105"/>
        <v>0.36923846780651609</v>
      </c>
      <c r="Z260" s="21">
        <f t="shared" si="106"/>
        <v>-8.6921610059807275</v>
      </c>
      <c r="AA260" s="21">
        <f t="shared" si="107"/>
        <v>8.7629729685635649</v>
      </c>
      <c r="AB260" s="21">
        <f t="shared" si="108"/>
        <v>7.2382722486857018E-3</v>
      </c>
      <c r="AC260" s="21">
        <f t="shared" si="109"/>
        <v>-0.45020374481767189</v>
      </c>
      <c r="AD260" s="21">
        <f t="shared" si="110"/>
        <v>-0.89292585814956926</v>
      </c>
      <c r="AE260" s="21">
        <f t="shared" si="111"/>
        <v>-3.9167725799137449</v>
      </c>
      <c r="AF260" s="21">
        <f t="shared" si="112"/>
        <v>-7.7684549659012516</v>
      </c>
      <c r="AG260" s="21">
        <f t="shared" si="113"/>
        <v>8.9030565592658029</v>
      </c>
      <c r="AH260" s="21">
        <f t="shared" si="114"/>
        <v>2.3339834398368228E-2</v>
      </c>
      <c r="AI260" s="21">
        <f t="shared" si="115"/>
        <v>-0.82850964924384196</v>
      </c>
      <c r="AJ260" s="21">
        <f t="shared" si="116"/>
        <v>-0.55997478613759555</v>
      </c>
      <c r="AK260" s="21">
        <f t="shared" si="117"/>
        <v>-7.2080339484214244</v>
      </c>
      <c r="AL260" s="21">
        <f t="shared" si="118"/>
        <v>-4.8717806393970813</v>
      </c>
      <c r="AM260" s="21">
        <f t="shared" si="119"/>
        <v>8.9895175719759433</v>
      </c>
      <c r="AN260" s="21">
        <f t="shared" si="120"/>
        <v>3.3277881836315401E-2</v>
      </c>
      <c r="AO260" s="21">
        <f t="shared" si="121"/>
        <v>-0.99639748854252597</v>
      </c>
      <c r="AP260" s="21">
        <f t="shared" si="122"/>
        <v>-8.4805924475515118E-2</v>
      </c>
      <c r="AQ260" s="21">
        <f t="shared" si="123"/>
        <v>-8.6686581503199758</v>
      </c>
      <c r="AR260" s="21">
        <f t="shared" si="124"/>
        <v>-0.73781154293698148</v>
      </c>
      <c r="AS260" s="21">
        <f t="shared" si="125"/>
        <v>9.1328320683858468</v>
      </c>
      <c r="AT260" s="21">
        <f t="shared" si="126"/>
        <v>4.9750812458143397E-2</v>
      </c>
      <c r="AU260" s="21">
        <f t="shared" si="127"/>
        <v>-0.91122849038813758</v>
      </c>
      <c r="AV260" s="21">
        <f t="shared" si="128"/>
        <v>0.41190124824398849</v>
      </c>
      <c r="AW260" s="21">
        <f t="shared" si="129"/>
        <v>-7.9276878663767967</v>
      </c>
      <c r="AX260" s="21">
        <f t="shared" si="130"/>
        <v>3.5835408597226994</v>
      </c>
      <c r="AY260" s="21">
        <f t="shared" si="131"/>
        <v>9.0708133118862211</v>
      </c>
      <c r="AZ260" s="21">
        <f t="shared" si="132"/>
        <v>4.2622219757036992E-2</v>
      </c>
      <c r="BA260" s="21">
        <f t="shared" si="133"/>
        <v>-0.59463317630428913</v>
      </c>
      <c r="BB260" s="21">
        <f t="shared" si="134"/>
        <v>0.80399713036693865</v>
      </c>
      <c r="BC260" s="21">
        <f t="shared" si="135"/>
        <v>-5.1733086338473147</v>
      </c>
      <c r="BD260" s="21">
        <f t="shared" si="136"/>
        <v>6.994775034192366</v>
      </c>
      <c r="BE260" s="21">
        <f t="shared" si="137"/>
        <v>9.0603348393966208</v>
      </c>
      <c r="BF260" s="21">
        <f t="shared" si="138"/>
        <v>4.1417797631795573E-2</v>
      </c>
      <c r="BG260" s="21">
        <f t="shared" si="139"/>
        <v>-0.12701781974688053</v>
      </c>
      <c r="BH260" s="21">
        <f t="shared" si="140"/>
        <v>0.99190043525887661</v>
      </c>
      <c r="BI260" s="21">
        <f t="shared" si="141"/>
        <v>-1.1050550317978605</v>
      </c>
      <c r="BJ260" s="21">
        <f t="shared" si="142"/>
        <v>8.6295337867522264</v>
      </c>
      <c r="BK260" s="21">
        <f t="shared" si="143"/>
        <v>9.0270133407961044</v>
      </c>
      <c r="BL260" s="21">
        <f t="shared" si="144"/>
        <v>3.7587740321391394E-2</v>
      </c>
      <c r="BM260" s="21">
        <f t="shared" si="145"/>
        <v>0.37285647778030823</v>
      </c>
      <c r="BN260" s="21">
        <f t="shared" si="146"/>
        <v>0.92788902729650946</v>
      </c>
      <c r="BO260" s="21">
        <f t="shared" si="147"/>
        <v>3.2438513566886815</v>
      </c>
      <c r="BP260" s="21">
        <f t="shared" si="148"/>
        <v>8.0726345374796313</v>
      </c>
      <c r="BQ260" s="21">
        <f t="shared" si="149"/>
        <v>8.8571949547554976</v>
      </c>
      <c r="BR260" s="21">
        <f t="shared" si="150"/>
        <v>1.8068385604080264E-2</v>
      </c>
      <c r="BS260" s="21">
        <f t="shared" si="151"/>
        <v>0.77803575431843564</v>
      </c>
      <c r="BT260" s="21">
        <f t="shared" si="152"/>
        <v>0.62821999729564715</v>
      </c>
      <c r="BU260" s="21">
        <f t="shared" si="153"/>
        <v>6.7689110625703899</v>
      </c>
      <c r="BV260" s="21">
        <f t="shared" si="154"/>
        <v>5.4655139764721294</v>
      </c>
      <c r="BW260" s="21">
        <f t="shared" si="155"/>
        <v>8.799311610047738</v>
      </c>
      <c r="BX260" s="21">
        <f t="shared" si="156"/>
        <v>1.1415127591694104E-2</v>
      </c>
      <c r="BY260" s="21">
        <f t="shared" si="157"/>
        <v>0.98561591034770646</v>
      </c>
      <c r="BZ260" s="21">
        <f t="shared" si="158"/>
        <v>0.16900082032186078</v>
      </c>
      <c r="CA260" s="21">
        <f t="shared" si="159"/>
        <v>8.5748584200250448</v>
      </c>
      <c r="CB260" s="21">
        <f t="shared" si="160"/>
        <v>1.4703071368001888</v>
      </c>
      <c r="CC260" s="21">
        <f t="shared" si="161"/>
        <v>8.8176875128644507</v>
      </c>
      <c r="CD260" s="21">
        <f t="shared" si="162"/>
        <v>1.3527300329247293E-2</v>
      </c>
      <c r="CE260" s="21">
        <f t="shared" si="163"/>
        <v>0.94287744546108765</v>
      </c>
      <c r="CF260" s="21">
        <f t="shared" si="164"/>
        <v>-0.33313979474204763</v>
      </c>
      <c r="CG260" s="21">
        <f t="shared" si="165"/>
        <v>8.2030337755114626</v>
      </c>
      <c r="CH260" s="21">
        <f t="shared" si="166"/>
        <v>-2.8983162142558143</v>
      </c>
      <c r="CI260" s="21">
        <f t="shared" si="167"/>
        <v>8.7308710802176854</v>
      </c>
      <c r="CJ260" s="21">
        <f t="shared" si="168"/>
        <v>3.5484000250213961E-3</v>
      </c>
      <c r="CK260" s="21">
        <f t="shared" si="169"/>
        <v>0.66067472339008826</v>
      </c>
      <c r="CL260" s="21">
        <f t="shared" si="170"/>
        <v>-0.75067230525271833</v>
      </c>
      <c r="CM260" s="21">
        <f t="shared" si="171"/>
        <v>5.7478700934937672</v>
      </c>
      <c r="CN260" s="21">
        <f t="shared" si="172"/>
        <v>-6.5308490556986492</v>
      </c>
      <c r="CO260" s="21">
        <f t="shared" si="173"/>
        <v>8.8040626976393366</v>
      </c>
      <c r="CP260" s="21">
        <f t="shared" si="174"/>
        <v>1.196122961371693E-2</v>
      </c>
      <c r="CQ260" s="21">
        <f t="shared" si="175"/>
        <v>0.21067926999573391</v>
      </c>
      <c r="CR260" s="21">
        <f t="shared" si="176"/>
        <v>-0.97755523894768459</v>
      </c>
      <c r="CS260" s="21">
        <f t="shared" si="177"/>
        <v>1.8329096489628849</v>
      </c>
      <c r="CT260" s="21">
        <f t="shared" si="178"/>
        <v>-8.5047305788448551</v>
      </c>
      <c r="CU260" s="21">
        <f t="shared" si="179"/>
        <v>8.8005864995795964</v>
      </c>
      <c r="CV260" s="21">
        <f t="shared" si="180"/>
        <v>1.1561666618344494E-2</v>
      </c>
      <c r="CW260" s="21"/>
      <c r="CX260" s="21">
        <v>104</v>
      </c>
      <c r="CY260" s="21">
        <v>8</v>
      </c>
      <c r="CZ260" s="21">
        <v>8.8238282729838193</v>
      </c>
      <c r="DA260" s="21">
        <v>9.0138145426252656</v>
      </c>
      <c r="DB260" s="21">
        <v>8.726658127948248</v>
      </c>
      <c r="DC260" s="21">
        <v>8.869372594970379</v>
      </c>
      <c r="DD260" s="21">
        <v>8.9496788760753354</v>
      </c>
      <c r="DE260" s="21">
        <v>9.0069626581383968</v>
      </c>
      <c r="DF260" s="21">
        <v>8.9546734892342936</v>
      </c>
      <c r="DG260" s="21">
        <v>8.9813423776815888</v>
      </c>
      <c r="DH260" s="21">
        <v>8.8794449869254422</v>
      </c>
      <c r="DI260" s="21">
        <v>8.6722811358365082</v>
      </c>
      <c r="DJ260" s="21">
        <v>8.6018785503828461</v>
      </c>
      <c r="DK260" s="21">
        <v>8.7062296313086165</v>
      </c>
      <c r="DL260" s="21">
        <v>8.6113097330797856</v>
      </c>
      <c r="DM260" s="21">
        <v>8.6142730658660316</v>
      </c>
      <c r="DN260" s="21">
        <v>8.7509586684374217</v>
      </c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9"/>
    </row>
    <row r="261" spans="1:149" x14ac:dyDescent="0.3">
      <c r="A261" s="30">
        <v>8.6999999999999993</v>
      </c>
      <c r="B261" s="21">
        <f t="shared" si="192"/>
        <v>8.84</v>
      </c>
      <c r="C261" s="21">
        <f t="shared" si="193"/>
        <v>8.94</v>
      </c>
      <c r="D261" s="21">
        <f t="shared" si="194"/>
        <v>-0.24000000000000021</v>
      </c>
      <c r="E261" s="21"/>
      <c r="F261" s="29"/>
      <c r="H261" s="30">
        <v>104</v>
      </c>
      <c r="I261" s="21">
        <v>8</v>
      </c>
      <c r="J261" s="21">
        <f t="shared" si="195"/>
        <v>5.8303431228783555</v>
      </c>
      <c r="K261" s="21">
        <f t="shared" si="181"/>
        <v>0.89920721489583699</v>
      </c>
      <c r="L261" s="21">
        <f t="shared" si="182"/>
        <v>-0.43752301045690384</v>
      </c>
      <c r="M261" s="21">
        <f t="shared" si="190"/>
        <v>7.1936577191666959</v>
      </c>
      <c r="N261" s="21">
        <f t="shared" si="191"/>
        <v>-3.5001840836552307</v>
      </c>
      <c r="O261" s="21">
        <f t="shared" si="183"/>
        <v>8.8238282729838193</v>
      </c>
      <c r="P261" s="21">
        <f t="shared" si="102"/>
        <v>0.10297853412297742</v>
      </c>
      <c r="Q261" s="21">
        <f t="shared" si="184"/>
        <v>0.61714723064145605</v>
      </c>
      <c r="R261" s="21">
        <f t="shared" si="185"/>
        <v>-0.78684769537158938</v>
      </c>
      <c r="S261" s="21">
        <f t="shared" si="186"/>
        <v>4.9371778451316484</v>
      </c>
      <c r="T261" s="21">
        <f t="shared" si="187"/>
        <v>-6.2947815629727151</v>
      </c>
      <c r="U261" s="21">
        <f t="shared" si="103"/>
        <v>9.0138145426252656</v>
      </c>
      <c r="V261" s="21">
        <f t="shared" si="104"/>
        <v>0.1267268178281582</v>
      </c>
      <c r="W261" s="21">
        <f t="shared" si="188"/>
        <v>0.21067926999572958</v>
      </c>
      <c r="X261" s="21">
        <f t="shared" si="189"/>
        <v>-0.97755523894768548</v>
      </c>
      <c r="Y261" s="21">
        <f t="shared" si="105"/>
        <v>1.6854341599658367</v>
      </c>
      <c r="Z261" s="21">
        <f t="shared" si="106"/>
        <v>-7.8204419115814838</v>
      </c>
      <c r="AA261" s="21">
        <f t="shared" si="107"/>
        <v>8.726658127948248</v>
      </c>
      <c r="AB261" s="21">
        <f t="shared" si="108"/>
        <v>9.0832265993531003E-2</v>
      </c>
      <c r="AC261" s="21">
        <f t="shared" si="109"/>
        <v>-0.23825859142316297</v>
      </c>
      <c r="AD261" s="21">
        <f t="shared" si="110"/>
        <v>-0.97120175227037675</v>
      </c>
      <c r="AE261" s="21">
        <f t="shared" si="111"/>
        <v>-1.9060687313853037</v>
      </c>
      <c r="AF261" s="21">
        <f t="shared" si="112"/>
        <v>-7.769614018163014</v>
      </c>
      <c r="AG261" s="21">
        <f t="shared" si="113"/>
        <v>8.869372594970379</v>
      </c>
      <c r="AH261" s="21">
        <f t="shared" si="114"/>
        <v>0.10867157437129737</v>
      </c>
      <c r="AI261" s="21">
        <f t="shared" si="115"/>
        <v>-0.63916695883298424</v>
      </c>
      <c r="AJ261" s="21">
        <f t="shared" si="116"/>
        <v>-0.76906800657431729</v>
      </c>
      <c r="AK261" s="21">
        <f t="shared" si="117"/>
        <v>-5.113335670663874</v>
      </c>
      <c r="AL261" s="21">
        <f t="shared" si="118"/>
        <v>-6.1525440525945383</v>
      </c>
      <c r="AM261" s="21">
        <f t="shared" si="119"/>
        <v>8.9496788760753354</v>
      </c>
      <c r="AN261" s="21">
        <f t="shared" si="120"/>
        <v>0.11870985950941693</v>
      </c>
      <c r="AO261" s="21">
        <f t="shared" si="121"/>
        <v>-0.91122849038813292</v>
      </c>
      <c r="AP261" s="21">
        <f t="shared" si="122"/>
        <v>-0.41190124824399876</v>
      </c>
      <c r="AQ261" s="21">
        <f t="shared" si="123"/>
        <v>-7.2898279231050633</v>
      </c>
      <c r="AR261" s="21">
        <f t="shared" si="124"/>
        <v>-3.2952099859519901</v>
      </c>
      <c r="AS261" s="21">
        <f t="shared" si="125"/>
        <v>9.0069626581383968</v>
      </c>
      <c r="AT261" s="21">
        <f t="shared" si="126"/>
        <v>0.1258703322672996</v>
      </c>
      <c r="AU261" s="21">
        <f t="shared" si="127"/>
        <v>-0.9995995071183218</v>
      </c>
      <c r="AV261" s="21">
        <f t="shared" si="128"/>
        <v>2.8298858083112645E-2</v>
      </c>
      <c r="AW261" s="21">
        <f t="shared" si="129"/>
        <v>-7.9967960569465744</v>
      </c>
      <c r="AX261" s="21">
        <f t="shared" si="130"/>
        <v>0.22639086466490116</v>
      </c>
      <c r="AY261" s="21">
        <f t="shared" si="131"/>
        <v>8.9546734892342936</v>
      </c>
      <c r="AZ261" s="21">
        <f t="shared" si="132"/>
        <v>0.1193341861542867</v>
      </c>
      <c r="BA261" s="21">
        <f t="shared" si="133"/>
        <v>-0.88646568722610064</v>
      </c>
      <c r="BB261" s="21">
        <f t="shared" si="134"/>
        <v>0.46279432296729528</v>
      </c>
      <c r="BC261" s="21">
        <f t="shared" si="135"/>
        <v>-7.0917254978088051</v>
      </c>
      <c r="BD261" s="21">
        <f t="shared" si="136"/>
        <v>3.7023545837383622</v>
      </c>
      <c r="BE261" s="21">
        <f t="shared" si="137"/>
        <v>8.9813423776815888</v>
      </c>
      <c r="BF261" s="21">
        <f t="shared" si="138"/>
        <v>0.1226677972101986</v>
      </c>
      <c r="BG261" s="21">
        <f t="shared" si="139"/>
        <v>-0.59463317630428902</v>
      </c>
      <c r="BH261" s="21">
        <f t="shared" si="140"/>
        <v>0.80399713036693876</v>
      </c>
      <c r="BI261" s="21">
        <f t="shared" si="141"/>
        <v>-4.7570654104343122</v>
      </c>
      <c r="BJ261" s="21">
        <f t="shared" si="142"/>
        <v>6.4319770429355101</v>
      </c>
      <c r="BK261" s="21">
        <f t="shared" si="143"/>
        <v>8.8794449869254422</v>
      </c>
      <c r="BL261" s="21">
        <f t="shared" si="144"/>
        <v>0.10993062336568027</v>
      </c>
      <c r="BM261" s="21">
        <f t="shared" si="145"/>
        <v>-0.18293119747238834</v>
      </c>
      <c r="BN261" s="21">
        <f t="shared" si="146"/>
        <v>0.9831257177957039</v>
      </c>
      <c r="BO261" s="21">
        <f t="shared" si="147"/>
        <v>-1.4634495797791067</v>
      </c>
      <c r="BP261" s="21">
        <f t="shared" si="148"/>
        <v>7.8650057423656312</v>
      </c>
      <c r="BQ261" s="21">
        <f t="shared" si="149"/>
        <v>8.6722811358365082</v>
      </c>
      <c r="BR261" s="21">
        <f t="shared" si="150"/>
        <v>8.4035141979563521E-2</v>
      </c>
      <c r="BS261" s="21">
        <f t="shared" si="151"/>
        <v>0.26564707111086905</v>
      </c>
      <c r="BT261" s="21">
        <f t="shared" si="152"/>
        <v>0.96407034681615267</v>
      </c>
      <c r="BU261" s="21">
        <f t="shared" si="153"/>
        <v>2.1251765688869524</v>
      </c>
      <c r="BV261" s="21">
        <f t="shared" si="154"/>
        <v>7.7125627745292213</v>
      </c>
      <c r="BW261" s="21">
        <f t="shared" si="155"/>
        <v>8.6018785503828461</v>
      </c>
      <c r="BX261" s="21">
        <f t="shared" si="156"/>
        <v>7.5234818797855763E-2</v>
      </c>
      <c r="BY261" s="21">
        <f t="shared" si="157"/>
        <v>0.66067472339007138</v>
      </c>
      <c r="BZ261" s="21">
        <f t="shared" si="158"/>
        <v>0.75067230525273321</v>
      </c>
      <c r="CA261" s="21">
        <f t="shared" si="159"/>
        <v>5.2853977871205711</v>
      </c>
      <c r="CB261" s="21">
        <f t="shared" si="160"/>
        <v>6.0053784420218657</v>
      </c>
      <c r="CC261" s="21">
        <f t="shared" si="161"/>
        <v>8.7062296313086165</v>
      </c>
      <c r="CD261" s="21">
        <f t="shared" si="162"/>
        <v>8.8278703913577061E-2</v>
      </c>
      <c r="CE261" s="21">
        <f t="shared" si="163"/>
        <v>0.92251988483246672</v>
      </c>
      <c r="CF261" s="21">
        <f t="shared" si="164"/>
        <v>0.3859495589953334</v>
      </c>
      <c r="CG261" s="21">
        <f t="shared" si="165"/>
        <v>7.3801590786597338</v>
      </c>
      <c r="CH261" s="21">
        <f t="shared" si="166"/>
        <v>3.0875964719626672</v>
      </c>
      <c r="CI261" s="21">
        <f t="shared" si="167"/>
        <v>8.6113097330797856</v>
      </c>
      <c r="CJ261" s="21">
        <f t="shared" si="168"/>
        <v>7.6413716634973206E-2</v>
      </c>
      <c r="CK261" s="21">
        <f t="shared" si="169"/>
        <v>0.99839834926238369</v>
      </c>
      <c r="CL261" s="21">
        <f t="shared" si="170"/>
        <v>-5.6575049183781471E-2</v>
      </c>
      <c r="CM261" s="21">
        <f t="shared" si="171"/>
        <v>7.9871867940990695</v>
      </c>
      <c r="CN261" s="21">
        <f t="shared" si="172"/>
        <v>-0.45260039347025177</v>
      </c>
      <c r="CO261" s="21">
        <f t="shared" si="173"/>
        <v>8.6142730658660316</v>
      </c>
      <c r="CP261" s="21">
        <f t="shared" si="174"/>
        <v>7.6784133233253948E-2</v>
      </c>
      <c r="CQ261" s="21">
        <f t="shared" si="175"/>
        <v>0.87301411316118938</v>
      </c>
      <c r="CR261" s="21">
        <f t="shared" si="176"/>
        <v>-0.48769494381363232</v>
      </c>
      <c r="CS261" s="21">
        <f t="shared" si="177"/>
        <v>6.984112905289515</v>
      </c>
      <c r="CT261" s="21">
        <f t="shared" si="178"/>
        <v>-3.9015595505090586</v>
      </c>
      <c r="CU261" s="21">
        <f t="shared" si="179"/>
        <v>8.7509586684374217</v>
      </c>
      <c r="CV261" s="21">
        <f t="shared" si="180"/>
        <v>9.3869833554677706E-2</v>
      </c>
      <c r="CW261" s="21"/>
      <c r="CX261" s="21">
        <v>105</v>
      </c>
      <c r="CY261" s="21">
        <v>9.1</v>
      </c>
      <c r="CZ261" s="21">
        <v>8.8054885540988739</v>
      </c>
      <c r="DA261" s="21">
        <v>8.96639116394865</v>
      </c>
      <c r="DB261" s="21">
        <v>8.6947478463959804</v>
      </c>
      <c r="DC261" s="21">
        <v>8.8328079210848838</v>
      </c>
      <c r="DD261" s="21">
        <v>8.900569449264836</v>
      </c>
      <c r="DE261" s="21">
        <v>8.8652781250508728</v>
      </c>
      <c r="DF261" s="21">
        <v>8.8308212853997006</v>
      </c>
      <c r="DG261" s="21">
        <v>8.8892614716994238</v>
      </c>
      <c r="DH261" s="21">
        <v>8.7446672498511084</v>
      </c>
      <c r="DI261" s="21">
        <v>8.5647829108417231</v>
      </c>
      <c r="DJ261" s="21">
        <v>8.5082858235048207</v>
      </c>
      <c r="DK261" s="21">
        <v>8.6522876646121585</v>
      </c>
      <c r="DL261" s="21">
        <v>8.5983857210686221</v>
      </c>
      <c r="DM261" s="21">
        <v>8.5293551318361445</v>
      </c>
      <c r="DN261" s="21">
        <v>8.7134407752364051</v>
      </c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9"/>
    </row>
    <row r="262" spans="1:149" x14ac:dyDescent="0.3">
      <c r="A262" s="30">
        <v>8</v>
      </c>
      <c r="B262" s="21">
        <f t="shared" si="192"/>
        <v>8.620000000000001</v>
      </c>
      <c r="C262" s="21">
        <f t="shared" si="193"/>
        <v>8.73</v>
      </c>
      <c r="D262" s="21">
        <f t="shared" si="194"/>
        <v>-0.73000000000000043</v>
      </c>
      <c r="E262" s="21"/>
      <c r="F262" s="29"/>
      <c r="H262" s="30">
        <v>105</v>
      </c>
      <c r="I262" s="21">
        <v>9.1</v>
      </c>
      <c r="J262" s="21">
        <f t="shared" si="195"/>
        <v>5.8869483959160087</v>
      </c>
      <c r="K262" s="21">
        <f t="shared" si="181"/>
        <v>0.92251988483246861</v>
      </c>
      <c r="L262" s="21">
        <f t="shared" si="182"/>
        <v>-0.38594955899532896</v>
      </c>
      <c r="M262" s="21">
        <f t="shared" si="190"/>
        <v>8.3949309519754642</v>
      </c>
      <c r="N262" s="21">
        <f t="shared" si="191"/>
        <v>-3.5121409868574935</v>
      </c>
      <c r="O262" s="21">
        <f t="shared" si="183"/>
        <v>8.8054885540988739</v>
      </c>
      <c r="P262" s="21">
        <f t="shared" si="102"/>
        <v>3.2363895153969868E-2</v>
      </c>
      <c r="Q262" s="21">
        <f t="shared" si="184"/>
        <v>0.70208587582262216</v>
      </c>
      <c r="R262" s="21">
        <f t="shared" si="185"/>
        <v>-0.71209228543102576</v>
      </c>
      <c r="S262" s="21">
        <f t="shared" si="186"/>
        <v>6.3889814699858611</v>
      </c>
      <c r="T262" s="21">
        <f t="shared" si="187"/>
        <v>-6.480039797422334</v>
      </c>
      <c r="U262" s="21">
        <f t="shared" si="103"/>
        <v>8.96639116394865</v>
      </c>
      <c r="V262" s="21">
        <f t="shared" si="104"/>
        <v>1.4682289675972491E-2</v>
      </c>
      <c r="W262" s="21">
        <f t="shared" si="188"/>
        <v>0.37285647778030878</v>
      </c>
      <c r="X262" s="21">
        <f t="shared" si="189"/>
        <v>-0.92788902729650924</v>
      </c>
      <c r="Y262" s="21">
        <f t="shared" si="105"/>
        <v>3.39299394780081</v>
      </c>
      <c r="Z262" s="21">
        <f t="shared" si="106"/>
        <v>-8.4437901483982341</v>
      </c>
      <c r="AA262" s="21">
        <f t="shared" si="107"/>
        <v>8.6947478463959804</v>
      </c>
      <c r="AB262" s="21">
        <f t="shared" si="108"/>
        <v>4.4533203692749365E-2</v>
      </c>
      <c r="AC262" s="21">
        <f t="shared" si="109"/>
        <v>-1.4150845940763053E-2</v>
      </c>
      <c r="AD262" s="21">
        <f t="shared" si="110"/>
        <v>-0.99989987176674888</v>
      </c>
      <c r="AE262" s="21">
        <f t="shared" si="111"/>
        <v>-0.12877269806094377</v>
      </c>
      <c r="AF262" s="21">
        <f t="shared" si="112"/>
        <v>-9.0990888330774151</v>
      </c>
      <c r="AG262" s="21">
        <f t="shared" si="113"/>
        <v>8.8328079210848838</v>
      </c>
      <c r="AH262" s="21">
        <f t="shared" si="114"/>
        <v>2.9361766913748998E-2</v>
      </c>
      <c r="AI262" s="21">
        <f t="shared" si="115"/>
        <v>-0.39896535131541822</v>
      </c>
      <c r="AJ262" s="21">
        <f t="shared" si="116"/>
        <v>-0.91696600179601251</v>
      </c>
      <c r="AK262" s="21">
        <f t="shared" si="117"/>
        <v>-3.6305846969703057</v>
      </c>
      <c r="AL262" s="21">
        <f t="shared" si="118"/>
        <v>-8.3443906163437127</v>
      </c>
      <c r="AM262" s="21">
        <f t="shared" si="119"/>
        <v>8.900569449264836</v>
      </c>
      <c r="AN262" s="21">
        <f t="shared" si="120"/>
        <v>2.1915445135732275E-2</v>
      </c>
      <c r="AO262" s="21">
        <f t="shared" si="121"/>
        <v>-0.7219560939545242</v>
      </c>
      <c r="AP262" s="21">
        <f t="shared" si="122"/>
        <v>-0.69193886897754642</v>
      </c>
      <c r="AQ262" s="21">
        <f t="shared" si="123"/>
        <v>-6.5698004549861704</v>
      </c>
      <c r="AR262" s="21">
        <f t="shared" si="124"/>
        <v>-6.2966437076956723</v>
      </c>
      <c r="AS262" s="21">
        <f t="shared" si="125"/>
        <v>8.8652781250508728</v>
      </c>
      <c r="AT262" s="21">
        <f t="shared" si="126"/>
        <v>2.5793612631772187E-2</v>
      </c>
      <c r="AU262" s="21">
        <f t="shared" si="127"/>
        <v>-0.93307235398263766</v>
      </c>
      <c r="AV262" s="21">
        <f t="shared" si="128"/>
        <v>-0.35968872964453502</v>
      </c>
      <c r="AW262" s="21">
        <f t="shared" si="129"/>
        <v>-8.4909584212420022</v>
      </c>
      <c r="AX262" s="21">
        <f t="shared" si="130"/>
        <v>-3.2731674397652686</v>
      </c>
      <c r="AY262" s="21">
        <f t="shared" si="131"/>
        <v>8.8308212853997006</v>
      </c>
      <c r="AZ262" s="21">
        <f t="shared" si="132"/>
        <v>2.9580078527505393E-2</v>
      </c>
      <c r="BA262" s="21">
        <f t="shared" si="133"/>
        <v>-0.99959950711832157</v>
      </c>
      <c r="BB262" s="21">
        <f t="shared" si="134"/>
        <v>2.8298858083119993E-2</v>
      </c>
      <c r="BC262" s="21">
        <f t="shared" si="135"/>
        <v>-9.0963555147767252</v>
      </c>
      <c r="BD262" s="21">
        <f t="shared" si="136"/>
        <v>0.25751960855639194</v>
      </c>
      <c r="BE262" s="21">
        <f t="shared" si="137"/>
        <v>8.8892614716994238</v>
      </c>
      <c r="BF262" s="21">
        <f t="shared" si="138"/>
        <v>2.3158080033030312E-2</v>
      </c>
      <c r="BG262" s="21">
        <f t="shared" si="139"/>
        <v>-0.91122849038813447</v>
      </c>
      <c r="BH262" s="21">
        <f t="shared" si="140"/>
        <v>0.41190124824399543</v>
      </c>
      <c r="BI262" s="21">
        <f t="shared" si="141"/>
        <v>-8.2921792625320236</v>
      </c>
      <c r="BJ262" s="21">
        <f t="shared" si="142"/>
        <v>3.7483013590203584</v>
      </c>
      <c r="BK262" s="21">
        <f t="shared" si="143"/>
        <v>8.7446672498511084</v>
      </c>
      <c r="BL262" s="21">
        <f t="shared" si="144"/>
        <v>3.9047554961416618E-2</v>
      </c>
      <c r="BM262" s="21">
        <f t="shared" si="145"/>
        <v>-0.6816532968995298</v>
      </c>
      <c r="BN262" s="21">
        <f t="shared" si="146"/>
        <v>0.73167532610168118</v>
      </c>
      <c r="BO262" s="21">
        <f t="shared" si="147"/>
        <v>-6.2030450017857213</v>
      </c>
      <c r="BP262" s="21">
        <f t="shared" si="148"/>
        <v>6.6582454675252984</v>
      </c>
      <c r="BQ262" s="21">
        <f t="shared" si="149"/>
        <v>8.5647829108417231</v>
      </c>
      <c r="BR262" s="21">
        <f t="shared" si="150"/>
        <v>5.8815064742667761E-2</v>
      </c>
      <c r="BS262" s="21">
        <f t="shared" si="151"/>
        <v>-0.34644895151472521</v>
      </c>
      <c r="BT262" s="21">
        <f t="shared" si="152"/>
        <v>0.93806882689616522</v>
      </c>
      <c r="BU262" s="21">
        <f t="shared" si="153"/>
        <v>-3.1526854587839992</v>
      </c>
      <c r="BV262" s="21">
        <f t="shared" si="154"/>
        <v>8.5364263247551033</v>
      </c>
      <c r="BW262" s="21">
        <f t="shared" si="155"/>
        <v>8.5082858235048207</v>
      </c>
      <c r="BX262" s="21">
        <f t="shared" si="156"/>
        <v>6.5023535878591096E-2</v>
      </c>
      <c r="BY262" s="21">
        <f t="shared" si="157"/>
        <v>4.2441203196147602E-2</v>
      </c>
      <c r="BZ262" s="21">
        <f t="shared" si="158"/>
        <v>0.99909896620468153</v>
      </c>
      <c r="CA262" s="21">
        <f t="shared" si="159"/>
        <v>0.38621494908494314</v>
      </c>
      <c r="CB262" s="21">
        <f t="shared" si="160"/>
        <v>9.0918005924626009</v>
      </c>
      <c r="CC262" s="21">
        <f t="shared" si="161"/>
        <v>8.6522876646121585</v>
      </c>
      <c r="CD262" s="21">
        <f t="shared" si="162"/>
        <v>4.9199157734927605E-2</v>
      </c>
      <c r="CE262" s="21">
        <f t="shared" si="163"/>
        <v>0.42475465928404815</v>
      </c>
      <c r="CF262" s="21">
        <f t="shared" si="164"/>
        <v>0.90530849958259652</v>
      </c>
      <c r="CG262" s="21">
        <f t="shared" si="165"/>
        <v>3.8652673994848379</v>
      </c>
      <c r="CH262" s="21">
        <f t="shared" si="166"/>
        <v>8.2383073462016281</v>
      </c>
      <c r="CI262" s="21">
        <f t="shared" si="167"/>
        <v>8.5983857210686221</v>
      </c>
      <c r="CJ262" s="21">
        <f t="shared" si="168"/>
        <v>5.5122448234217317E-2</v>
      </c>
      <c r="CK262" s="21">
        <f t="shared" si="169"/>
        <v>0.74124803553340124</v>
      </c>
      <c r="CL262" s="21">
        <f t="shared" si="170"/>
        <v>0.67123121934090157</v>
      </c>
      <c r="CM262" s="21">
        <f t="shared" si="171"/>
        <v>6.7453571233539513</v>
      </c>
      <c r="CN262" s="21">
        <f t="shared" si="172"/>
        <v>6.1082040960022042</v>
      </c>
      <c r="CO262" s="21">
        <f t="shared" si="173"/>
        <v>8.5293551318361445</v>
      </c>
      <c r="CP262" s="21">
        <f t="shared" si="174"/>
        <v>6.2708227270753314E-2</v>
      </c>
      <c r="CQ262" s="21">
        <f t="shared" si="175"/>
        <v>0.9428774454610851</v>
      </c>
      <c r="CR262" s="21">
        <f t="shared" si="176"/>
        <v>0.33313979474205502</v>
      </c>
      <c r="CS262" s="21">
        <f t="shared" si="177"/>
        <v>8.5801847536958746</v>
      </c>
      <c r="CT262" s="21">
        <f t="shared" si="178"/>
        <v>3.0315721321527005</v>
      </c>
      <c r="CU262" s="21">
        <f t="shared" si="179"/>
        <v>8.7134407752364051</v>
      </c>
      <c r="CV262" s="21">
        <f t="shared" si="180"/>
        <v>4.247903568830709E-2</v>
      </c>
      <c r="CW262" s="21"/>
      <c r="CX262" s="21">
        <v>106</v>
      </c>
      <c r="CY262" s="21">
        <v>9.1999999999999993</v>
      </c>
      <c r="CZ262" s="21">
        <v>8.7857835584151402</v>
      </c>
      <c r="DA262" s="21">
        <v>8.9155424812475044</v>
      </c>
      <c r="DB262" s="21">
        <v>8.6672269444854297</v>
      </c>
      <c r="DC262" s="21">
        <v>8.793584954973177</v>
      </c>
      <c r="DD262" s="21">
        <v>8.8434099027922723</v>
      </c>
      <c r="DE262" s="21">
        <v>8.7195753334856079</v>
      </c>
      <c r="DF262" s="21">
        <v>8.7082902628963303</v>
      </c>
      <c r="DG262" s="21">
        <v>8.7867210487701684</v>
      </c>
      <c r="DH262" s="21">
        <v>8.6361528468160333</v>
      </c>
      <c r="DI262" s="21">
        <v>8.5396631250700406</v>
      </c>
      <c r="DJ262" s="21">
        <v>8.5182770181451613</v>
      </c>
      <c r="DK262" s="21">
        <v>8.6380030993577765</v>
      </c>
      <c r="DL262" s="21">
        <v>8.6530135780604489</v>
      </c>
      <c r="DM262" s="21">
        <v>8.5531194418745304</v>
      </c>
      <c r="DN262" s="21">
        <v>8.6596753023702462</v>
      </c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9"/>
    </row>
    <row r="263" spans="1:149" x14ac:dyDescent="0.3">
      <c r="A263" s="30">
        <v>9.1</v>
      </c>
      <c r="B263" s="21">
        <f t="shared" si="192"/>
        <v>8.58</v>
      </c>
      <c r="C263" s="21">
        <f t="shared" si="193"/>
        <v>8.6000000000000014</v>
      </c>
      <c r="D263" s="21">
        <f t="shared" si="194"/>
        <v>0.49999999999999822</v>
      </c>
      <c r="E263" s="21"/>
      <c r="F263" s="29"/>
      <c r="H263" s="30">
        <v>106</v>
      </c>
      <c r="I263" s="21">
        <v>9.1999999999999993</v>
      </c>
      <c r="J263" s="21">
        <f t="shared" si="195"/>
        <v>5.9435536689536628</v>
      </c>
      <c r="K263" s="21">
        <f t="shared" si="181"/>
        <v>0.9428774454610841</v>
      </c>
      <c r="L263" s="21">
        <f t="shared" si="182"/>
        <v>-0.33313979474205768</v>
      </c>
      <c r="M263" s="21">
        <f t="shared" si="190"/>
        <v>8.6744724982419736</v>
      </c>
      <c r="N263" s="21">
        <f t="shared" si="191"/>
        <v>-3.0648861116269304</v>
      </c>
      <c r="O263" s="21">
        <f t="shared" si="183"/>
        <v>8.7857835584151402</v>
      </c>
      <c r="P263" s="21">
        <f t="shared" si="102"/>
        <v>4.502352625922381E-2</v>
      </c>
      <c r="Q263" s="21">
        <f t="shared" si="184"/>
        <v>0.77803575431843941</v>
      </c>
      <c r="R263" s="21">
        <f t="shared" si="185"/>
        <v>-0.62821999729564248</v>
      </c>
      <c r="S263" s="21">
        <f t="shared" si="186"/>
        <v>7.1579289397296417</v>
      </c>
      <c r="T263" s="21">
        <f t="shared" si="187"/>
        <v>-5.7796239751199101</v>
      </c>
      <c r="U263" s="21">
        <f t="shared" si="103"/>
        <v>8.9155424812475044</v>
      </c>
      <c r="V263" s="21">
        <f t="shared" si="104"/>
        <v>3.0919295516575539E-2</v>
      </c>
      <c r="W263" s="21">
        <f t="shared" si="188"/>
        <v>0.52430728355723211</v>
      </c>
      <c r="X263" s="21">
        <f t="shared" si="189"/>
        <v>-0.85152913773331096</v>
      </c>
      <c r="Y263" s="21">
        <f t="shared" si="105"/>
        <v>4.8236270087265352</v>
      </c>
      <c r="Z263" s="21">
        <f t="shared" si="106"/>
        <v>-7.8340680671464602</v>
      </c>
      <c r="AA263" s="21">
        <f t="shared" si="107"/>
        <v>8.6672269444854297</v>
      </c>
      <c r="AB263" s="21">
        <f t="shared" si="108"/>
        <v>5.7910114729844524E-2</v>
      </c>
      <c r="AC263" s="21">
        <f t="shared" si="109"/>
        <v>0.21067926999572589</v>
      </c>
      <c r="AD263" s="21">
        <f t="shared" si="110"/>
        <v>-0.97755523894768626</v>
      </c>
      <c r="AE263" s="21">
        <f t="shared" si="111"/>
        <v>1.938249283960678</v>
      </c>
      <c r="AF263" s="21">
        <f t="shared" si="112"/>
        <v>-8.9935081983187128</v>
      </c>
      <c r="AG263" s="21">
        <f t="shared" si="113"/>
        <v>8.793584954973177</v>
      </c>
      <c r="AH263" s="21">
        <f t="shared" si="114"/>
        <v>4.417554837248068E-2</v>
      </c>
      <c r="AI263" s="21">
        <f t="shared" si="115"/>
        <v>-0.12701781974688017</v>
      </c>
      <c r="AJ263" s="21">
        <f t="shared" si="116"/>
        <v>-0.99190043525887672</v>
      </c>
      <c r="AK263" s="21">
        <f t="shared" si="117"/>
        <v>-1.1685639416712974</v>
      </c>
      <c r="AL263" s="21">
        <f t="shared" si="118"/>
        <v>-9.125484004381665</v>
      </c>
      <c r="AM263" s="21">
        <f t="shared" si="119"/>
        <v>8.8434099027922723</v>
      </c>
      <c r="AN263" s="21">
        <f t="shared" si="120"/>
        <v>3.8759793174752928E-2</v>
      </c>
      <c r="AO263" s="21">
        <f t="shared" si="121"/>
        <v>-0.45020374481767228</v>
      </c>
      <c r="AP263" s="21">
        <f t="shared" si="122"/>
        <v>-0.89292585814956904</v>
      </c>
      <c r="AQ263" s="21">
        <f t="shared" si="123"/>
        <v>-4.1418744523225843</v>
      </c>
      <c r="AR263" s="21">
        <f t="shared" si="124"/>
        <v>-8.2149178949760344</v>
      </c>
      <c r="AS263" s="21">
        <f t="shared" si="125"/>
        <v>8.7195753334856079</v>
      </c>
      <c r="AT263" s="21">
        <f t="shared" si="126"/>
        <v>5.2220072447216465E-2</v>
      </c>
      <c r="AU263" s="21">
        <f t="shared" si="127"/>
        <v>-0.72195609395452442</v>
      </c>
      <c r="AV263" s="21">
        <f t="shared" si="128"/>
        <v>-0.69193886897754631</v>
      </c>
      <c r="AW263" s="21">
        <f t="shared" si="129"/>
        <v>-6.6419960643816243</v>
      </c>
      <c r="AX263" s="21">
        <f t="shared" si="130"/>
        <v>-6.3658375945934251</v>
      </c>
      <c r="AY263" s="21">
        <f t="shared" si="131"/>
        <v>8.7082902628963303</v>
      </c>
      <c r="AZ263" s="21">
        <f t="shared" si="132"/>
        <v>5.3446710554746625E-2</v>
      </c>
      <c r="BA263" s="21">
        <f t="shared" si="133"/>
        <v>-0.91122849038813603</v>
      </c>
      <c r="BB263" s="21">
        <f t="shared" si="134"/>
        <v>-0.41190124824399188</v>
      </c>
      <c r="BC263" s="21">
        <f t="shared" si="135"/>
        <v>-8.3833021115708508</v>
      </c>
      <c r="BD263" s="21">
        <f t="shared" si="136"/>
        <v>-3.7894914838447251</v>
      </c>
      <c r="BE263" s="21">
        <f t="shared" si="137"/>
        <v>8.7867210487701684</v>
      </c>
      <c r="BF263" s="21">
        <f t="shared" si="138"/>
        <v>4.4921625133677277E-2</v>
      </c>
      <c r="BG263" s="21">
        <f t="shared" si="139"/>
        <v>-0.99639748854252663</v>
      </c>
      <c r="BH263" s="21">
        <f t="shared" si="140"/>
        <v>-8.4805924475507305E-2</v>
      </c>
      <c r="BI263" s="21">
        <f t="shared" si="141"/>
        <v>-9.1668568945912448</v>
      </c>
      <c r="BJ263" s="21">
        <f t="shared" si="142"/>
        <v>-0.78021450517466717</v>
      </c>
      <c r="BK263" s="21">
        <f t="shared" si="143"/>
        <v>8.6361528468160333</v>
      </c>
      <c r="BL263" s="21">
        <f t="shared" si="144"/>
        <v>6.1287734041735431E-2</v>
      </c>
      <c r="BM263" s="21">
        <f t="shared" si="145"/>
        <v>-0.96773294693349809</v>
      </c>
      <c r="BN263" s="21">
        <f t="shared" si="146"/>
        <v>0.25197806138512802</v>
      </c>
      <c r="BO263" s="21">
        <f t="shared" si="147"/>
        <v>-8.9031431117881823</v>
      </c>
      <c r="BP263" s="21">
        <f t="shared" si="148"/>
        <v>2.3181981647431775</v>
      </c>
      <c r="BQ263" s="21">
        <f t="shared" si="149"/>
        <v>8.5396631250700406</v>
      </c>
      <c r="BR263" s="21">
        <f t="shared" si="150"/>
        <v>7.1775747274995527E-2</v>
      </c>
      <c r="BS263" s="21">
        <f t="shared" si="151"/>
        <v>-0.82850964924383996</v>
      </c>
      <c r="BT263" s="21">
        <f t="shared" si="152"/>
        <v>0.55997478613759866</v>
      </c>
      <c r="BU263" s="21">
        <f t="shared" si="153"/>
        <v>-7.6222887730433273</v>
      </c>
      <c r="BV263" s="21">
        <f t="shared" si="154"/>
        <v>5.151768032465907</v>
      </c>
      <c r="BW263" s="21">
        <f t="shared" si="155"/>
        <v>8.5182770181451613</v>
      </c>
      <c r="BX263" s="21">
        <f t="shared" si="156"/>
        <v>7.4100324114656307E-2</v>
      </c>
      <c r="BY263" s="21">
        <f t="shared" si="157"/>
        <v>-0.59463317630428836</v>
      </c>
      <c r="BZ263" s="21">
        <f t="shared" si="158"/>
        <v>0.80399713036693921</v>
      </c>
      <c r="CA263" s="21">
        <f t="shared" si="159"/>
        <v>-5.4706252219994527</v>
      </c>
      <c r="CB263" s="21">
        <f t="shared" si="160"/>
        <v>7.3967735993758401</v>
      </c>
      <c r="CC263" s="21">
        <f t="shared" si="161"/>
        <v>8.6380030993577765</v>
      </c>
      <c r="CD263" s="21">
        <f t="shared" si="162"/>
        <v>6.1086619635024215E-2</v>
      </c>
      <c r="CE263" s="21">
        <f t="shared" si="163"/>
        <v>-0.29282277127654477</v>
      </c>
      <c r="CF263" s="21">
        <f t="shared" si="164"/>
        <v>0.95616673473925262</v>
      </c>
      <c r="CG263" s="21">
        <f t="shared" si="165"/>
        <v>-2.6939694957442115</v>
      </c>
      <c r="CH263" s="21">
        <f t="shared" si="166"/>
        <v>8.7967339596011236</v>
      </c>
      <c r="CI263" s="21">
        <f t="shared" si="167"/>
        <v>8.6530135780604489</v>
      </c>
      <c r="CJ263" s="21">
        <f t="shared" si="168"/>
        <v>5.9455045862994611E-2</v>
      </c>
      <c r="CK263" s="21">
        <f t="shared" si="169"/>
        <v>4.2441203196148095E-2</v>
      </c>
      <c r="CL263" s="21">
        <f t="shared" si="170"/>
        <v>0.99909896620468153</v>
      </c>
      <c r="CM263" s="21">
        <f t="shared" si="171"/>
        <v>0.39045906940456243</v>
      </c>
      <c r="CN263" s="21">
        <f t="shared" si="172"/>
        <v>9.1917104890830696</v>
      </c>
      <c r="CO263" s="21">
        <f t="shared" si="173"/>
        <v>8.5531194418745304</v>
      </c>
      <c r="CP263" s="21">
        <f t="shared" si="174"/>
        <v>7.0313104144072713E-2</v>
      </c>
      <c r="CQ263" s="21">
        <f t="shared" si="175"/>
        <v>0.37285647778031594</v>
      </c>
      <c r="CR263" s="21">
        <f t="shared" si="176"/>
        <v>0.92788902729650635</v>
      </c>
      <c r="CS263" s="21">
        <f t="shared" si="177"/>
        <v>3.4302795955789063</v>
      </c>
      <c r="CT263" s="21">
        <f t="shared" si="178"/>
        <v>8.5365790511278572</v>
      </c>
      <c r="CU263" s="21">
        <f t="shared" si="179"/>
        <v>8.6596753023702462</v>
      </c>
      <c r="CV263" s="21">
        <f t="shared" si="180"/>
        <v>5.8730945394538388E-2</v>
      </c>
      <c r="CW263" s="21"/>
      <c r="CX263" s="21">
        <v>107</v>
      </c>
      <c r="CY263" s="21">
        <v>8.1</v>
      </c>
      <c r="CZ263" s="21">
        <v>8.7647764069743612</v>
      </c>
      <c r="DA263" s="21">
        <v>8.8617303464680983</v>
      </c>
      <c r="DB263" s="21">
        <v>8.6438861763823063</v>
      </c>
      <c r="DC263" s="21">
        <v>8.7520918161787069</v>
      </c>
      <c r="DD263" s="21">
        <v>8.7800155811868965</v>
      </c>
      <c r="DE263" s="21">
        <v>8.5817852606655745</v>
      </c>
      <c r="DF263" s="21">
        <v>8.5954206962760544</v>
      </c>
      <c r="DG263" s="21">
        <v>8.6780315670317432</v>
      </c>
      <c r="DH263" s="21">
        <v>8.5597294582815344</v>
      </c>
      <c r="DI263" s="21">
        <v>8.5767344220692081</v>
      </c>
      <c r="DJ263" s="21">
        <v>8.5984863060295833</v>
      </c>
      <c r="DK263" s="21">
        <v>8.6407868087379409</v>
      </c>
      <c r="DL263" s="21">
        <v>8.7169417279830235</v>
      </c>
      <c r="DM263" s="21">
        <v>8.6457037930282308</v>
      </c>
      <c r="DN263" s="21">
        <v>8.6024156769451672</v>
      </c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9"/>
    </row>
    <row r="264" spans="1:149" x14ac:dyDescent="0.3">
      <c r="A264" s="30">
        <v>9.1999999999999993</v>
      </c>
      <c r="B264" s="21">
        <f t="shared" si="192"/>
        <v>8.74</v>
      </c>
      <c r="C264" s="21">
        <f t="shared" si="193"/>
        <v>8.66</v>
      </c>
      <c r="D264" s="21">
        <f t="shared" si="194"/>
        <v>0.53999999999999915</v>
      </c>
      <c r="E264" s="21"/>
      <c r="F264" s="29"/>
      <c r="H264" s="30">
        <v>107</v>
      </c>
      <c r="I264" s="21">
        <v>8.1</v>
      </c>
      <c r="J264" s="21">
        <f t="shared" si="195"/>
        <v>6.0001589419913168</v>
      </c>
      <c r="K264" s="21">
        <f t="shared" si="181"/>
        <v>0.9602146853776895</v>
      </c>
      <c r="L264" s="21">
        <f t="shared" si="182"/>
        <v>-0.27926288329283006</v>
      </c>
      <c r="M264" s="21">
        <f t="shared" si="190"/>
        <v>7.777738951559285</v>
      </c>
      <c r="N264" s="21">
        <f t="shared" si="191"/>
        <v>-2.2620293546719235</v>
      </c>
      <c r="O264" s="21">
        <f t="shared" si="183"/>
        <v>8.7647764069743612</v>
      </c>
      <c r="P264" s="21">
        <f t="shared" si="102"/>
        <v>8.2071161354859451E-2</v>
      </c>
      <c r="Q264" s="21">
        <f t="shared" si="184"/>
        <v>0.84402448402995034</v>
      </c>
      <c r="R264" s="21">
        <f t="shared" si="185"/>
        <v>-0.53630464323738247</v>
      </c>
      <c r="S264" s="21">
        <f t="shared" si="186"/>
        <v>6.8365983206425973</v>
      </c>
      <c r="T264" s="21">
        <f t="shared" si="187"/>
        <v>-4.3440676102227975</v>
      </c>
      <c r="U264" s="21">
        <f t="shared" si="103"/>
        <v>8.8617303464680983</v>
      </c>
      <c r="V264" s="21">
        <f t="shared" si="104"/>
        <v>9.404078351458009E-2</v>
      </c>
      <c r="W264" s="21">
        <f t="shared" si="188"/>
        <v>0.66067472339008215</v>
      </c>
      <c r="X264" s="21">
        <f t="shared" si="189"/>
        <v>-0.75067230525272377</v>
      </c>
      <c r="Y264" s="21">
        <f t="shared" si="105"/>
        <v>5.3514652594596654</v>
      </c>
      <c r="Z264" s="21">
        <f t="shared" si="106"/>
        <v>-6.0804456725470626</v>
      </c>
      <c r="AA264" s="21">
        <f t="shared" si="107"/>
        <v>8.6438861763823063</v>
      </c>
      <c r="AB264" s="21">
        <f t="shared" si="108"/>
        <v>6.7146441528679837E-2</v>
      </c>
      <c r="AC264" s="21">
        <f t="shared" si="109"/>
        <v>0.42475465928404782</v>
      </c>
      <c r="AD264" s="21">
        <f t="shared" si="110"/>
        <v>-0.90530849958259663</v>
      </c>
      <c r="AE264" s="21">
        <f t="shared" si="111"/>
        <v>3.4405127402007873</v>
      </c>
      <c r="AF264" s="21">
        <f t="shared" si="112"/>
        <v>-7.3329988466190326</v>
      </c>
      <c r="AG264" s="21">
        <f t="shared" si="113"/>
        <v>8.7520918161787069</v>
      </c>
      <c r="AH264" s="21">
        <f t="shared" si="114"/>
        <v>8.0505162491198434E-2</v>
      </c>
      <c r="AI264" s="21">
        <f t="shared" si="115"/>
        <v>0.15503659966419703</v>
      </c>
      <c r="AJ264" s="21">
        <f t="shared" si="116"/>
        <v>-0.98790872694017817</v>
      </c>
      <c r="AK264" s="21">
        <f t="shared" si="117"/>
        <v>1.2557964572799958</v>
      </c>
      <c r="AL264" s="21">
        <f t="shared" si="118"/>
        <v>-8.0020606882154421</v>
      </c>
      <c r="AM264" s="21">
        <f t="shared" si="119"/>
        <v>8.7800155811868965</v>
      </c>
      <c r="AN264" s="21">
        <f t="shared" si="120"/>
        <v>8.3952540887271221E-2</v>
      </c>
      <c r="AO264" s="21">
        <f t="shared" si="121"/>
        <v>-0.1270178197468769</v>
      </c>
      <c r="AP264" s="21">
        <f t="shared" si="122"/>
        <v>-0.99190043525887717</v>
      </c>
      <c r="AQ264" s="21">
        <f t="shared" si="123"/>
        <v>-1.0288443399497029</v>
      </c>
      <c r="AR264" s="21">
        <f t="shared" si="124"/>
        <v>-8.0343935255969043</v>
      </c>
      <c r="AS264" s="21">
        <f t="shared" si="125"/>
        <v>8.5817852606655745</v>
      </c>
      <c r="AT264" s="21">
        <f t="shared" si="126"/>
        <v>5.9479661810564792E-2</v>
      </c>
      <c r="AU264" s="21">
        <f t="shared" si="127"/>
        <v>-0.39896535131541544</v>
      </c>
      <c r="AV264" s="21">
        <f t="shared" si="128"/>
        <v>-0.91696600179601373</v>
      </c>
      <c r="AW264" s="21">
        <f t="shared" si="129"/>
        <v>-3.231619345654865</v>
      </c>
      <c r="AX264" s="21">
        <f t="shared" si="130"/>
        <v>-7.4274246145477107</v>
      </c>
      <c r="AY264" s="21">
        <f t="shared" si="131"/>
        <v>8.5954206962760544</v>
      </c>
      <c r="AZ264" s="21">
        <f t="shared" si="132"/>
        <v>6.1163048922969726E-2</v>
      </c>
      <c r="BA264" s="21">
        <f t="shared" si="133"/>
        <v>-0.6391669588329848</v>
      </c>
      <c r="BB264" s="21">
        <f t="shared" si="134"/>
        <v>-0.76906800657431684</v>
      </c>
      <c r="BC264" s="21">
        <f t="shared" si="135"/>
        <v>-5.1772523665471768</v>
      </c>
      <c r="BD264" s="21">
        <f t="shared" si="136"/>
        <v>-6.2294508532519659</v>
      </c>
      <c r="BE264" s="21">
        <f t="shared" si="137"/>
        <v>8.6780315670317432</v>
      </c>
      <c r="BF264" s="21">
        <f t="shared" si="138"/>
        <v>7.136192185577081E-2</v>
      </c>
      <c r="BG264" s="21">
        <f t="shared" si="139"/>
        <v>-0.82850964924384252</v>
      </c>
      <c r="BH264" s="21">
        <f t="shared" si="140"/>
        <v>-0.55997478613759477</v>
      </c>
      <c r="BI264" s="21">
        <f t="shared" si="141"/>
        <v>-6.7109281588751237</v>
      </c>
      <c r="BJ264" s="21">
        <f t="shared" si="142"/>
        <v>-4.5357957677145171</v>
      </c>
      <c r="BK264" s="21">
        <f t="shared" si="143"/>
        <v>8.5597294582815344</v>
      </c>
      <c r="BL264" s="21">
        <f t="shared" si="144"/>
        <v>5.6756723244633926E-2</v>
      </c>
      <c r="BM264" s="21">
        <f t="shared" si="145"/>
        <v>-0.95192730552912697</v>
      </c>
      <c r="BN264" s="21">
        <f t="shared" si="146"/>
        <v>-0.30632401960678191</v>
      </c>
      <c r="BO264" s="21">
        <f t="shared" si="147"/>
        <v>-7.7106111747859281</v>
      </c>
      <c r="BP264" s="21">
        <f t="shared" si="148"/>
        <v>-2.4812245588149335</v>
      </c>
      <c r="BQ264" s="21">
        <f t="shared" si="149"/>
        <v>8.5767344220692081</v>
      </c>
      <c r="BR264" s="21">
        <f t="shared" si="150"/>
        <v>5.8856101490025736E-2</v>
      </c>
      <c r="BS264" s="21">
        <f t="shared" si="151"/>
        <v>-0.99959950711832146</v>
      </c>
      <c r="BT264" s="21">
        <f t="shared" si="152"/>
        <v>-2.8298858083122685E-2</v>
      </c>
      <c r="BU264" s="21">
        <f t="shared" si="153"/>
        <v>-8.0967560076584029</v>
      </c>
      <c r="BV264" s="21">
        <f t="shared" si="154"/>
        <v>-0.22922075047329374</v>
      </c>
      <c r="BW264" s="21">
        <f t="shared" si="155"/>
        <v>8.5984863060295833</v>
      </c>
      <c r="BX264" s="21">
        <f t="shared" si="156"/>
        <v>6.1541519262911563E-2</v>
      </c>
      <c r="BY264" s="21">
        <f t="shared" si="157"/>
        <v>-0.96773294693349976</v>
      </c>
      <c r="BZ264" s="21">
        <f t="shared" si="158"/>
        <v>0.25197806138512158</v>
      </c>
      <c r="CA264" s="21">
        <f t="shared" si="159"/>
        <v>-7.8386368701613476</v>
      </c>
      <c r="CB264" s="21">
        <f t="shared" si="160"/>
        <v>2.0410222972194845</v>
      </c>
      <c r="CC264" s="21">
        <f t="shared" si="161"/>
        <v>8.6407868087379409</v>
      </c>
      <c r="CD264" s="21">
        <f t="shared" si="162"/>
        <v>6.6763803547893991E-2</v>
      </c>
      <c r="CE264" s="21">
        <f t="shared" si="163"/>
        <v>-0.8588632672204275</v>
      </c>
      <c r="CF264" s="21">
        <f t="shared" si="164"/>
        <v>0.5122049279531119</v>
      </c>
      <c r="CG264" s="21">
        <f t="shared" si="165"/>
        <v>-6.9567924644854626</v>
      </c>
      <c r="CH264" s="21">
        <f t="shared" si="166"/>
        <v>4.1488599164202062</v>
      </c>
      <c r="CI264" s="21">
        <f t="shared" si="167"/>
        <v>8.7169417279830235</v>
      </c>
      <c r="CJ264" s="21">
        <f t="shared" si="168"/>
        <v>7.616564543000294E-2</v>
      </c>
      <c r="CK264" s="21">
        <f t="shared" si="169"/>
        <v>-0.68165329689953424</v>
      </c>
      <c r="CL264" s="21">
        <f t="shared" si="170"/>
        <v>0.73167532610167696</v>
      </c>
      <c r="CM264" s="21">
        <f t="shared" si="171"/>
        <v>-5.5213917048862271</v>
      </c>
      <c r="CN264" s="21">
        <f t="shared" si="172"/>
        <v>5.926570141423583</v>
      </c>
      <c r="CO264" s="21">
        <f t="shared" si="173"/>
        <v>8.6457037930282308</v>
      </c>
      <c r="CP264" s="21">
        <f t="shared" si="174"/>
        <v>6.7370838645460632E-2</v>
      </c>
      <c r="CQ264" s="21">
        <f t="shared" si="175"/>
        <v>-0.45020374481767428</v>
      </c>
      <c r="CR264" s="21">
        <f t="shared" si="176"/>
        <v>0.89292585814956804</v>
      </c>
      <c r="CS264" s="21">
        <f t="shared" si="177"/>
        <v>-3.6466503330231617</v>
      </c>
      <c r="CT264" s="21">
        <f t="shared" si="178"/>
        <v>7.2326994510115012</v>
      </c>
      <c r="CU264" s="21">
        <f t="shared" si="179"/>
        <v>8.6024156769451672</v>
      </c>
      <c r="CV264" s="21">
        <f t="shared" si="180"/>
        <v>6.2026626783354022E-2</v>
      </c>
      <c r="CW264" s="21"/>
      <c r="CX264" s="21">
        <v>108</v>
      </c>
      <c r="CY264" s="21">
        <v>8.5</v>
      </c>
      <c r="CZ264" s="21">
        <v>8.7425343920157381</v>
      </c>
      <c r="DA264" s="21">
        <v>8.8054420522391865</v>
      </c>
      <c r="DB264" s="21">
        <v>8.6243362289751619</v>
      </c>
      <c r="DC264" s="21">
        <v>8.7088658313339629</v>
      </c>
      <c r="DD264" s="21">
        <v>8.7126665019786671</v>
      </c>
      <c r="DE264" s="21">
        <v>8.4626872748331827</v>
      </c>
      <c r="DF264" s="21">
        <v>8.4991302664005008</v>
      </c>
      <c r="DG264" s="21">
        <v>8.56926806255135</v>
      </c>
      <c r="DH264" s="21">
        <v>8.5132774433941609</v>
      </c>
      <c r="DI264" s="21">
        <v>8.6384723767138318</v>
      </c>
      <c r="DJ264" s="21">
        <v>8.6951979512042961</v>
      </c>
      <c r="DK264" s="21">
        <v>8.6412944770571709</v>
      </c>
      <c r="DL264" s="21">
        <v>8.7391833669277403</v>
      </c>
      <c r="DM264" s="21">
        <v>8.7390472072045977</v>
      </c>
      <c r="DN264" s="21">
        <v>8.5752926184703711</v>
      </c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9"/>
    </row>
    <row r="265" spans="1:149" x14ac:dyDescent="0.3">
      <c r="A265" s="30">
        <v>8.1</v>
      </c>
      <c r="B265" s="21">
        <f t="shared" si="192"/>
        <v>8.5999999999999979</v>
      </c>
      <c r="C265" s="21">
        <f t="shared" si="193"/>
        <v>8.6699999999999982</v>
      </c>
      <c r="D265" s="21">
        <f t="shared" si="194"/>
        <v>-0.56999999999999851</v>
      </c>
      <c r="E265" s="21"/>
      <c r="F265" s="29"/>
      <c r="H265" s="30">
        <v>108</v>
      </c>
      <c r="I265" s="21">
        <v>8.5</v>
      </c>
      <c r="J265" s="21">
        <f t="shared" si="195"/>
        <v>6.0567642150289709</v>
      </c>
      <c r="K265" s="21">
        <f t="shared" si="181"/>
        <v>0.97447606817608323</v>
      </c>
      <c r="L265" s="21">
        <f t="shared" si="182"/>
        <v>-0.22449140863757247</v>
      </c>
      <c r="M265" s="21">
        <f t="shared" si="190"/>
        <v>8.2830465794967072</v>
      </c>
      <c r="N265" s="21">
        <f t="shared" si="191"/>
        <v>-1.9081769734193661</v>
      </c>
      <c r="O265" s="21">
        <f t="shared" si="183"/>
        <v>8.7425343920157381</v>
      </c>
      <c r="P265" s="21">
        <f t="shared" si="102"/>
        <v>2.8533457884204486E-2</v>
      </c>
      <c r="Q265" s="21">
        <f t="shared" si="184"/>
        <v>0.89920721489583688</v>
      </c>
      <c r="R265" s="21">
        <f t="shared" si="185"/>
        <v>-0.43752301045690406</v>
      </c>
      <c r="S265" s="21">
        <f t="shared" si="186"/>
        <v>7.6432613266146134</v>
      </c>
      <c r="T265" s="21">
        <f t="shared" si="187"/>
        <v>-3.7189455888836846</v>
      </c>
      <c r="U265" s="21">
        <f t="shared" si="103"/>
        <v>8.8054420522391865</v>
      </c>
      <c r="V265" s="21">
        <f t="shared" si="104"/>
        <v>3.5934359086963123E-2</v>
      </c>
      <c r="W265" s="21">
        <f t="shared" si="188"/>
        <v>0.7780357543184403</v>
      </c>
      <c r="X265" s="21">
        <f t="shared" si="189"/>
        <v>-0.62821999729564126</v>
      </c>
      <c r="Y265" s="21">
        <f t="shared" si="105"/>
        <v>6.6133039117067423</v>
      </c>
      <c r="Z265" s="21">
        <f t="shared" si="106"/>
        <v>-5.3398699770129507</v>
      </c>
      <c r="AA265" s="21">
        <f t="shared" si="107"/>
        <v>8.6243362289751619</v>
      </c>
      <c r="AB265" s="21">
        <f t="shared" si="108"/>
        <v>1.46277916441367E-2</v>
      </c>
      <c r="AC265" s="21">
        <f t="shared" si="109"/>
        <v>0.6171472306414556</v>
      </c>
      <c r="AD265" s="21">
        <f t="shared" si="110"/>
        <v>-0.78684769537158961</v>
      </c>
      <c r="AE265" s="21">
        <f t="shared" si="111"/>
        <v>5.2457514604523725</v>
      </c>
      <c r="AF265" s="21">
        <f t="shared" si="112"/>
        <v>-6.6882054106585116</v>
      </c>
      <c r="AG265" s="21">
        <f t="shared" si="113"/>
        <v>8.7088658313339629</v>
      </c>
      <c r="AH265" s="21">
        <f t="shared" si="114"/>
        <v>2.45724507451721E-2</v>
      </c>
      <c r="AI265" s="21">
        <f t="shared" si="115"/>
        <v>0.4247546592840476</v>
      </c>
      <c r="AJ265" s="21">
        <f t="shared" si="116"/>
        <v>-0.90530849958259674</v>
      </c>
      <c r="AK265" s="21">
        <f t="shared" si="117"/>
        <v>3.6104146039144047</v>
      </c>
      <c r="AL265" s="21">
        <f t="shared" si="118"/>
        <v>-7.6951222464520725</v>
      </c>
      <c r="AM265" s="21">
        <f t="shared" si="119"/>
        <v>8.7126665019786671</v>
      </c>
      <c r="AN265" s="21">
        <f t="shared" si="120"/>
        <v>2.5019588468078481E-2</v>
      </c>
      <c r="AO265" s="21">
        <f t="shared" si="121"/>
        <v>0.21067926999572889</v>
      </c>
      <c r="AP265" s="21">
        <f t="shared" si="122"/>
        <v>-0.97755523894768559</v>
      </c>
      <c r="AQ265" s="21">
        <f t="shared" si="123"/>
        <v>1.7907737949636955</v>
      </c>
      <c r="AR265" s="21">
        <f t="shared" si="124"/>
        <v>-8.3092195310553283</v>
      </c>
      <c r="AS265" s="21">
        <f t="shared" si="125"/>
        <v>8.4626872748331827</v>
      </c>
      <c r="AT265" s="21">
        <f t="shared" si="126"/>
        <v>4.3897323725667382E-3</v>
      </c>
      <c r="AU265" s="21">
        <f t="shared" si="127"/>
        <v>-1.4150845940760236E-2</v>
      </c>
      <c r="AV265" s="21">
        <f t="shared" si="128"/>
        <v>-0.99989987176674888</v>
      </c>
      <c r="AW265" s="21">
        <f t="shared" si="129"/>
        <v>-0.12028219049646201</v>
      </c>
      <c r="AX265" s="21">
        <f t="shared" si="130"/>
        <v>-8.4991489100173663</v>
      </c>
      <c r="AY265" s="21">
        <f t="shared" si="131"/>
        <v>8.4991302664005008</v>
      </c>
      <c r="AZ265" s="21">
        <f t="shared" si="132"/>
        <v>1.023215999410772E-4</v>
      </c>
      <c r="BA265" s="21">
        <f t="shared" si="133"/>
        <v>-0.23825859142316391</v>
      </c>
      <c r="BB265" s="21">
        <f t="shared" si="134"/>
        <v>-0.97120175227037653</v>
      </c>
      <c r="BC265" s="21">
        <f t="shared" si="135"/>
        <v>-2.0251980270968932</v>
      </c>
      <c r="BD265" s="21">
        <f t="shared" si="136"/>
        <v>-8.2552148942982004</v>
      </c>
      <c r="BE265" s="21">
        <f t="shared" si="137"/>
        <v>8.56926806255135</v>
      </c>
      <c r="BF265" s="21">
        <f t="shared" si="138"/>
        <v>8.1491838295705867E-3</v>
      </c>
      <c r="BG265" s="21">
        <f t="shared" si="139"/>
        <v>-0.45020374481767295</v>
      </c>
      <c r="BH265" s="21">
        <f t="shared" si="140"/>
        <v>-0.89292585814956871</v>
      </c>
      <c r="BI265" s="21">
        <f t="shared" si="141"/>
        <v>-3.8267318309502198</v>
      </c>
      <c r="BJ265" s="21">
        <f t="shared" si="142"/>
        <v>-7.5898697942713342</v>
      </c>
      <c r="BK265" s="21">
        <f t="shared" si="143"/>
        <v>8.5132774433941609</v>
      </c>
      <c r="BL265" s="21">
        <f t="shared" si="144"/>
        <v>1.5620521640189325E-3</v>
      </c>
      <c r="BM265" s="21">
        <f t="shared" si="145"/>
        <v>-0.63916695883298524</v>
      </c>
      <c r="BN265" s="21">
        <f t="shared" si="146"/>
        <v>-0.76906800657431651</v>
      </c>
      <c r="BO265" s="21">
        <f t="shared" si="147"/>
        <v>-5.4329191500803748</v>
      </c>
      <c r="BP265" s="21">
        <f t="shared" si="148"/>
        <v>-6.5370780558816906</v>
      </c>
      <c r="BQ265" s="21">
        <f t="shared" si="149"/>
        <v>8.6384723767138318</v>
      </c>
      <c r="BR265" s="21">
        <f t="shared" si="150"/>
        <v>1.6290867848686098E-2</v>
      </c>
      <c r="BS265" s="21">
        <f t="shared" si="151"/>
        <v>-0.79550206508559063</v>
      </c>
      <c r="BT265" s="21">
        <f t="shared" si="152"/>
        <v>-0.60595087626354727</v>
      </c>
      <c r="BU265" s="21">
        <f t="shared" si="153"/>
        <v>-6.7617675532275205</v>
      </c>
      <c r="BV265" s="21">
        <f t="shared" si="154"/>
        <v>-5.1505824482401517</v>
      </c>
      <c r="BW265" s="21">
        <f t="shared" si="155"/>
        <v>8.6951979512042961</v>
      </c>
      <c r="BX265" s="21">
        <f t="shared" si="156"/>
        <v>2.2964464847564241E-2</v>
      </c>
      <c r="BY265" s="21">
        <f t="shared" si="157"/>
        <v>-0.91122849038813358</v>
      </c>
      <c r="BZ265" s="21">
        <f t="shared" si="158"/>
        <v>-0.41190124824399743</v>
      </c>
      <c r="CA265" s="21">
        <f t="shared" si="159"/>
        <v>-7.7454421682991352</v>
      </c>
      <c r="CB265" s="21">
        <f t="shared" si="160"/>
        <v>-3.5011606100739781</v>
      </c>
      <c r="CC265" s="21">
        <f t="shared" si="161"/>
        <v>8.6412944770571709</v>
      </c>
      <c r="CD265" s="21">
        <f t="shared" si="162"/>
        <v>1.6622879653784811E-2</v>
      </c>
      <c r="CE265" s="21">
        <f t="shared" si="163"/>
        <v>-0.98043864796132718</v>
      </c>
      <c r="CF265" s="21">
        <f t="shared" si="164"/>
        <v>-0.19682494146770285</v>
      </c>
      <c r="CG265" s="21">
        <f t="shared" si="165"/>
        <v>-8.3337285076712817</v>
      </c>
      <c r="CH265" s="21">
        <f t="shared" si="166"/>
        <v>-1.6730120024754742</v>
      </c>
      <c r="CI265" s="21">
        <f t="shared" si="167"/>
        <v>8.7391833669277403</v>
      </c>
      <c r="CJ265" s="21">
        <f t="shared" si="168"/>
        <v>2.8139219638557686E-2</v>
      </c>
      <c r="CK265" s="21">
        <f t="shared" si="169"/>
        <v>-0.99959950711832168</v>
      </c>
      <c r="CL265" s="21">
        <f t="shared" si="170"/>
        <v>2.8298858083114359E-2</v>
      </c>
      <c r="CM265" s="21">
        <f t="shared" si="171"/>
        <v>-8.4965958105057346</v>
      </c>
      <c r="CN265" s="21">
        <f t="shared" si="172"/>
        <v>0.24054029370647206</v>
      </c>
      <c r="CO265" s="21">
        <f t="shared" si="173"/>
        <v>8.7390472072045977</v>
      </c>
      <c r="CP265" s="21">
        <f t="shared" si="174"/>
        <v>2.8123200847599731E-2</v>
      </c>
      <c r="CQ265" s="21">
        <f t="shared" si="175"/>
        <v>-0.96773294693349776</v>
      </c>
      <c r="CR265" s="21">
        <f t="shared" si="176"/>
        <v>0.25197806138512918</v>
      </c>
      <c r="CS265" s="21">
        <f t="shared" si="177"/>
        <v>-8.2257300489347305</v>
      </c>
      <c r="CT265" s="21">
        <f t="shared" si="178"/>
        <v>2.1418135217735981</v>
      </c>
      <c r="CU265" s="21">
        <f t="shared" si="179"/>
        <v>8.5752926184703711</v>
      </c>
      <c r="CV265" s="21">
        <f t="shared" si="180"/>
        <v>8.8579551141613009E-3</v>
      </c>
      <c r="CW265" s="21"/>
      <c r="CX265" s="21">
        <v>109</v>
      </c>
      <c r="CY265" s="21">
        <v>8.8000000000000007</v>
      </c>
      <c r="CZ265" s="21">
        <v>8.7191287614186006</v>
      </c>
      <c r="DA265" s="21">
        <v>8.7471847390729014</v>
      </c>
      <c r="DB265" s="21">
        <v>8.6080273474274058</v>
      </c>
      <c r="DC265" s="21">
        <v>8.6645658567331907</v>
      </c>
      <c r="DD265" s="21">
        <v>8.6439410112596597</v>
      </c>
      <c r="DE265" s="21">
        <v>8.3707717815624392</v>
      </c>
      <c r="DF265" s="21">
        <v>8.4243751147192256</v>
      </c>
      <c r="DG265" s="21">
        <v>8.46790106863501</v>
      </c>
      <c r="DH265" s="21">
        <v>8.4884419759274987</v>
      </c>
      <c r="DI265" s="21">
        <v>8.6827721901364256</v>
      </c>
      <c r="DJ265" s="21">
        <v>8.7531802130373038</v>
      </c>
      <c r="DK265" s="21">
        <v>8.627002049992063</v>
      </c>
      <c r="DL265" s="21">
        <v>8.69596702538119</v>
      </c>
      <c r="DM265" s="21">
        <v>8.7670137686990337</v>
      </c>
      <c r="DN265" s="21">
        <v>8.5939248495504152</v>
      </c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9"/>
    </row>
    <row r="266" spans="1:149" x14ac:dyDescent="0.3">
      <c r="A266" s="30">
        <v>8.5</v>
      </c>
      <c r="B266" s="21">
        <f t="shared" si="192"/>
        <v>8.5</v>
      </c>
      <c r="C266" s="21">
        <f t="shared" si="193"/>
        <v>8.5499999999999989</v>
      </c>
      <c r="D266" s="21">
        <f t="shared" si="194"/>
        <v>-4.9999999999998934E-2</v>
      </c>
      <c r="E266" s="21"/>
      <c r="F266" s="29"/>
      <c r="H266" s="30">
        <v>109</v>
      </c>
      <c r="I266" s="21">
        <v>8.8000000000000007</v>
      </c>
      <c r="J266" s="21">
        <f t="shared" si="195"/>
        <v>6.1133694880666249</v>
      </c>
      <c r="K266" s="21">
        <f t="shared" si="181"/>
        <v>0.98561591034770846</v>
      </c>
      <c r="L266" s="21">
        <f t="shared" si="182"/>
        <v>-0.16900082032184882</v>
      </c>
      <c r="M266" s="21">
        <f t="shared" si="190"/>
        <v>8.6734200110598358</v>
      </c>
      <c r="N266" s="21">
        <f t="shared" si="191"/>
        <v>-1.4872072188322698</v>
      </c>
      <c r="O266" s="21">
        <f t="shared" si="183"/>
        <v>8.7191287614186006</v>
      </c>
      <c r="P266" s="21">
        <f t="shared" si="102"/>
        <v>9.1899134751591022E-3</v>
      </c>
      <c r="Q266" s="21">
        <f t="shared" si="184"/>
        <v>0.94287744546108432</v>
      </c>
      <c r="R266" s="21">
        <f t="shared" si="185"/>
        <v>-0.33313979474205707</v>
      </c>
      <c r="S266" s="21">
        <f t="shared" si="186"/>
        <v>8.2973215200575421</v>
      </c>
      <c r="T266" s="21">
        <f t="shared" si="187"/>
        <v>-2.9316301937301024</v>
      </c>
      <c r="U266" s="21">
        <f t="shared" si="103"/>
        <v>8.7471847390729014</v>
      </c>
      <c r="V266" s="21">
        <f t="shared" si="104"/>
        <v>6.0017341962612858E-3</v>
      </c>
      <c r="W266" s="21">
        <f t="shared" si="188"/>
        <v>0.87301411316118893</v>
      </c>
      <c r="X266" s="21">
        <f t="shared" si="189"/>
        <v>-0.4876949438136331</v>
      </c>
      <c r="Y266" s="21">
        <f t="shared" si="105"/>
        <v>7.6825241958184636</v>
      </c>
      <c r="Z266" s="21">
        <f t="shared" si="106"/>
        <v>-4.2917155055599716</v>
      </c>
      <c r="AA266" s="21">
        <f t="shared" si="107"/>
        <v>8.6080273474274058</v>
      </c>
      <c r="AB266" s="21">
        <f t="shared" si="108"/>
        <v>2.181507415597669E-2</v>
      </c>
      <c r="AC266" s="21">
        <f t="shared" si="109"/>
        <v>0.77803575431844019</v>
      </c>
      <c r="AD266" s="21">
        <f t="shared" si="110"/>
        <v>-0.62821999729564149</v>
      </c>
      <c r="AE266" s="21">
        <f t="shared" si="111"/>
        <v>6.8467146380022745</v>
      </c>
      <c r="AF266" s="21">
        <f t="shared" si="112"/>
        <v>-5.528335976201646</v>
      </c>
      <c r="AG266" s="21">
        <f t="shared" si="113"/>
        <v>8.6645658567331907</v>
      </c>
      <c r="AH266" s="21">
        <f t="shared" si="114"/>
        <v>1.5390243553046593E-2</v>
      </c>
      <c r="AI266" s="21">
        <f t="shared" si="115"/>
        <v>0.66067472339008182</v>
      </c>
      <c r="AJ266" s="21">
        <f t="shared" si="116"/>
        <v>-0.7506723052527241</v>
      </c>
      <c r="AK266" s="21">
        <f t="shared" si="117"/>
        <v>5.8139375658327204</v>
      </c>
      <c r="AL266" s="21">
        <f t="shared" si="118"/>
        <v>-6.6059162862239731</v>
      </c>
      <c r="AM266" s="21">
        <f t="shared" si="119"/>
        <v>8.6439410112596597</v>
      </c>
      <c r="AN266" s="21">
        <f t="shared" si="120"/>
        <v>1.7733975993220564E-2</v>
      </c>
      <c r="AO266" s="21">
        <f t="shared" si="121"/>
        <v>0.52430728355723455</v>
      </c>
      <c r="AP266" s="21">
        <f t="shared" si="122"/>
        <v>-0.85152913773330952</v>
      </c>
      <c r="AQ266" s="21">
        <f t="shared" si="123"/>
        <v>4.6139040953036643</v>
      </c>
      <c r="AR266" s="21">
        <f t="shared" si="124"/>
        <v>-7.4934564120531242</v>
      </c>
      <c r="AS266" s="21">
        <f t="shared" si="125"/>
        <v>8.3707717815624392</v>
      </c>
      <c r="AT266" s="21">
        <f t="shared" si="126"/>
        <v>4.8775933913359264E-2</v>
      </c>
      <c r="AU266" s="21">
        <f t="shared" si="127"/>
        <v>0.37285647778031117</v>
      </c>
      <c r="AV266" s="21">
        <f t="shared" si="128"/>
        <v>-0.92788902729650835</v>
      </c>
      <c r="AW266" s="21">
        <f t="shared" si="129"/>
        <v>3.2811370044667387</v>
      </c>
      <c r="AX266" s="21">
        <f t="shared" si="130"/>
        <v>-8.165423440209274</v>
      </c>
      <c r="AY266" s="21">
        <f t="shared" si="131"/>
        <v>8.4243751147192256</v>
      </c>
      <c r="AZ266" s="21">
        <f t="shared" si="132"/>
        <v>4.2684646054633527E-2</v>
      </c>
      <c r="BA266" s="21">
        <f t="shared" si="133"/>
        <v>0.21067926999572839</v>
      </c>
      <c r="BB266" s="21">
        <f t="shared" si="134"/>
        <v>-0.9775552389476857</v>
      </c>
      <c r="BC266" s="21">
        <f t="shared" si="135"/>
        <v>1.85397757596241</v>
      </c>
      <c r="BD266" s="21">
        <f t="shared" si="136"/>
        <v>-8.6024861027396344</v>
      </c>
      <c r="BE266" s="21">
        <f t="shared" si="137"/>
        <v>8.46790106863501</v>
      </c>
      <c r="BF266" s="21">
        <f t="shared" si="138"/>
        <v>3.7738514927839847E-2</v>
      </c>
      <c r="BG266" s="21">
        <f t="shared" si="139"/>
        <v>4.2441203196149808E-2</v>
      </c>
      <c r="BH266" s="21">
        <f t="shared" si="140"/>
        <v>-0.99909896620468142</v>
      </c>
      <c r="BI266" s="21">
        <f t="shared" si="141"/>
        <v>0.37348258812611834</v>
      </c>
      <c r="BJ266" s="21">
        <f t="shared" si="142"/>
        <v>-8.7920709026011963</v>
      </c>
      <c r="BK266" s="21">
        <f t="shared" si="143"/>
        <v>8.4884419759274987</v>
      </c>
      <c r="BL266" s="21">
        <f t="shared" si="144"/>
        <v>3.5404320917329771E-2</v>
      </c>
      <c r="BM266" s="21">
        <f t="shared" si="145"/>
        <v>-0.12701781974687787</v>
      </c>
      <c r="BN266" s="21">
        <f t="shared" si="146"/>
        <v>-0.99190043525887694</v>
      </c>
      <c r="BO266" s="21">
        <f t="shared" si="147"/>
        <v>-1.1177568137725253</v>
      </c>
      <c r="BP266" s="21">
        <f t="shared" si="148"/>
        <v>-8.7287238302781169</v>
      </c>
      <c r="BQ266" s="21">
        <f t="shared" si="149"/>
        <v>8.6827721901364256</v>
      </c>
      <c r="BR266" s="21">
        <f t="shared" si="150"/>
        <v>1.3321342029951711E-2</v>
      </c>
      <c r="BS266" s="21">
        <f t="shared" si="151"/>
        <v>-0.29282277127654333</v>
      </c>
      <c r="BT266" s="21">
        <f t="shared" si="152"/>
        <v>-0.95616673473925307</v>
      </c>
      <c r="BU266" s="21">
        <f t="shared" si="153"/>
        <v>-2.5768403872335814</v>
      </c>
      <c r="BV266" s="21">
        <f t="shared" si="154"/>
        <v>-8.414267265705428</v>
      </c>
      <c r="BW266" s="21">
        <f t="shared" si="155"/>
        <v>8.7531802130373038</v>
      </c>
      <c r="BX266" s="21">
        <f t="shared" si="156"/>
        <v>5.3204303366701077E-3</v>
      </c>
      <c r="BY266" s="21">
        <f t="shared" si="157"/>
        <v>-0.45020374481766728</v>
      </c>
      <c r="BZ266" s="21">
        <f t="shared" si="158"/>
        <v>-0.89292585814957148</v>
      </c>
      <c r="CA266" s="21">
        <f t="shared" si="159"/>
        <v>-3.9617929543954724</v>
      </c>
      <c r="CB266" s="21">
        <f t="shared" si="160"/>
        <v>-7.8577475517162299</v>
      </c>
      <c r="CC266" s="21">
        <f t="shared" si="161"/>
        <v>8.627002049992063</v>
      </c>
      <c r="CD266" s="21">
        <f t="shared" si="162"/>
        <v>1.9658857955447466E-2</v>
      </c>
      <c r="CE266" s="21">
        <f t="shared" si="163"/>
        <v>-0.5946331763042817</v>
      </c>
      <c r="CF266" s="21">
        <f t="shared" si="164"/>
        <v>-0.8039971303669442</v>
      </c>
      <c r="CG266" s="21">
        <f t="shared" si="165"/>
        <v>-5.2327719514776794</v>
      </c>
      <c r="CH266" s="21">
        <f t="shared" si="166"/>
        <v>-7.0751747472291093</v>
      </c>
      <c r="CI266" s="21">
        <f t="shared" si="167"/>
        <v>8.69596702538119</v>
      </c>
      <c r="CJ266" s="21">
        <f t="shared" si="168"/>
        <v>1.1821928933955757E-2</v>
      </c>
      <c r="CK266" s="21">
        <f t="shared" si="169"/>
        <v>-0.72195609395452065</v>
      </c>
      <c r="CL266" s="21">
        <f t="shared" si="170"/>
        <v>-0.69193886897755019</v>
      </c>
      <c r="CM266" s="21">
        <f t="shared" si="171"/>
        <v>-6.3532136267997821</v>
      </c>
      <c r="CN266" s="21">
        <f t="shared" si="172"/>
        <v>-6.0890620470024421</v>
      </c>
      <c r="CO266" s="21">
        <f t="shared" si="173"/>
        <v>8.7670137686990337</v>
      </c>
      <c r="CP266" s="21">
        <f t="shared" si="174"/>
        <v>3.7484353751098868E-3</v>
      </c>
      <c r="CQ266" s="21">
        <f t="shared" si="175"/>
        <v>-0.82850964924383941</v>
      </c>
      <c r="CR266" s="21">
        <f t="shared" si="176"/>
        <v>-0.55997478613759943</v>
      </c>
      <c r="CS266" s="21">
        <f t="shared" si="177"/>
        <v>-7.2908849133457876</v>
      </c>
      <c r="CT266" s="21">
        <f t="shared" si="178"/>
        <v>-4.9277781180108757</v>
      </c>
      <c r="CU266" s="21">
        <f t="shared" si="179"/>
        <v>8.5939248495504152</v>
      </c>
      <c r="CV266" s="21">
        <f t="shared" si="180"/>
        <v>2.3417630732907438E-2</v>
      </c>
      <c r="CW266" s="21"/>
      <c r="CX266" s="21">
        <v>110</v>
      </c>
      <c r="CY266" s="21">
        <v>8.4</v>
      </c>
      <c r="CZ266" s="21">
        <v>8.6946344904739679</v>
      </c>
      <c r="DA266" s="21">
        <v>8.6874795864270098</v>
      </c>
      <c r="DB266" s="21">
        <v>8.5942739311944614</v>
      </c>
      <c r="DC266" s="21">
        <v>8.6199351773333355</v>
      </c>
      <c r="DD266" s="21">
        <v>8.5765259476739715</v>
      </c>
      <c r="DE266" s="21">
        <v>8.3113749638684826</v>
      </c>
      <c r="DF266" s="21">
        <v>8.3738322537620338</v>
      </c>
      <c r="DG266" s="21">
        <v>8.3819721612037785</v>
      </c>
      <c r="DH266" s="21">
        <v>8.4738277842879253</v>
      </c>
      <c r="DI266" s="21">
        <v>8.6766717685264894</v>
      </c>
      <c r="DJ266" s="21">
        <v>8.7343354600966254</v>
      </c>
      <c r="DK266" s="21">
        <v>8.5918966897169113</v>
      </c>
      <c r="DL266" s="21">
        <v>8.5962481049019424</v>
      </c>
      <c r="DM266" s="21">
        <v>8.6961460946383937</v>
      </c>
      <c r="DN266" s="21">
        <v>8.6311897358118159</v>
      </c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9"/>
    </row>
    <row r="267" spans="1:149" x14ac:dyDescent="0.3">
      <c r="A267" s="30">
        <v>8.8000000000000007</v>
      </c>
      <c r="B267" s="21"/>
      <c r="C267" s="21"/>
      <c r="D267" s="21"/>
      <c r="E267" s="21"/>
      <c r="F267" s="29"/>
      <c r="H267" s="30">
        <v>110</v>
      </c>
      <c r="I267" s="21">
        <v>8.4</v>
      </c>
      <c r="J267" s="21">
        <f t="shared" si="195"/>
        <v>6.169974761104279</v>
      </c>
      <c r="K267" s="21">
        <f t="shared" si="181"/>
        <v>0.99359852761970302</v>
      </c>
      <c r="L267" s="21">
        <f t="shared" si="182"/>
        <v>-0.11296887142907246</v>
      </c>
      <c r="M267" s="21">
        <f t="shared" si="190"/>
        <v>8.3462276320055064</v>
      </c>
      <c r="N267" s="21">
        <f t="shared" si="191"/>
        <v>-0.94893852000420864</v>
      </c>
      <c r="O267" s="21">
        <f t="shared" si="183"/>
        <v>8.6946344904739679</v>
      </c>
      <c r="P267" s="21">
        <f t="shared" si="102"/>
        <v>3.5075534580234227E-2</v>
      </c>
      <c r="Q267" s="21">
        <f t="shared" si="184"/>
        <v>0.97447606817608334</v>
      </c>
      <c r="R267" s="21">
        <f t="shared" si="185"/>
        <v>-0.22449140863757183</v>
      </c>
      <c r="S267" s="21">
        <f t="shared" si="186"/>
        <v>8.1855989726791005</v>
      </c>
      <c r="T267" s="21">
        <f t="shared" si="187"/>
        <v>-1.8857278325556035</v>
      </c>
      <c r="U267" s="21">
        <f t="shared" si="103"/>
        <v>8.6874795864270098</v>
      </c>
      <c r="V267" s="21">
        <f t="shared" si="104"/>
        <v>3.4223760288929692E-2</v>
      </c>
      <c r="W267" s="21">
        <f t="shared" si="188"/>
        <v>0.94287744546108487</v>
      </c>
      <c r="X267" s="21">
        <f t="shared" si="189"/>
        <v>-0.33313979474205563</v>
      </c>
      <c r="Y267" s="21">
        <f t="shared" si="105"/>
        <v>7.9201705418731132</v>
      </c>
      <c r="Z267" s="21">
        <f t="shared" si="106"/>
        <v>-2.7983742758332673</v>
      </c>
      <c r="AA267" s="21">
        <f t="shared" si="107"/>
        <v>8.5942739311944614</v>
      </c>
      <c r="AB267" s="21">
        <f t="shared" si="108"/>
        <v>2.3127848951721548E-2</v>
      </c>
      <c r="AC267" s="21">
        <f t="shared" si="109"/>
        <v>0.89920721489583744</v>
      </c>
      <c r="AD267" s="21">
        <f t="shared" si="110"/>
        <v>-0.43752301045690289</v>
      </c>
      <c r="AE267" s="21">
        <f t="shared" si="111"/>
        <v>7.5533406051250349</v>
      </c>
      <c r="AF267" s="21">
        <f t="shared" si="112"/>
        <v>-3.6751932878379843</v>
      </c>
      <c r="AG267" s="21">
        <f t="shared" si="113"/>
        <v>8.6199351773333355</v>
      </c>
      <c r="AH267" s="21">
        <f t="shared" si="114"/>
        <v>2.6182759206349417E-2</v>
      </c>
      <c r="AI267" s="21">
        <f t="shared" si="115"/>
        <v>0.84402448402995089</v>
      </c>
      <c r="AJ267" s="21">
        <f t="shared" si="116"/>
        <v>-0.53630464323738158</v>
      </c>
      <c r="AK267" s="21">
        <f t="shared" si="117"/>
        <v>7.0898056658515882</v>
      </c>
      <c r="AL267" s="21">
        <f t="shared" si="118"/>
        <v>-4.5049590031940054</v>
      </c>
      <c r="AM267" s="21">
        <f t="shared" si="119"/>
        <v>8.5765259476739715</v>
      </c>
      <c r="AN267" s="21">
        <f t="shared" si="120"/>
        <v>2.1014993770710845E-2</v>
      </c>
      <c r="AO267" s="21">
        <f t="shared" si="121"/>
        <v>0.77803575431844207</v>
      </c>
      <c r="AP267" s="21">
        <f t="shared" si="122"/>
        <v>-0.62821999729563915</v>
      </c>
      <c r="AQ267" s="21">
        <f t="shared" si="123"/>
        <v>6.5355003362749136</v>
      </c>
      <c r="AR267" s="21">
        <f t="shared" si="124"/>
        <v>-5.2770479772833694</v>
      </c>
      <c r="AS267" s="21">
        <f t="shared" si="125"/>
        <v>8.3113749638684826</v>
      </c>
      <c r="AT267" s="21">
        <f t="shared" si="126"/>
        <v>1.0550599539466396E-2</v>
      </c>
      <c r="AU267" s="21">
        <f t="shared" si="127"/>
        <v>0.70208587582262516</v>
      </c>
      <c r="AV267" s="21">
        <f t="shared" si="128"/>
        <v>-0.71209228543102288</v>
      </c>
      <c r="AW267" s="21">
        <f t="shared" si="129"/>
        <v>5.897521356910052</v>
      </c>
      <c r="AX267" s="21">
        <f t="shared" si="130"/>
        <v>-5.9815751976205922</v>
      </c>
      <c r="AY267" s="21">
        <f t="shared" si="131"/>
        <v>8.3738322537620338</v>
      </c>
      <c r="AZ267" s="21">
        <f t="shared" si="132"/>
        <v>3.1152078854722121E-3</v>
      </c>
      <c r="BA267" s="21">
        <f t="shared" si="133"/>
        <v>0.61714723064145771</v>
      </c>
      <c r="BB267" s="21">
        <f t="shared" si="134"/>
        <v>-0.78684769537158805</v>
      </c>
      <c r="BC267" s="21">
        <f t="shared" si="135"/>
        <v>5.1840367373882446</v>
      </c>
      <c r="BD267" s="21">
        <f t="shared" si="136"/>
        <v>-6.6095206411213399</v>
      </c>
      <c r="BE267" s="21">
        <f t="shared" si="137"/>
        <v>8.3819721612037785</v>
      </c>
      <c r="BF267" s="21">
        <f t="shared" si="138"/>
        <v>2.1461712852645035E-3</v>
      </c>
      <c r="BG267" s="21">
        <f t="shared" si="139"/>
        <v>0.52430728355723388</v>
      </c>
      <c r="BH267" s="21">
        <f t="shared" si="140"/>
        <v>-0.85152913773330996</v>
      </c>
      <c r="BI267" s="21">
        <f t="shared" si="141"/>
        <v>4.404181181880765</v>
      </c>
      <c r="BJ267" s="21">
        <f t="shared" si="142"/>
        <v>-7.1528447569598042</v>
      </c>
      <c r="BK267" s="21">
        <f t="shared" si="143"/>
        <v>8.4738277842879253</v>
      </c>
      <c r="BL267" s="21">
        <f t="shared" si="144"/>
        <v>8.7890219390386794E-3</v>
      </c>
      <c r="BM267" s="21">
        <f t="shared" si="145"/>
        <v>0.42475465928404971</v>
      </c>
      <c r="BN267" s="21">
        <f t="shared" si="146"/>
        <v>-0.90530849958259574</v>
      </c>
      <c r="BO267" s="21">
        <f t="shared" si="147"/>
        <v>3.5679391379860177</v>
      </c>
      <c r="BP267" s="21">
        <f t="shared" si="148"/>
        <v>-7.6045913964938041</v>
      </c>
      <c r="BQ267" s="21">
        <f t="shared" si="149"/>
        <v>8.6766717685264894</v>
      </c>
      <c r="BR267" s="21">
        <f t="shared" si="150"/>
        <v>3.29371153007725E-2</v>
      </c>
      <c r="BS267" s="21">
        <f t="shared" si="151"/>
        <v>0.3197639245712468</v>
      </c>
      <c r="BT267" s="21">
        <f t="shared" si="152"/>
        <v>-0.94749724672042923</v>
      </c>
      <c r="BU267" s="21">
        <f t="shared" si="153"/>
        <v>2.6860169663984732</v>
      </c>
      <c r="BV267" s="21">
        <f t="shared" si="154"/>
        <v>-7.9589768724516059</v>
      </c>
      <c r="BW267" s="21">
        <f t="shared" si="155"/>
        <v>8.7343354600966254</v>
      </c>
      <c r="BX267" s="21">
        <f t="shared" si="156"/>
        <v>3.980184048769346E-2</v>
      </c>
      <c r="BY267" s="21">
        <f t="shared" si="157"/>
        <v>0.21067926999573439</v>
      </c>
      <c r="BZ267" s="21">
        <f t="shared" si="158"/>
        <v>-0.97755523894768448</v>
      </c>
      <c r="CA267" s="21">
        <f t="shared" si="159"/>
        <v>1.7697058679641688</v>
      </c>
      <c r="CB267" s="21">
        <f t="shared" si="160"/>
        <v>-8.2114640071605507</v>
      </c>
      <c r="CC267" s="21">
        <f t="shared" si="161"/>
        <v>8.5918966897169113</v>
      </c>
      <c r="CD267" s="21">
        <f t="shared" si="162"/>
        <v>2.2844844013917974E-2</v>
      </c>
      <c r="CE267" s="21">
        <f t="shared" si="163"/>
        <v>9.8897300364250443E-2</v>
      </c>
      <c r="CF267" s="21">
        <f t="shared" si="164"/>
        <v>-0.99509764545026591</v>
      </c>
      <c r="CG267" s="21">
        <f t="shared" si="165"/>
        <v>0.83073732305970371</v>
      </c>
      <c r="CH267" s="21">
        <f t="shared" si="166"/>
        <v>-8.3588202217822332</v>
      </c>
      <c r="CI267" s="21">
        <f t="shared" si="167"/>
        <v>8.5962481049019424</v>
      </c>
      <c r="CJ267" s="21">
        <f t="shared" si="168"/>
        <v>2.3362869631183572E-2</v>
      </c>
      <c r="CK267" s="21">
        <f t="shared" si="169"/>
        <v>-1.4150845940754846E-2</v>
      </c>
      <c r="CL267" s="21">
        <f t="shared" si="170"/>
        <v>-0.99989987176674899</v>
      </c>
      <c r="CM267" s="21">
        <f t="shared" si="171"/>
        <v>-0.11886710590234072</v>
      </c>
      <c r="CN267" s="21">
        <f t="shared" si="172"/>
        <v>-8.3991589228406927</v>
      </c>
      <c r="CO267" s="21">
        <f t="shared" si="173"/>
        <v>8.6961460946383937</v>
      </c>
      <c r="CP267" s="21">
        <f t="shared" si="174"/>
        <v>3.525548745695159E-2</v>
      </c>
      <c r="CQ267" s="21">
        <f t="shared" si="175"/>
        <v>-0.12701781974687909</v>
      </c>
      <c r="CR267" s="21">
        <f t="shared" si="176"/>
        <v>-0.99190043525887683</v>
      </c>
      <c r="CS267" s="21">
        <f t="shared" si="177"/>
        <v>-1.0669496858737844</v>
      </c>
      <c r="CT267" s="21">
        <f t="shared" si="178"/>
        <v>-8.3319636561745654</v>
      </c>
      <c r="CU267" s="21">
        <f t="shared" si="179"/>
        <v>8.6311897358118159</v>
      </c>
      <c r="CV267" s="21">
        <f t="shared" si="180"/>
        <v>2.752258759664471E-2</v>
      </c>
      <c r="CW267" s="21"/>
      <c r="CX267" s="21">
        <v>111</v>
      </c>
      <c r="CY267" s="21">
        <v>8.6999999999999993</v>
      </c>
      <c r="CZ267" s="21">
        <v>8.6691300417160928</v>
      </c>
      <c r="DA267" s="21">
        <v>8.6268558598091527</v>
      </c>
      <c r="DB267" s="21">
        <v>8.5822832979914825</v>
      </c>
      <c r="DC267" s="21">
        <v>8.5757573291695142</v>
      </c>
      <c r="DD267" s="21">
        <v>8.5130178150433355</v>
      </c>
      <c r="DE267" s="21">
        <v>8.2861772801965294</v>
      </c>
      <c r="DF267" s="21">
        <v>8.3478101307988375</v>
      </c>
      <c r="DG267" s="21">
        <v>8.3189231038834546</v>
      </c>
      <c r="DH267" s="21">
        <v>8.4587647072423149</v>
      </c>
      <c r="DI267" s="21">
        <v>8.6068450713044573</v>
      </c>
      <c r="DJ267" s="21">
        <v>8.6301210787922553</v>
      </c>
      <c r="DK267" s="21">
        <v>8.5346543295243524</v>
      </c>
      <c r="DL267" s="21">
        <v>8.4721403100506141</v>
      </c>
      <c r="DM267" s="21">
        <v>8.5413675019668389</v>
      </c>
      <c r="DN267" s="21">
        <v>8.6286263723151073</v>
      </c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9"/>
    </row>
    <row r="268" spans="1:149" x14ac:dyDescent="0.3">
      <c r="A268" s="30">
        <v>8.4</v>
      </c>
      <c r="B268" s="21"/>
      <c r="C268" s="21"/>
      <c r="D268" s="21"/>
      <c r="E268" s="21"/>
      <c r="F268" s="29"/>
      <c r="H268" s="30">
        <v>111</v>
      </c>
      <c r="I268" s="21">
        <v>8.6999999999999993</v>
      </c>
      <c r="J268" s="21">
        <f t="shared" si="195"/>
        <v>6.2265800341419331</v>
      </c>
      <c r="K268" s="21">
        <f t="shared" si="181"/>
        <v>0.99839834926238313</v>
      </c>
      <c r="L268" s="21">
        <f t="shared" si="182"/>
        <v>-5.6575049183791838E-2</v>
      </c>
      <c r="M268" s="21">
        <f t="shared" si="190"/>
        <v>8.6860656385827326</v>
      </c>
      <c r="N268" s="21">
        <f t="shared" si="191"/>
        <v>-0.49220292789898895</v>
      </c>
      <c r="O268" s="21">
        <f t="shared" si="183"/>
        <v>8.6691300417160928</v>
      </c>
      <c r="P268" s="21">
        <f t="shared" si="102"/>
        <v>3.548271067115688E-3</v>
      </c>
      <c r="Q268" s="21">
        <f t="shared" si="184"/>
        <v>0.99359852761970302</v>
      </c>
      <c r="R268" s="21">
        <f t="shared" si="185"/>
        <v>-0.1129688714290718</v>
      </c>
      <c r="S268" s="21">
        <f t="shared" si="186"/>
        <v>8.6443071902914159</v>
      </c>
      <c r="T268" s="21">
        <f t="shared" si="187"/>
        <v>-0.98282918143292464</v>
      </c>
      <c r="U268" s="21">
        <f t="shared" si="103"/>
        <v>8.6268558598091527</v>
      </c>
      <c r="V268" s="21">
        <f t="shared" si="104"/>
        <v>8.4073724357294939E-3</v>
      </c>
      <c r="W268" s="21">
        <f t="shared" si="188"/>
        <v>0.9856159103477089</v>
      </c>
      <c r="X268" s="21">
        <f t="shared" si="189"/>
        <v>-0.16900082032184666</v>
      </c>
      <c r="Y268" s="21">
        <f t="shared" si="105"/>
        <v>8.5748584200250662</v>
      </c>
      <c r="Z268" s="21">
        <f t="shared" si="106"/>
        <v>-1.4703071368000658</v>
      </c>
      <c r="AA268" s="21">
        <f t="shared" si="107"/>
        <v>8.5822832979914825</v>
      </c>
      <c r="AB268" s="21">
        <f t="shared" si="108"/>
        <v>1.3530655403277794E-2</v>
      </c>
      <c r="AC268" s="21">
        <f t="shared" si="109"/>
        <v>0.97447606817608368</v>
      </c>
      <c r="AD268" s="21">
        <f t="shared" si="110"/>
        <v>-0.22449140863757058</v>
      </c>
      <c r="AE268" s="21">
        <f t="shared" si="111"/>
        <v>8.4779417931319276</v>
      </c>
      <c r="AF268" s="21">
        <f t="shared" si="112"/>
        <v>-1.953075255146864</v>
      </c>
      <c r="AG268" s="21">
        <f t="shared" si="113"/>
        <v>8.5757573291695142</v>
      </c>
      <c r="AH268" s="21">
        <f t="shared" si="114"/>
        <v>1.4280766762124728E-2</v>
      </c>
      <c r="AI268" s="21">
        <f t="shared" si="115"/>
        <v>0.96021468537768995</v>
      </c>
      <c r="AJ268" s="21">
        <f t="shared" si="116"/>
        <v>-0.27926288329282845</v>
      </c>
      <c r="AK268" s="21">
        <f t="shared" si="117"/>
        <v>8.3538677627859013</v>
      </c>
      <c r="AL268" s="21">
        <f t="shared" si="118"/>
        <v>-2.4295870846476073</v>
      </c>
      <c r="AM268" s="21">
        <f t="shared" si="119"/>
        <v>8.5130178150433355</v>
      </c>
      <c r="AN268" s="21">
        <f t="shared" si="120"/>
        <v>2.1492205167432617E-2</v>
      </c>
      <c r="AO268" s="21">
        <f t="shared" si="121"/>
        <v>0.94287744546108576</v>
      </c>
      <c r="AP268" s="21">
        <f t="shared" si="122"/>
        <v>-0.33313979474205296</v>
      </c>
      <c r="AQ268" s="21">
        <f t="shared" si="123"/>
        <v>8.2030337755114449</v>
      </c>
      <c r="AR268" s="21">
        <f t="shared" si="124"/>
        <v>-2.8983162142558605</v>
      </c>
      <c r="AS268" s="21">
        <f t="shared" si="125"/>
        <v>8.2861772801965294</v>
      </c>
      <c r="AT268" s="21">
        <f t="shared" si="126"/>
        <v>4.7565829862467802E-2</v>
      </c>
      <c r="AU268" s="21">
        <f t="shared" si="127"/>
        <v>0.92251988483247038</v>
      </c>
      <c r="AV268" s="21">
        <f t="shared" si="128"/>
        <v>-0.38594955899532457</v>
      </c>
      <c r="AW268" s="21">
        <f t="shared" si="129"/>
        <v>8.0259229980424909</v>
      </c>
      <c r="AX268" s="21">
        <f t="shared" si="130"/>
        <v>-3.3577611632593234</v>
      </c>
      <c r="AY268" s="21">
        <f t="shared" si="131"/>
        <v>8.3478101307988375</v>
      </c>
      <c r="AZ268" s="21">
        <f t="shared" si="132"/>
        <v>4.0481594161053083E-2</v>
      </c>
      <c r="BA268" s="21">
        <f t="shared" si="133"/>
        <v>0.89920721489583855</v>
      </c>
      <c r="BB268" s="21">
        <f t="shared" si="134"/>
        <v>-0.43752301045690062</v>
      </c>
      <c r="BC268" s="21">
        <f t="shared" si="135"/>
        <v>7.8231027695937945</v>
      </c>
      <c r="BD268" s="21">
        <f t="shared" si="136"/>
        <v>-3.8064501909750352</v>
      </c>
      <c r="BE268" s="21">
        <f t="shared" si="137"/>
        <v>8.3189231038834546</v>
      </c>
      <c r="BF268" s="21">
        <f t="shared" si="138"/>
        <v>4.3801942082361468E-2</v>
      </c>
      <c r="BG268" s="21">
        <f t="shared" si="139"/>
        <v>0.87301411316119004</v>
      </c>
      <c r="BH268" s="21">
        <f t="shared" si="140"/>
        <v>-0.48769494381363127</v>
      </c>
      <c r="BI268" s="21">
        <f t="shared" si="141"/>
        <v>7.5952227845023526</v>
      </c>
      <c r="BJ268" s="21">
        <f t="shared" si="142"/>
        <v>-4.2429460111785913</v>
      </c>
      <c r="BK268" s="21">
        <f t="shared" si="143"/>
        <v>8.4587647072423149</v>
      </c>
      <c r="BL268" s="21">
        <f t="shared" si="144"/>
        <v>2.7728194569848784E-2</v>
      </c>
      <c r="BM268" s="21">
        <f t="shared" si="145"/>
        <v>0.84402448402995212</v>
      </c>
      <c r="BN268" s="21">
        <f t="shared" si="146"/>
        <v>-0.53630464323737959</v>
      </c>
      <c r="BO268" s="21">
        <f t="shared" si="147"/>
        <v>7.3430130110605827</v>
      </c>
      <c r="BP268" s="21">
        <f t="shared" si="148"/>
        <v>-4.6658503961652018</v>
      </c>
      <c r="BQ268" s="21">
        <f t="shared" si="149"/>
        <v>8.6068450713044573</v>
      </c>
      <c r="BR268" s="21">
        <f t="shared" si="150"/>
        <v>1.0707463068453103E-2</v>
      </c>
      <c r="BS268" s="21">
        <f t="shared" si="151"/>
        <v>0.81233119002389187</v>
      </c>
      <c r="BT268" s="21">
        <f t="shared" si="152"/>
        <v>-0.58319639720626515</v>
      </c>
      <c r="BU268" s="21">
        <f t="shared" si="153"/>
        <v>7.0672813532078589</v>
      </c>
      <c r="BV268" s="21">
        <f t="shared" si="154"/>
        <v>-5.0738086556945063</v>
      </c>
      <c r="BW268" s="21">
        <f t="shared" si="155"/>
        <v>8.6301210787922553</v>
      </c>
      <c r="BX268" s="21">
        <f t="shared" si="156"/>
        <v>8.032059908936089E-3</v>
      </c>
      <c r="BY268" s="21">
        <f t="shared" si="157"/>
        <v>0.77803575431844563</v>
      </c>
      <c r="BZ268" s="21">
        <f t="shared" si="158"/>
        <v>-0.62821999729563471</v>
      </c>
      <c r="CA268" s="21">
        <f t="shared" si="159"/>
        <v>6.768911062570476</v>
      </c>
      <c r="CB268" s="21">
        <f t="shared" si="160"/>
        <v>-5.465513976472022</v>
      </c>
      <c r="CC268" s="21">
        <f t="shared" si="161"/>
        <v>8.5346543295243524</v>
      </c>
      <c r="CD268" s="21">
        <f t="shared" si="162"/>
        <v>1.9005249479959411E-2</v>
      </c>
      <c r="CE268" s="21">
        <f t="shared" si="163"/>
        <v>0.74124803553340646</v>
      </c>
      <c r="CF268" s="21">
        <f t="shared" si="164"/>
        <v>-0.6712312193408958</v>
      </c>
      <c r="CG268" s="21">
        <f t="shared" si="165"/>
        <v>6.4488579091406359</v>
      </c>
      <c r="CH268" s="21">
        <f t="shared" si="166"/>
        <v>-5.8397116082657927</v>
      </c>
      <c r="CI268" s="21">
        <f t="shared" si="167"/>
        <v>8.4721403100506141</v>
      </c>
      <c r="CJ268" s="21">
        <f t="shared" si="168"/>
        <v>2.6190768959699452E-2</v>
      </c>
      <c r="CK268" s="21">
        <f t="shared" si="169"/>
        <v>0.70208587582262894</v>
      </c>
      <c r="CL268" s="21">
        <f t="shared" si="170"/>
        <v>-0.7120922854310191</v>
      </c>
      <c r="CM268" s="21">
        <f t="shared" si="171"/>
        <v>6.1081471196568708</v>
      </c>
      <c r="CN268" s="21">
        <f t="shared" si="172"/>
        <v>-6.1952028832498653</v>
      </c>
      <c r="CO268" s="21">
        <f t="shared" si="173"/>
        <v>8.5413675019668389</v>
      </c>
      <c r="CP268" s="21">
        <f t="shared" si="174"/>
        <v>1.8233620463581655E-2</v>
      </c>
      <c r="CQ268" s="21">
        <f t="shared" si="175"/>
        <v>0.66067472339008793</v>
      </c>
      <c r="CR268" s="21">
        <f t="shared" si="176"/>
        <v>-0.75067230525271866</v>
      </c>
      <c r="CS268" s="21">
        <f t="shared" si="177"/>
        <v>5.7478700934937645</v>
      </c>
      <c r="CT268" s="21">
        <f t="shared" si="178"/>
        <v>-6.5308490556986518</v>
      </c>
      <c r="CU268" s="21">
        <f t="shared" si="179"/>
        <v>8.6286263723151073</v>
      </c>
      <c r="CV268" s="21">
        <f t="shared" si="180"/>
        <v>8.2038652511370082E-3</v>
      </c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9"/>
    </row>
    <row r="269" spans="1:149" ht="15" thickBot="1" x14ac:dyDescent="0.35">
      <c r="A269" s="48">
        <v>8.6999999999999993</v>
      </c>
      <c r="B269" s="37"/>
      <c r="C269" s="37"/>
      <c r="D269" s="37"/>
      <c r="E269" s="37"/>
      <c r="F269" s="38"/>
      <c r="H269" s="30"/>
      <c r="I269" s="21" t="s">
        <v>57</v>
      </c>
      <c r="J269" s="21"/>
      <c r="K269" s="21"/>
      <c r="L269" s="21"/>
      <c r="M269" s="21">
        <f>SUM(M158:M268)</f>
        <v>14.619689803873516</v>
      </c>
      <c r="N269" s="21">
        <f>SUM(N158:N268)</f>
        <v>-26.344531199360059</v>
      </c>
      <c r="O269" s="21">
        <f>AVERAGE(O158:O268)</f>
        <v>8.3792792792792827</v>
      </c>
      <c r="P269" s="75">
        <f>AVERAGE(P158:P268)*100</f>
        <v>6.9818071852644605</v>
      </c>
      <c r="Q269" s="21"/>
      <c r="R269" s="21"/>
      <c r="S269" s="21">
        <f>SUM(S158:S268)</f>
        <v>-4.2652985291895789</v>
      </c>
      <c r="T269" s="21">
        <f>SUM(T158:T268)</f>
        <v>-16.746004617864418</v>
      </c>
      <c r="U269" s="21">
        <f>AVERAGE(U158:U268)</f>
        <v>8.3792792792792792</v>
      </c>
      <c r="V269" s="75">
        <f>AVERAGE(V158:V268)*100</f>
        <v>6.4291512700512161</v>
      </c>
      <c r="W269" s="21"/>
      <c r="X269" s="21"/>
      <c r="Y269" s="21">
        <f>SUM(Y158:Y268)</f>
        <v>0.29652556914414774</v>
      </c>
      <c r="Z269" s="21">
        <f>SUM(Z158:Z268)</f>
        <v>16.367006351723006</v>
      </c>
      <c r="AA269" s="21">
        <f>AVERAGE(AA158:AA268)</f>
        <v>8.3792792792792792</v>
      </c>
      <c r="AB269" s="75">
        <f>AVERAGE(AB158:AB268)*100</f>
        <v>5.8664816009832625</v>
      </c>
      <c r="AC269" s="21"/>
      <c r="AD269" s="21"/>
      <c r="AE269" s="21">
        <f>SUM(AE158:AE268)</f>
        <v>-2.1300926093999344</v>
      </c>
      <c r="AF269" s="21">
        <f>SUM(AF158:AF268)</f>
        <v>-7.6329558072584316</v>
      </c>
      <c r="AG269" s="21">
        <f>AVERAGE(AG158:AG268)</f>
        <v>8.3792792792792756</v>
      </c>
      <c r="AH269" s="75">
        <f>AVERAGE(AH158:AH268)*100</f>
        <v>5.8041938003079503</v>
      </c>
      <c r="AI269" s="21"/>
      <c r="AJ269" s="21"/>
      <c r="AK269" s="21">
        <f>SUM(AK158:AK268)</f>
        <v>-4.2778054666386272</v>
      </c>
      <c r="AL269" s="21">
        <f>SUM(AL158:AL268)</f>
        <v>-2.2400706777652695</v>
      </c>
      <c r="AM269" s="21">
        <f>AVERAGE(AM158:AM268)</f>
        <v>8.3792792792792774</v>
      </c>
      <c r="AN269" s="75">
        <f>AVERAGE(AN158:AN268)*100</f>
        <v>5.7651112882727755</v>
      </c>
      <c r="AO269" s="21"/>
      <c r="AP269" s="21"/>
      <c r="AQ269" s="21">
        <f>SUM(AQ158:AQ268)</f>
        <v>-9.0251138653908587</v>
      </c>
      <c r="AR269" s="21">
        <f>SUM(AR158:AR268)</f>
        <v>12.247331126447204</v>
      </c>
      <c r="AS269" s="21">
        <f>AVERAGE(AS158:AS268)</f>
        <v>8.3792792792792827</v>
      </c>
      <c r="AT269" s="75">
        <f>AVERAGE(AT158:AT268)*100</f>
        <v>5.5754926228648989</v>
      </c>
      <c r="AU269" s="21"/>
      <c r="AV269" s="21"/>
      <c r="AW269" s="21">
        <f>SUM(AW158:AW268)</f>
        <v>2.8448062674966108</v>
      </c>
      <c r="AX269" s="21">
        <f>SUM(AX158:AX268)</f>
        <v>-2.0630490166619904</v>
      </c>
      <c r="AY269" s="21">
        <f>AVERAGE(AY158:AY268)</f>
        <v>8.3792792792792792</v>
      </c>
      <c r="AZ269" s="75">
        <f>AVERAGE(AZ158:AZ268)*100</f>
        <v>5.514610345350726</v>
      </c>
      <c r="BA269" s="21"/>
      <c r="BB269" s="21"/>
      <c r="BC269" s="21">
        <f>SUM(BC158:BC268)</f>
        <v>-3.3350368181482297</v>
      </c>
      <c r="BD269" s="21">
        <f>SUM(BD158:BD268)</f>
        <v>-3.1899103399406328</v>
      </c>
      <c r="BE269" s="21">
        <f>AVERAGE(BE158:BE268)</f>
        <v>8.3792792792792774</v>
      </c>
      <c r="BF269" s="75">
        <f>AVERAGE(BF158:BF268)*100</f>
        <v>5.4406168927653837</v>
      </c>
      <c r="BG269" s="21"/>
      <c r="BH269" s="21"/>
      <c r="BI269" s="21">
        <f>SUM(BI158:BI268)</f>
        <v>8.453302879500356</v>
      </c>
      <c r="BJ269" s="21">
        <f>SUM(BJ158:BJ268)</f>
        <v>-0.78195657884965009</v>
      </c>
      <c r="BK269" s="21">
        <f>AVERAGE(BK158:BK268)</f>
        <v>8.3792792792792774</v>
      </c>
      <c r="BL269" s="75">
        <f>AVERAGE(BL158:BL268)*100</f>
        <v>5.2123872832510267</v>
      </c>
      <c r="BM269" s="21"/>
      <c r="BN269" s="21"/>
      <c r="BO269" s="21">
        <f>SUM(BO158:BO268)</f>
        <v>2.6153221436090703</v>
      </c>
      <c r="BP269" s="21">
        <f>SUM(BP158:BP268)</f>
        <v>-11.20830177104494</v>
      </c>
      <c r="BQ269" s="21">
        <f>AVERAGE(BQ158:BQ268)</f>
        <v>8.3792792792792756</v>
      </c>
      <c r="BR269" s="75">
        <f>AVERAGE(BR158:BR268)*100</f>
        <v>5.2714053613132377</v>
      </c>
      <c r="BS269" s="21"/>
      <c r="BT269" s="21"/>
      <c r="BU269" s="21">
        <f>SUM(BU158:BU268)</f>
        <v>-1.1015661005084016</v>
      </c>
      <c r="BV269" s="21">
        <f>SUM(BV158:BV268)</f>
        <v>-3.7494314563047553</v>
      </c>
      <c r="BW269" s="21">
        <f>AVERAGE(BW158:BW268)</f>
        <v>8.3792792792792792</v>
      </c>
      <c r="BX269" s="75">
        <f>AVERAGE(BX158:BX268)*100</f>
        <v>5.2289817548291042</v>
      </c>
      <c r="BY269" s="21"/>
      <c r="BZ269" s="21"/>
      <c r="CA269" s="21">
        <f>SUM(CA158:CA268)</f>
        <v>-0.33934465889291321</v>
      </c>
      <c r="CB269" s="21">
        <f>SUM(CB158:CB268)</f>
        <v>8.0137250141430627</v>
      </c>
      <c r="CC269" s="21">
        <f>AVERAGE(CC158:CC268)</f>
        <v>8.3792792792792792</v>
      </c>
      <c r="CD269" s="75">
        <f>AVERAGE(CD158:CD268)*100</f>
        <v>5.1157345908047738</v>
      </c>
      <c r="CE269" s="21"/>
      <c r="CF269" s="21"/>
      <c r="CG269" s="21">
        <f>SUM(CG158:CG268)</f>
        <v>-5.3850652910000631</v>
      </c>
      <c r="CH269" s="21">
        <f>SUM(CH158:CH268)</f>
        <v>-0.77788543252367859</v>
      </c>
      <c r="CI269" s="21">
        <f>AVERAGE(CI158:CI268)</f>
        <v>8.3792792792792774</v>
      </c>
      <c r="CJ269" s="75">
        <f>AVERAGE(CJ158:CJ268)*100</f>
        <v>5.1541432556529836</v>
      </c>
      <c r="CK269" s="21"/>
      <c r="CL269" s="21"/>
      <c r="CM269" s="21">
        <f>SUM(CM158:CM268)</f>
        <v>-0.14935729330886094</v>
      </c>
      <c r="CN269" s="21">
        <f>SUM(CN158:CN268)</f>
        <v>-5.5427798870826424</v>
      </c>
      <c r="CO269" s="21">
        <f>AVERAGE(CO158:CO268)</f>
        <v>8.379279279279281</v>
      </c>
      <c r="CP269" s="75">
        <f>AVERAGE(CP158:CP268)*100</f>
        <v>5.0614158220097289</v>
      </c>
      <c r="CQ269" s="21"/>
      <c r="CR269" s="21"/>
      <c r="CS269" s="21">
        <f>SUM(CS158:CS268)</f>
        <v>10.004197948279696</v>
      </c>
      <c r="CT269" s="21">
        <f>SUM(CT158:CT268)</f>
        <v>2.3534282476236337</v>
      </c>
      <c r="CU269" s="21">
        <f>AVERAGE(CU158:CU268)</f>
        <v>8.3792792792792774</v>
      </c>
      <c r="CV269" s="76">
        <f>AVERAGE(CV158:CV268)*100</f>
        <v>4.7808452942521971</v>
      </c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9"/>
    </row>
    <row r="270" spans="1:149" x14ac:dyDescent="0.3">
      <c r="H270" s="30"/>
      <c r="I270" s="21">
        <f>AVERAGE(I158:I268)</f>
        <v>8.3792792792792792</v>
      </c>
      <c r="J270" s="21"/>
      <c r="K270" s="21"/>
      <c r="L270" s="21"/>
      <c r="M270" s="21" t="s">
        <v>67</v>
      </c>
      <c r="N270" s="21" t="s">
        <v>67</v>
      </c>
      <c r="O270" s="21" t="s">
        <v>68</v>
      </c>
      <c r="P270" s="21" t="s">
        <v>69</v>
      </c>
      <c r="Q270" s="21"/>
      <c r="R270" s="21"/>
      <c r="S270" s="21" t="s">
        <v>67</v>
      </c>
      <c r="T270" s="21" t="s">
        <v>67</v>
      </c>
      <c r="U270" s="21" t="s">
        <v>68</v>
      </c>
      <c r="V270" s="21" t="s">
        <v>78</v>
      </c>
      <c r="W270" s="21"/>
      <c r="X270" s="21"/>
      <c r="Y270" s="21" t="s">
        <v>67</v>
      </c>
      <c r="Z270" s="21" t="s">
        <v>67</v>
      </c>
      <c r="AA270" s="21" t="s">
        <v>68</v>
      </c>
      <c r="AB270" s="21" t="s">
        <v>87</v>
      </c>
      <c r="AC270" s="21"/>
      <c r="AD270" s="21"/>
      <c r="AE270" s="21" t="s">
        <v>67</v>
      </c>
      <c r="AF270" s="21" t="s">
        <v>67</v>
      </c>
      <c r="AG270" s="21" t="s">
        <v>68</v>
      </c>
      <c r="AH270" s="21" t="s">
        <v>87</v>
      </c>
      <c r="AI270" s="21"/>
      <c r="AJ270" s="21"/>
      <c r="AK270" s="21" t="s">
        <v>67</v>
      </c>
      <c r="AL270" s="21" t="s">
        <v>67</v>
      </c>
      <c r="AM270" s="21" t="s">
        <v>68</v>
      </c>
      <c r="AN270" s="21" t="s">
        <v>87</v>
      </c>
      <c r="AO270" s="21"/>
      <c r="AP270" s="21"/>
      <c r="AQ270" s="21" t="s">
        <v>67</v>
      </c>
      <c r="AR270" s="21" t="s">
        <v>67</v>
      </c>
      <c r="AS270" s="21" t="s">
        <v>68</v>
      </c>
      <c r="AT270" s="21" t="s">
        <v>87</v>
      </c>
      <c r="AU270" s="21"/>
      <c r="AV270" s="21"/>
      <c r="AW270" s="21" t="s">
        <v>67</v>
      </c>
      <c r="AX270" s="21" t="s">
        <v>67</v>
      </c>
      <c r="AY270" s="21" t="s">
        <v>68</v>
      </c>
      <c r="AZ270" s="21" t="s">
        <v>87</v>
      </c>
      <c r="BA270" s="21"/>
      <c r="BB270" s="21"/>
      <c r="BC270" s="21" t="s">
        <v>67</v>
      </c>
      <c r="BD270" s="21" t="s">
        <v>67</v>
      </c>
      <c r="BE270" s="21" t="s">
        <v>68</v>
      </c>
      <c r="BF270" s="21" t="s">
        <v>87</v>
      </c>
      <c r="BG270" s="21"/>
      <c r="BH270" s="21"/>
      <c r="BI270" s="21" t="s">
        <v>67</v>
      </c>
      <c r="BJ270" s="21" t="s">
        <v>67</v>
      </c>
      <c r="BK270" s="21" t="s">
        <v>68</v>
      </c>
      <c r="BL270" s="21" t="s">
        <v>87</v>
      </c>
      <c r="BM270" s="21"/>
      <c r="BN270" s="21"/>
      <c r="BO270" s="21" t="s">
        <v>67</v>
      </c>
      <c r="BP270" s="21" t="s">
        <v>67</v>
      </c>
      <c r="BQ270" s="21" t="s">
        <v>68</v>
      </c>
      <c r="BR270" s="21" t="s">
        <v>87</v>
      </c>
      <c r="BS270" s="21"/>
      <c r="BT270" s="21"/>
      <c r="BU270" s="21" t="s">
        <v>67</v>
      </c>
      <c r="BV270" s="21" t="s">
        <v>67</v>
      </c>
      <c r="BW270" s="21" t="s">
        <v>68</v>
      </c>
      <c r="BX270" s="21" t="s">
        <v>87</v>
      </c>
      <c r="BY270" s="21"/>
      <c r="BZ270" s="21"/>
      <c r="CA270" s="21" t="s">
        <v>67</v>
      </c>
      <c r="CB270" s="21" t="s">
        <v>67</v>
      </c>
      <c r="CC270" s="21" t="s">
        <v>68</v>
      </c>
      <c r="CD270" s="21" t="s">
        <v>87</v>
      </c>
      <c r="CE270" s="21"/>
      <c r="CF270" s="21"/>
      <c r="CG270" s="21" t="s">
        <v>67</v>
      </c>
      <c r="CH270" s="21" t="s">
        <v>67</v>
      </c>
      <c r="CI270" s="21" t="s">
        <v>68</v>
      </c>
      <c r="CJ270" s="21" t="s">
        <v>87</v>
      </c>
      <c r="CK270" s="21"/>
      <c r="CL270" s="21"/>
      <c r="CM270" s="21" t="s">
        <v>67</v>
      </c>
      <c r="CN270" s="21" t="s">
        <v>67</v>
      </c>
      <c r="CO270" s="21" t="s">
        <v>68</v>
      </c>
      <c r="CP270" s="21" t="s">
        <v>87</v>
      </c>
      <c r="CQ270" s="21"/>
      <c r="CR270" s="21"/>
      <c r="CS270" s="21" t="s">
        <v>67</v>
      </c>
      <c r="CT270" s="21" t="s">
        <v>67</v>
      </c>
      <c r="CU270" s="21" t="s">
        <v>67</v>
      </c>
      <c r="CV270" s="21" t="s">
        <v>186</v>
      </c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9"/>
    </row>
    <row r="271" spans="1:149" x14ac:dyDescent="0.3">
      <c r="H271" s="30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9"/>
    </row>
    <row r="272" spans="1:149" x14ac:dyDescent="0.3">
      <c r="H272" s="30"/>
      <c r="I272" s="21" t="s">
        <v>63</v>
      </c>
      <c r="J272" s="21"/>
      <c r="K272" s="21"/>
      <c r="L272" s="21" t="s">
        <v>75</v>
      </c>
      <c r="M272" s="21"/>
      <c r="N272" s="21"/>
      <c r="O272" s="21" t="s">
        <v>84</v>
      </c>
      <c r="P272" s="21"/>
      <c r="Q272" s="21"/>
      <c r="R272" s="21" t="s">
        <v>88</v>
      </c>
      <c r="S272" s="21"/>
      <c r="T272" s="21"/>
      <c r="U272" s="21" t="s">
        <v>96</v>
      </c>
      <c r="V272" s="21"/>
      <c r="W272" s="21"/>
      <c r="X272" s="21" t="s">
        <v>106</v>
      </c>
      <c r="Y272" s="21"/>
      <c r="Z272" s="21"/>
      <c r="AA272" s="21" t="s">
        <v>114</v>
      </c>
      <c r="AB272" s="21"/>
      <c r="AC272" s="21"/>
      <c r="AD272" s="21" t="s">
        <v>122</v>
      </c>
      <c r="AE272" s="21"/>
      <c r="AF272" s="21"/>
      <c r="AG272" s="21" t="s">
        <v>130</v>
      </c>
      <c r="AH272" s="21"/>
      <c r="AI272" s="21"/>
      <c r="AJ272" s="21" t="s">
        <v>145</v>
      </c>
      <c r="AK272" s="21"/>
      <c r="AL272" s="21"/>
      <c r="AM272" s="21" t="s">
        <v>151</v>
      </c>
      <c r="AN272" s="21"/>
      <c r="AO272" s="21"/>
      <c r="AP272" s="21" t="s">
        <v>159</v>
      </c>
      <c r="AQ272" s="21"/>
      <c r="AR272" s="21"/>
      <c r="AS272" s="21" t="s">
        <v>167</v>
      </c>
      <c r="AT272" s="21"/>
      <c r="AU272" s="21"/>
      <c r="AV272" s="21" t="s">
        <v>175</v>
      </c>
      <c r="AW272" s="21"/>
      <c r="AX272" s="21"/>
      <c r="AY272" s="21" t="s">
        <v>183</v>
      </c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9"/>
    </row>
    <row r="273" spans="8:149" x14ac:dyDescent="0.3">
      <c r="H273" s="30"/>
      <c r="I273" s="21" t="s">
        <v>64</v>
      </c>
      <c r="J273" s="21">
        <f>2*M269/111</f>
        <v>0.26341783430402732</v>
      </c>
      <c r="K273" s="21"/>
      <c r="L273" s="21" t="s">
        <v>76</v>
      </c>
      <c r="M273" s="21">
        <f>2*S269/111</f>
        <v>-7.6852225751163586E-2</v>
      </c>
      <c r="N273" s="21"/>
      <c r="O273" s="21" t="s">
        <v>85</v>
      </c>
      <c r="P273" s="21">
        <f>2*Y269/111</f>
        <v>5.3428030476423017E-3</v>
      </c>
      <c r="Q273" s="21"/>
      <c r="R273" s="21" t="s">
        <v>89</v>
      </c>
      <c r="S273" s="21">
        <f>2*AE269/111</f>
        <v>-3.8380047016215037E-2</v>
      </c>
      <c r="T273" s="21"/>
      <c r="U273" s="21" t="s">
        <v>97</v>
      </c>
      <c r="V273" s="21">
        <f>2*AK269/111</f>
        <v>-7.7077575975470755E-2</v>
      </c>
      <c r="W273" s="21"/>
      <c r="X273" s="21" t="s">
        <v>107</v>
      </c>
      <c r="Y273" s="21">
        <f>2*AQ269/111</f>
        <v>-0.16261466424127674</v>
      </c>
      <c r="Z273" s="21"/>
      <c r="AA273" s="21" t="s">
        <v>115</v>
      </c>
      <c r="AB273" s="21">
        <f>2*AW269/111</f>
        <v>5.1257770585524519E-2</v>
      </c>
      <c r="AC273" s="21"/>
      <c r="AD273" s="21" t="s">
        <v>123</v>
      </c>
      <c r="AE273" s="21">
        <f>2*BC269/111</f>
        <v>-6.0090753480148286E-2</v>
      </c>
      <c r="AF273" s="21"/>
      <c r="AG273" s="21" t="s">
        <v>131</v>
      </c>
      <c r="AH273" s="21">
        <f>2*BI269/111</f>
        <v>0.152311763594601</v>
      </c>
      <c r="AI273" s="21"/>
      <c r="AJ273" s="21" t="s">
        <v>138</v>
      </c>
      <c r="AK273" s="21">
        <f>2*BO269/111</f>
        <v>4.7122921506469732E-2</v>
      </c>
      <c r="AL273" s="21"/>
      <c r="AM273" s="21" t="s">
        <v>152</v>
      </c>
      <c r="AN273" s="21">
        <f>2*BU269/111</f>
        <v>-1.9848037846998227E-2</v>
      </c>
      <c r="AO273" s="21"/>
      <c r="AP273" s="21" t="s">
        <v>160</v>
      </c>
      <c r="AQ273" s="21">
        <f>2*CA269/111</f>
        <v>-6.1143181782506882E-3</v>
      </c>
      <c r="AR273" s="21"/>
      <c r="AS273" s="21" t="s">
        <v>168</v>
      </c>
      <c r="AT273" s="21">
        <f>2*CG269/111</f>
        <v>-9.7028203441442584E-2</v>
      </c>
      <c r="AU273" s="21"/>
      <c r="AV273" s="21" t="s">
        <v>176</v>
      </c>
      <c r="AW273" s="21">
        <f>2*CM269/111</f>
        <v>-2.6911224019614583E-3</v>
      </c>
      <c r="AX273" s="21"/>
      <c r="AY273" s="21" t="s">
        <v>184</v>
      </c>
      <c r="AZ273" s="21">
        <f>2*CS269/111</f>
        <v>0.18025581888792244</v>
      </c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9"/>
    </row>
    <row r="274" spans="8:149" x14ac:dyDescent="0.3">
      <c r="H274" s="30"/>
      <c r="I274" s="21" t="s">
        <v>65</v>
      </c>
      <c r="J274" s="21">
        <f>2*N269/111</f>
        <v>-0.47467623782630736</v>
      </c>
      <c r="K274" s="21"/>
      <c r="L274" s="21" t="s">
        <v>77</v>
      </c>
      <c r="M274" s="21">
        <f>2*T269/111</f>
        <v>-0.30172981293449402</v>
      </c>
      <c r="N274" s="21"/>
      <c r="O274" s="21" t="s">
        <v>86</v>
      </c>
      <c r="P274" s="21">
        <f>2*Z269/111</f>
        <v>0.29490101534636048</v>
      </c>
      <c r="Q274" s="21"/>
      <c r="R274" s="21" t="s">
        <v>90</v>
      </c>
      <c r="S274" s="21">
        <f>2*AF269/111</f>
        <v>-0.13753073526591769</v>
      </c>
      <c r="T274" s="21"/>
      <c r="U274" s="21" t="s">
        <v>98</v>
      </c>
      <c r="V274" s="21">
        <f>2*AL269/111</f>
        <v>-4.0361633833608461E-2</v>
      </c>
      <c r="W274" s="21"/>
      <c r="X274" s="21" t="s">
        <v>108</v>
      </c>
      <c r="Y274" s="21">
        <f>2*AR269/111</f>
        <v>0.22067263290895864</v>
      </c>
      <c r="Z274" s="21"/>
      <c r="AA274" s="21" t="s">
        <v>116</v>
      </c>
      <c r="AB274" s="21">
        <f>2*AX269/111</f>
        <v>-3.7172054354270095E-2</v>
      </c>
      <c r="AC274" s="21"/>
      <c r="AD274" s="21" t="s">
        <v>124</v>
      </c>
      <c r="AE274" s="21">
        <f>2*BD269/111</f>
        <v>-5.7475861980912299E-2</v>
      </c>
      <c r="AF274" s="21"/>
      <c r="AG274" s="21" t="s">
        <v>132</v>
      </c>
      <c r="AH274" s="21">
        <f>2*BJ269/111</f>
        <v>-1.4089307727020722E-2</v>
      </c>
      <c r="AI274" s="21"/>
      <c r="AJ274" s="21" t="s">
        <v>139</v>
      </c>
      <c r="AK274" s="21">
        <f>2*BP269/111</f>
        <v>-0.20195138326207099</v>
      </c>
      <c r="AL274" s="21"/>
      <c r="AM274" s="21" t="s">
        <v>153</v>
      </c>
      <c r="AN274" s="21">
        <f>2*BV269/111</f>
        <v>-6.7557323537022623E-2</v>
      </c>
      <c r="AO274" s="21"/>
      <c r="AP274" s="21" t="s">
        <v>161</v>
      </c>
      <c r="AQ274" s="21">
        <f>2*CB269/111</f>
        <v>0.14439144169627141</v>
      </c>
      <c r="AR274" s="21"/>
      <c r="AS274" s="21" t="s">
        <v>169</v>
      </c>
      <c r="AT274" s="21">
        <f>2*CH269/111</f>
        <v>-1.4015953739165379E-2</v>
      </c>
      <c r="AU274" s="21"/>
      <c r="AV274" s="21" t="s">
        <v>177</v>
      </c>
      <c r="AW274" s="21">
        <f>2*CN269/111</f>
        <v>-9.9869907875362929E-2</v>
      </c>
      <c r="AX274" s="21"/>
      <c r="AY274" s="21" t="s">
        <v>185</v>
      </c>
      <c r="AZ274" s="21">
        <f>2*CT269/111</f>
        <v>4.2404112569795198E-2</v>
      </c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9"/>
    </row>
    <row r="275" spans="8:149" x14ac:dyDescent="0.3">
      <c r="H275" s="30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9"/>
    </row>
    <row r="276" spans="8:149" x14ac:dyDescent="0.3">
      <c r="H276" s="3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9"/>
    </row>
    <row r="277" spans="8:149" x14ac:dyDescent="0.3">
      <c r="H277" s="30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9"/>
    </row>
    <row r="278" spans="8:149" ht="15" thickBot="1" x14ac:dyDescent="0.35">
      <c r="H278" s="48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8"/>
    </row>
  </sheetData>
  <mergeCells count="118">
    <mergeCell ref="I60:M61"/>
    <mergeCell ref="D157:D160"/>
    <mergeCell ref="K118:M118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6:F136"/>
    <mergeCell ref="E135:F135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68:F68"/>
    <mergeCell ref="E69:F69"/>
    <mergeCell ref="E70:F70"/>
    <mergeCell ref="E71:F71"/>
    <mergeCell ref="E72:F72"/>
    <mergeCell ref="E73:F73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3:F43"/>
    <mergeCell ref="E44:F44"/>
    <mergeCell ref="E45:F45"/>
    <mergeCell ref="E46:F46"/>
    <mergeCell ref="E47:F47"/>
    <mergeCell ref="E49:F49"/>
    <mergeCell ref="E48:F48"/>
    <mergeCell ref="R2:R3"/>
    <mergeCell ref="T12:X16"/>
    <mergeCell ref="U36:Z37"/>
    <mergeCell ref="F2:H2"/>
    <mergeCell ref="J6:K8"/>
    <mergeCell ref="J28:N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D o Q E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V 6 g a F 2 u j D u D b 6 U C / Y A Q A A A P / / A w B Q S w M E F A A C A A g A A A A h A B O U b g r B A Q A A L A k A A B M A A A B G b 3 J t d W x h c y 9 T Z W N 0 a W 9 u M S 5 t 7 J P N S g J R F M f 3 g u 9 w u G 0 c G A Z n z D 5 x Z Q T u g m z l u J i a a 0 n j j D g 3 K E Q w i V o U C G 1 q W 7 2 A Q Z J J 2 i u c + 0 a d 0 Y q s L t W i V Q 5 c h v s 7 3 + f y D / m W K A c + r I / / 5 n I 8 F o + F O 0 6 N u z D D 8 s 6 m x 5 N J E x J r z j Y H U 2 O Q A Y + L e A z o w 0 t 5 K F s 4 l C c 4 w B 7 2 y b b m l o x R U J h Y L X v c y A a + 4 L 4 I E y y 7 Z G + E v B b a e I 0 d 2 Z J n s k 1 R H X u F h 7 s i q N p 4 j j d 4 Y a f l I X b x E b t R a t m 0 8 Y o q k D / 2 R r V 6 V I t M 2 C f W B h z i r W x i B 2 + p i V Y E g f o Y y C O 6 N i l J R x 7 T v W f j 0 8 i r P 5 F g i F 3 A e 8 J 3 d K L + u 5 A y q m 6 J a T o U c p W q x y v U u R N t J c N M I 8 W K m j 6 e + 2 0 r m U 8 r q B d y b u Z t b a z Y K K w 4 w i m + B M 4 w v K S S N B 1 5 R 2 c g T / E B o r b w K V r t K N D I 1 x w / L A W 1 S j b w 9 i p + / q B K 6 3 z N q d f r b M x N p o M g G w i + L x o 6 v H J L w V M K P q v g a Q W f U / B 5 B V 9 Q 8 E U F N 5 M q g 2 p i U z W y O T l z Q 4 v H y v 5 P 3 u J L G V g v M r C m M n g n A + s 7 G V h / I A N r U g Y 5 X 8 z N G p H H V z p w H c F / o 4 M P / m k F n + p A g 8 R U C 1 M t / B c t P A M A A P / / A w B Q S w E C L Q A U A A Y A C A A A A C E A K t 2 q Q N I A A A A 3 A Q A A E w A A A A A A A A A A A A A A A A A A A A A A W 0 N v b n R l b n R f V H l w Z X N d L n h t b F B L A Q I t A B Q A A g A I A A A A I Q C g O h A T r A A A A P Y A A A A S A A A A A A A A A A A A A A A A A A s D A A B D b 2 5 m a W c v U G F j a 2 F n Z S 5 4 b W x Q S w E C L Q A U A A I A C A A A A C E A E 5 R u C s E B A A A s C Q A A E w A A A A A A A A A A A A A A A A D n A w A A R m 9 y b X V s Y X M v U 2 V j d G l v b j E u b V B L B Q Y A A A A A A w A D A M I A A A D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T I A A A A A A A A n M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A z V D E 0 O j U z O j A 1 L j A 5 O T E y O T N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9 C Y 0 L f Q v N C 1 0 L 3 Q t d C 9 0 L 3 R i 9 C 5 I N G C 0 L j Q v y 5 7 Q 2 9 s d W 1 u M S w w f S Z x d W 9 0 O y w m c X V v d D t T Z W N 0 a W 9 u M S 9 U Y W J s Z T A w M S A o U G F n Z S A x K S / Q m N C 3 0 L z Q t d C 9 0 L X Q v d C 9 0 Y v Q u S D R g t C 4 0 L 8 u e 0 N v b H V t b j I s M X 0 m c X V v d D s s J n F 1 b 3 Q 7 U 2 V j d G l v b j E v V G F i b G U w M D E g K F B h Z 2 U g M S k v 0 J j Q t 9 C 8 0 L X Q v d C 1 0 L 3 Q v d G L 0 L k g 0 Y L Q u N C / L n t D b 2 x 1 b W 4 z L D J 9 J n F 1 b 3 Q 7 L C Z x d W 9 0 O 1 N l Y 3 R p b 2 4 x L 1 R h Y m x l M D A x I C h Q Y W d l I D E p L 9 C Y 0 L f Q v N C 1 0 L 3 Q t d C 9 0 L 3 R i 9 C 5 I N G C 0 L j Q v y 5 7 Q 2 9 s d W 1 u N C w z f S Z x d W 9 0 O y w m c X V v d D t T Z W N 0 a W 9 u M S 9 U Y W J s Z T A w M S A o U G F n Z S A x K S / Q m N C 3 0 L z Q t d C 9 0 L X Q v d C 9 0 Y v Q u S D R g t C 4 0 L 8 u e 0 N v b H V t b j U s N H 0 m c X V v d D s s J n F 1 b 3 Q 7 U 2 V j d G l v b j E v V G F i b G U w M D E g K F B h Z 2 U g M S k v 0 J j Q t 9 C 8 0 L X Q v d C 1 0 L 3 Q v d G L 0 L k g 0 Y L Q u N C / L n t D b 2 x 1 b W 4 2 L D V 9 J n F 1 b 3 Q 7 L C Z x d W 9 0 O 1 N l Y 3 R p b 2 4 x L 1 R h Y m x l M D A x I C h Q Y W d l I D E p L 9 C Y 0 L f Q v N C 1 0 L 3 Q t d C 9 0 L 3 R i 9 C 5 I N G C 0 L j Q v y 5 7 Q 2 9 s d W 1 u N y w 2 f S Z x d W 9 0 O y w m c X V v d D t T Z W N 0 a W 9 u M S 9 U Y W J s Z T A w M S A o U G F n Z S A x K S / Q m N C 3 0 L z Q t d C 9 0 L X Q v d C 9 0 Y v Q u S D R g t C 4 0 L 8 u e 0 N v b H V t b j g s N 3 0 m c X V v d D s s J n F 1 b 3 Q 7 U 2 V j d G l v b j E v V G F i b G U w M D E g K F B h Z 2 U g M S k v 0 J j Q t 9 C 8 0 L X Q v d C 1 0 L 3 Q v d G L 0 L k g 0 Y L Q u N C / L n t D b 2 x 1 b W 4 5 L D h 9 J n F 1 b 3 Q 7 L C Z x d W 9 0 O 1 N l Y 3 R p b 2 4 x L 1 R h Y m x l M D A x I C h Q Y W d l I D E p L 9 C Y 0 L f Q v N C 1 0 L 3 Q t d C 9 0 L 3 R i 9 C 5 I N G C 0 L j Q v y 5 7 Q 2 9 s d W 1 u M T A s O X 0 m c X V v d D s s J n F 1 b 3 Q 7 U 2 V j d G l v b j E v V G F i b G U w M D E g K F B h Z 2 U g M S k v 0 J j Q t 9 C 8 0 L X Q v d C 1 0 L 3 Q v d G L 0 L k g 0 Y L Q u N C / L n t D b 2 x 1 b W 4 x M S w x M H 0 m c X V v d D s s J n F 1 b 3 Q 7 U 2 V j d G l v b j E v V G F i b G U w M D E g K F B h Z 2 U g M S k v 0 J j Q t 9 C 8 0 L X Q v d C 1 0 L 3 Q v d G L 0 L k g 0 Y L Q u N C / L n t D b 2 x 1 b W 4 x M i w x M X 0 m c X V v d D s s J n F 1 b 3 Q 7 U 2 V j d G l v b j E v V G F i b G U w M D E g K F B h Z 2 U g M S k v 0 J j Q t 9 C 8 0 L X Q v d C 1 0 L 3 Q v d G L 0 L k g 0 Y L Q u N C /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A x I C h Q Y W d l I D E p L 9 C Y 0 L f Q v N C 1 0 L 3 Q t d C 9 0 L 3 R i 9 C 5 I N G C 0 L j Q v y 5 7 Q 2 9 s d W 1 u M S w w f S Z x d W 9 0 O y w m c X V v d D t T Z W N 0 a W 9 u M S 9 U Y W J s Z T A w M S A o U G F n Z S A x K S / Q m N C 3 0 L z Q t d C 9 0 L X Q v d C 9 0 Y v Q u S D R g t C 4 0 L 8 u e 0 N v b H V t b j I s M X 0 m c X V v d D s s J n F 1 b 3 Q 7 U 2 V j d G l v b j E v V G F i b G U w M D E g K F B h Z 2 U g M S k v 0 J j Q t 9 C 8 0 L X Q v d C 1 0 L 3 Q v d G L 0 L k g 0 Y L Q u N C / L n t D b 2 x 1 b W 4 z L D J 9 J n F 1 b 3 Q 7 L C Z x d W 9 0 O 1 N l Y 3 R p b 2 4 x L 1 R h Y m x l M D A x I C h Q Y W d l I D E p L 9 C Y 0 L f Q v N C 1 0 L 3 Q t d C 9 0 L 3 R i 9 C 5 I N G C 0 L j Q v y 5 7 Q 2 9 s d W 1 u N C w z f S Z x d W 9 0 O y w m c X V v d D t T Z W N 0 a W 9 u M S 9 U Y W J s Z T A w M S A o U G F n Z S A x K S / Q m N C 3 0 L z Q t d C 9 0 L X Q v d C 9 0 Y v Q u S D R g t C 4 0 L 8 u e 0 N v b H V t b j U s N H 0 m c X V v d D s s J n F 1 b 3 Q 7 U 2 V j d G l v b j E v V G F i b G U w M D E g K F B h Z 2 U g M S k v 0 J j Q t 9 C 8 0 L X Q v d C 1 0 L 3 Q v d G L 0 L k g 0 Y L Q u N C / L n t D b 2 x 1 b W 4 2 L D V 9 J n F 1 b 3 Q 7 L C Z x d W 9 0 O 1 N l Y 3 R p b 2 4 x L 1 R h Y m x l M D A x I C h Q Y W d l I D E p L 9 C Y 0 L f Q v N C 1 0 L 3 Q t d C 9 0 L 3 R i 9 C 5 I N G C 0 L j Q v y 5 7 Q 2 9 s d W 1 u N y w 2 f S Z x d W 9 0 O y w m c X V v d D t T Z W N 0 a W 9 u M S 9 U Y W J s Z T A w M S A o U G F n Z S A x K S / Q m N C 3 0 L z Q t d C 9 0 L X Q v d C 9 0 Y v Q u S D R g t C 4 0 L 8 u e 0 N v b H V t b j g s N 3 0 m c X V v d D s s J n F 1 b 3 Q 7 U 2 V j d G l v b j E v V G F i b G U w M D E g K F B h Z 2 U g M S k v 0 J j Q t 9 C 8 0 L X Q v d C 1 0 L 3 Q v d G L 0 L k g 0 Y L Q u N C / L n t D b 2 x 1 b W 4 5 L D h 9 J n F 1 b 3 Q 7 L C Z x d W 9 0 O 1 N l Y 3 R p b 2 4 x L 1 R h Y m x l M D A x I C h Q Y W d l I D E p L 9 C Y 0 L f Q v N C 1 0 L 3 Q t d C 9 0 L 3 R i 9 C 5 I N G C 0 L j Q v y 5 7 Q 2 9 s d W 1 u M T A s O X 0 m c X V v d D s s J n F 1 b 3 Q 7 U 2 V j d G l v b j E v V G F i b G U w M D E g K F B h Z 2 U g M S k v 0 J j Q t 9 C 8 0 L X Q v d C 1 0 L 3 Q v d G L 0 L k g 0 Y L Q u N C / L n t D b 2 x 1 b W 4 x M S w x M H 0 m c X V v d D s s J n F 1 b 3 Q 7 U 2 V j d G l v b j E v V G F i b G U w M D E g K F B h Z 2 U g M S k v 0 J j Q t 9 C 8 0 L X Q v d C 1 0 L 3 Q v d G L 0 L k g 0 Y L Q u N C / L n t D b 2 x 1 b W 4 x M i w x M X 0 m c X V v d D s s J n F 1 b 3 Q 7 U 2 V j d G l v b j E v V G F i b G U w M D E g K F B h Z 2 U g M S k v 0 J j Q t 9 C 8 0 L X Q v d C 1 0 L 3 Q v d G L 0 L k g 0 Y L Q u N C /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A z V D E 0 O j U z O j Q z L j U 4 O D E 1 O D F a I i 8 + P E V u d H J 5 I F R 5 c G U 9 I k Z p b G x D b 2 x 1 b W 5 U e X B l c y I g V m F s d W U 9 I n N B d 2 t H Q 1 F r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9 C Y 0 L f Q v N C 1 0 L 3 Q t d C 9 0 L 3 R i 9 C 5 I N G C 0 L j Q v y 5 7 Q 2 9 s d W 1 u M S w w f S Z x d W 9 0 O y w m c X V v d D t T Z W N 0 a W 9 u M S 9 U Y W J s Z T A w M i A o U G F n Z S A y K S / Q m N C 3 0 L z Q t d C 9 0 L X Q v d C 9 0 Y v Q u S D R g t C 4 0 L 8 u e 0 N v b H V t b j I s M X 0 m c X V v d D s s J n F 1 b 3 Q 7 U 2 V j d G l v b j E v V G F i b G U w M D I g K F B h Z 2 U g M i k v 0 J j Q t 9 C 8 0 L X Q v d C 1 0 L 3 Q v d G L 0 L k g 0 Y L Q u N C / L n t D b 2 x 1 b W 4 z L D J 9 J n F 1 b 3 Q 7 L C Z x d W 9 0 O 1 N l Y 3 R p b 2 4 x L 1 R h Y m x l M D A y I C h Q Y W d l I D I p L 9 C Y 0 L f Q v N C 1 0 L 3 Q t d C 9 0 L 3 R i 9 C 5 I N G C 0 L j Q v y 5 7 Q 2 9 s d W 1 u N C w z f S Z x d W 9 0 O y w m c X V v d D t T Z W N 0 a W 9 u M S 9 U Y W J s Z T A w M i A o U G F n Z S A y K S / Q m N C 3 0 L z Q t d C 9 0 L X Q v d C 9 0 Y v Q u S D R g t C 4 0 L 8 u e 0 N v b H V t b j U s N H 0 m c X V v d D s s J n F 1 b 3 Q 7 U 2 V j d G l v b j E v V G F i b G U w M D I g K F B h Z 2 U g M i k v 0 J j Q t 9 C 8 0 L X Q v d C 1 0 L 3 Q v d G L 0 L k g 0 Y L Q u N C / L n t D b 2 x 1 b W 4 2 L D V 9 J n F 1 b 3 Q 7 L C Z x d W 9 0 O 1 N l Y 3 R p b 2 4 x L 1 R h Y m x l M D A y I C h Q Y W d l I D I p L 9 C Y 0 L f Q v N C 1 0 L 3 Q t d C 9 0 L 3 R i 9 C 5 I N G C 0 L j Q v y 5 7 Q 2 9 s d W 1 u N y w 2 f S Z x d W 9 0 O y w m c X V v d D t T Z W N 0 a W 9 u M S 9 U Y W J s Z T A w M i A o U G F n Z S A y K S / Q m N C 3 0 L z Q t d C 9 0 L X Q v d C 9 0 Y v Q u S D R g t C 4 0 L 8 u e 0 N v b H V t b j g s N 3 0 m c X V v d D s s J n F 1 b 3 Q 7 U 2 V j d G l v b j E v V G F i b G U w M D I g K F B h Z 2 U g M i k v 0 J j Q t 9 C 8 0 L X Q v d C 1 0 L 3 Q v d G L 0 L k g 0 Y L Q u N C / L n t D b 2 x 1 b W 4 5 L D h 9 J n F 1 b 3 Q 7 L C Z x d W 9 0 O 1 N l Y 3 R p b 2 4 x L 1 R h Y m x l M D A y I C h Q Y W d l I D I p L 9 C Y 0 L f Q v N C 1 0 L 3 Q t d C 9 0 L 3 R i 9 C 5 I N G C 0 L j Q v y 5 7 Q 2 9 s d W 1 u M T A s O X 0 m c X V v d D s s J n F 1 b 3 Q 7 U 2 V j d G l v b j E v V G F i b G U w M D I g K F B h Z 2 U g M i k v 0 J j Q t 9 C 8 0 L X Q v d C 1 0 L 3 Q v d G L 0 L k g 0 Y L Q u N C / L n t D b 2 x 1 b W 4 x M S w x M H 0 m c X V v d D s s J n F 1 b 3 Q 7 U 2 V j d G l v b j E v V G F i b G U w M D I g K F B h Z 2 U g M i k v 0 J j Q t 9 C 8 0 L X Q v d C 1 0 L 3 Q v d G L 0 L k g 0 Y L Q u N C / L n t D b 2 x 1 b W 4 x M i w x M X 0 m c X V v d D s s J n F 1 b 3 Q 7 U 2 V j d G l v b j E v V G F i b G U w M D I g K F B h Z 2 U g M i k v 0 J j Q t 9 C 8 0 L X Q v d C 1 0 L 3 Q v d G L 0 L k g 0 Y L Q u N C /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A y I C h Q Y W d l I D I p L 9 C Y 0 L f Q v N C 1 0 L 3 Q t d C 9 0 L 3 R i 9 C 5 I N G C 0 L j Q v y 5 7 Q 2 9 s d W 1 u M S w w f S Z x d W 9 0 O y w m c X V v d D t T Z W N 0 a W 9 u M S 9 U Y W J s Z T A w M i A o U G F n Z S A y K S / Q m N C 3 0 L z Q t d C 9 0 L X Q v d C 9 0 Y v Q u S D R g t C 4 0 L 8 u e 0 N v b H V t b j I s M X 0 m c X V v d D s s J n F 1 b 3 Q 7 U 2 V j d G l v b j E v V G F i b G U w M D I g K F B h Z 2 U g M i k v 0 J j Q t 9 C 8 0 L X Q v d C 1 0 L 3 Q v d G L 0 L k g 0 Y L Q u N C / L n t D b 2 x 1 b W 4 z L D J 9 J n F 1 b 3 Q 7 L C Z x d W 9 0 O 1 N l Y 3 R p b 2 4 x L 1 R h Y m x l M D A y I C h Q Y W d l I D I p L 9 C Y 0 L f Q v N C 1 0 L 3 Q t d C 9 0 L 3 R i 9 C 5 I N G C 0 L j Q v y 5 7 Q 2 9 s d W 1 u N C w z f S Z x d W 9 0 O y w m c X V v d D t T Z W N 0 a W 9 u M S 9 U Y W J s Z T A w M i A o U G F n Z S A y K S / Q m N C 3 0 L z Q t d C 9 0 L X Q v d C 9 0 Y v Q u S D R g t C 4 0 L 8 u e 0 N v b H V t b j U s N H 0 m c X V v d D s s J n F 1 b 3 Q 7 U 2 V j d G l v b j E v V G F i b G U w M D I g K F B h Z 2 U g M i k v 0 J j Q t 9 C 8 0 L X Q v d C 1 0 L 3 Q v d G L 0 L k g 0 Y L Q u N C / L n t D b 2 x 1 b W 4 2 L D V 9 J n F 1 b 3 Q 7 L C Z x d W 9 0 O 1 N l Y 3 R p b 2 4 x L 1 R h Y m x l M D A y I C h Q Y W d l I D I p L 9 C Y 0 L f Q v N C 1 0 L 3 Q t d C 9 0 L 3 R i 9 C 5 I N G C 0 L j Q v y 5 7 Q 2 9 s d W 1 u N y w 2 f S Z x d W 9 0 O y w m c X V v d D t T Z W N 0 a W 9 u M S 9 U Y W J s Z T A w M i A o U G F n Z S A y K S / Q m N C 3 0 L z Q t d C 9 0 L X Q v d C 9 0 Y v Q u S D R g t C 4 0 L 8 u e 0 N v b H V t b j g s N 3 0 m c X V v d D s s J n F 1 b 3 Q 7 U 2 V j d G l v b j E v V G F i b G U w M D I g K F B h Z 2 U g M i k v 0 J j Q t 9 C 8 0 L X Q v d C 1 0 L 3 Q v d G L 0 L k g 0 Y L Q u N C / L n t D b 2 x 1 b W 4 5 L D h 9 J n F 1 b 3 Q 7 L C Z x d W 9 0 O 1 N l Y 3 R p b 2 4 x L 1 R h Y m x l M D A y I C h Q Y W d l I D I p L 9 C Y 0 L f Q v N C 1 0 L 3 Q t d C 9 0 L 3 R i 9 C 5 I N G C 0 L j Q v y 5 7 Q 2 9 s d W 1 u M T A s O X 0 m c X V v d D s s J n F 1 b 3 Q 7 U 2 V j d G l v b j E v V G F i b G U w M D I g K F B h Z 2 U g M i k v 0 J j Q t 9 C 8 0 L X Q v d C 1 0 L 3 Q v d G L 0 L k g 0 Y L Q u N C / L n t D b 2 x 1 b W 4 x M S w x M H 0 m c X V v d D s s J n F 1 b 3 Q 7 U 2 V j d G l v b j E v V G F i b G U w M D I g K F B h Z 2 U g M i k v 0 J j Q t 9 C 8 0 L X Q v d C 1 0 L 3 Q v d G L 0 L k g 0 Y L Q u N C / L n t D b 2 x 1 b W 4 x M i w x M X 0 m c X V v d D s s J n F 1 b 3 Q 7 U 2 V j d G l v b j E v V G F i b G U w M D I g K F B h Z 2 U g M i k v 0 J j Q t 9 C 8 0 L X Q v d C 1 0 L 3 Q v d G L 0 L k g 0 Y L Q u N C /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A z V D E 0 O j U 0 O j U y L j U 2 N j k 1 N j J a I i 8 + P E V u d H J 5 I F R 5 c G U 9 I k Z p b G x D b 2 x 1 b W 5 U e X B l c y I g V m F s d W U 9 I n N B d 2 t H Q 1 F r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I C g y K S / Q m N C 3 0 L z Q t d C 9 0 L X Q v d C 9 0 Y v Q u S D R g t C 4 0 L 8 u e 0 N v b H V t b j E s M H 0 m c X V v d D s s J n F 1 b 3 Q 7 U 2 V j d G l v b j E v V G F i b G U w M D I g K F B h Z 2 U g M i k g K D I p L 9 C Y 0 L f Q v N C 1 0 L 3 Q t d C 9 0 L 3 R i 9 C 5 I N G C 0 L j Q v y 5 7 Q 2 9 s d W 1 u M i w x f S Z x d W 9 0 O y w m c X V v d D t T Z W N 0 a W 9 u M S 9 U Y W J s Z T A w M i A o U G F n Z S A y K S A o M i k v 0 J j Q t 9 C 8 0 L X Q v d C 1 0 L 3 Q v d G L 0 L k g 0 Y L Q u N C / L n t D b 2 x 1 b W 4 z L D J 9 J n F 1 b 3 Q 7 L C Z x d W 9 0 O 1 N l Y 3 R p b 2 4 x L 1 R h Y m x l M D A y I C h Q Y W d l I D I p I C g y K S / Q m N C 3 0 L z Q t d C 9 0 L X Q v d C 9 0 Y v Q u S D R g t C 4 0 L 8 u e 0 N v b H V t b j Q s M 3 0 m c X V v d D s s J n F 1 b 3 Q 7 U 2 V j d G l v b j E v V G F i b G U w M D I g K F B h Z 2 U g M i k g K D I p L 9 C Y 0 L f Q v N C 1 0 L 3 Q t d C 9 0 L 3 R i 9 C 5 I N G C 0 L j Q v y 5 7 Q 2 9 s d W 1 u N S w 0 f S Z x d W 9 0 O y w m c X V v d D t T Z W N 0 a W 9 u M S 9 U Y W J s Z T A w M i A o U G F n Z S A y K S A o M i k v 0 J j Q t 9 C 8 0 L X Q v d C 1 0 L 3 Q v d G L 0 L k g 0 Y L Q u N C / L n t D b 2 x 1 b W 4 2 L D V 9 J n F 1 b 3 Q 7 L C Z x d W 9 0 O 1 N l Y 3 R p b 2 4 x L 1 R h Y m x l M D A y I C h Q Y W d l I D I p I C g y K S / Q m N C 3 0 L z Q t d C 9 0 L X Q v d C 9 0 Y v Q u S D R g t C 4 0 L 8 u e 0 N v b H V t b j c s N n 0 m c X V v d D s s J n F 1 b 3 Q 7 U 2 V j d G l v b j E v V G F i b G U w M D I g K F B h Z 2 U g M i k g K D I p L 9 C Y 0 L f Q v N C 1 0 L 3 Q t d C 9 0 L 3 R i 9 C 5 I N G C 0 L j Q v y 5 7 Q 2 9 s d W 1 u O C w 3 f S Z x d W 9 0 O y w m c X V v d D t T Z W N 0 a W 9 u M S 9 U Y W J s Z T A w M i A o U G F n Z S A y K S A o M i k v 0 J j Q t 9 C 8 0 L X Q v d C 1 0 L 3 Q v d G L 0 L k g 0 Y L Q u N C / L n t D b 2 x 1 b W 4 5 L D h 9 J n F 1 b 3 Q 7 L C Z x d W 9 0 O 1 N l Y 3 R p b 2 4 x L 1 R h Y m x l M D A y I C h Q Y W d l I D I p I C g y K S / Q m N C 3 0 L z Q t d C 9 0 L X Q v d C 9 0 Y v Q u S D R g t C 4 0 L 8 u e 0 N v b H V t b j E w L D l 9 J n F 1 b 3 Q 7 L C Z x d W 9 0 O 1 N l Y 3 R p b 2 4 x L 1 R h Y m x l M D A y I C h Q Y W d l I D I p I C g y K S / Q m N C 3 0 L z Q t d C 9 0 L X Q v d C 9 0 Y v Q u S D R g t C 4 0 L 8 u e 0 N v b H V t b j E x L D E w f S Z x d W 9 0 O y w m c X V v d D t T Z W N 0 a W 9 u M S 9 U Y W J s Z T A w M i A o U G F n Z S A y K S A o M i k v 0 J j Q t 9 C 8 0 L X Q v d C 1 0 L 3 Q v d G L 0 L k g 0 Y L Q u N C / L n t D b 2 x 1 b W 4 x M i w x M X 0 m c X V v d D s s J n F 1 b 3 Q 7 U 2 V j d G l v b j E v V G F i b G U w M D I g K F B h Z 2 U g M i k g K D I p L 9 C Y 0 L f Q v N C 1 0 L 3 Q t d C 9 0 L 3 R i 9 C 5 I N G C 0 L j Q v y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i A o U G F n Z S A y K S A o M i k v 0 J j Q t 9 C 8 0 L X Q v d C 1 0 L 3 Q v d G L 0 L k g 0 Y L Q u N C / L n t D b 2 x 1 b W 4 x L D B 9 J n F 1 b 3 Q 7 L C Z x d W 9 0 O 1 N l Y 3 R p b 2 4 x L 1 R h Y m x l M D A y I C h Q Y W d l I D I p I C g y K S / Q m N C 3 0 L z Q t d C 9 0 L X Q v d C 9 0 Y v Q u S D R g t C 4 0 L 8 u e 0 N v b H V t b j I s M X 0 m c X V v d D s s J n F 1 b 3 Q 7 U 2 V j d G l v b j E v V G F i b G U w M D I g K F B h Z 2 U g M i k g K D I p L 9 C Y 0 L f Q v N C 1 0 L 3 Q t d C 9 0 L 3 R i 9 C 5 I N G C 0 L j Q v y 5 7 Q 2 9 s d W 1 u M y w y f S Z x d W 9 0 O y w m c X V v d D t T Z W N 0 a W 9 u M S 9 U Y W J s Z T A w M i A o U G F n Z S A y K S A o M i k v 0 J j Q t 9 C 8 0 L X Q v d C 1 0 L 3 Q v d G L 0 L k g 0 Y L Q u N C / L n t D b 2 x 1 b W 4 0 L D N 9 J n F 1 b 3 Q 7 L C Z x d W 9 0 O 1 N l Y 3 R p b 2 4 x L 1 R h Y m x l M D A y I C h Q Y W d l I D I p I C g y K S / Q m N C 3 0 L z Q t d C 9 0 L X Q v d C 9 0 Y v Q u S D R g t C 4 0 L 8 u e 0 N v b H V t b j U s N H 0 m c X V v d D s s J n F 1 b 3 Q 7 U 2 V j d G l v b j E v V G F i b G U w M D I g K F B h Z 2 U g M i k g K D I p L 9 C Y 0 L f Q v N C 1 0 L 3 Q t d C 9 0 L 3 R i 9 C 5 I N G C 0 L j Q v y 5 7 Q 2 9 s d W 1 u N i w 1 f S Z x d W 9 0 O y w m c X V v d D t T Z W N 0 a W 9 u M S 9 U Y W J s Z T A w M i A o U G F n Z S A y K S A o M i k v 0 J j Q t 9 C 8 0 L X Q v d C 1 0 L 3 Q v d G L 0 L k g 0 Y L Q u N C / L n t D b 2 x 1 b W 4 3 L D Z 9 J n F 1 b 3 Q 7 L C Z x d W 9 0 O 1 N l Y 3 R p b 2 4 x L 1 R h Y m x l M D A y I C h Q Y W d l I D I p I C g y K S / Q m N C 3 0 L z Q t d C 9 0 L X Q v d C 9 0 Y v Q u S D R g t C 4 0 L 8 u e 0 N v b H V t b j g s N 3 0 m c X V v d D s s J n F 1 b 3 Q 7 U 2 V j d G l v b j E v V G F i b G U w M D I g K F B h Z 2 U g M i k g K D I p L 9 C Y 0 L f Q v N C 1 0 L 3 Q t d C 9 0 L 3 R i 9 C 5 I N G C 0 L j Q v y 5 7 Q 2 9 s d W 1 u O S w 4 f S Z x d W 9 0 O y w m c X V v d D t T Z W N 0 a W 9 u M S 9 U Y W J s Z T A w M i A o U G F n Z S A y K S A o M i k v 0 J j Q t 9 C 8 0 L X Q v d C 1 0 L 3 Q v d G L 0 L k g 0 Y L Q u N C / L n t D b 2 x 1 b W 4 x M C w 5 f S Z x d W 9 0 O y w m c X V v d D t T Z W N 0 a W 9 u M S 9 U Y W J s Z T A w M i A o U G F n Z S A y K S A o M i k v 0 J j Q t 9 C 8 0 L X Q v d C 1 0 L 3 Q v d G L 0 L k g 0 Y L Q u N C / L n t D b 2 x 1 b W 4 x M S w x M H 0 m c X V v d D s s J n F 1 b 3 Q 7 U 2 V j d G l v b j E v V G F i b G U w M D I g K F B h Z 2 U g M i k g K D I p L 9 C Y 0 L f Q v N C 1 0 L 3 Q t d C 9 0 L 3 R i 9 C 5 I N G C 0 L j Q v y 5 7 Q 2 9 s d W 1 u M T I s M T F 9 J n F 1 b 3 Q 7 L C Z x d W 9 0 O 1 N l Y 3 R p b 2 4 x L 1 R h Y m x l M D A y I C h Q Y W d l I D I p I C g y K S / Q m N C 3 0 L z Q t d C 9 0 L X Q v d C 9 0 Y v Q u S D R g t C 4 0 L 8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D J f X 1 B h Z 2 V f M l 9 f X z I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y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J T I w K D I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J T I w K D I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U 6 H E f f L Q R 6 8 8 Y i 7 E j B z 4 A A A A A A I A A A A A A B B m A A A A A Q A A I A A A A N V n 5 c 8 9 N V u i H 3 K W k n j f J r J Z m 8 j r Q L 3 t K i i z H 8 m f j a B A A A A A A A 6 A A A A A A g A A I A A A A H f g z D 1 O t Y N k 5 1 J r y n 4 d U 8 B l e P m E V a 6 u 8 1 S i e 3 I x 7 u 5 m U A A A A L i v w U m 2 L 9 Y x S Z I O R m 8 l m q e 0 X n J L 9 k 7 M m k y f 0 4 K 9 n C g G p U s S N + Q o O 3 i r Y t + g n Y v 5 L p L 5 p 2 E J n g 0 p K q q f W 2 p l 8 j c a K i 4 t z 2 G k j n G u O r o E I G Y S Q A A A A H a 7 i Y 2 d 8 H V m o 6 z M I B K k T S I A X Q J i r o x 0 r / a x R c 6 y 6 k S 7 g c F p / i k N W B w 4 m Z 6 + c 6 b i y / I 2 n C I m 6 m Q W g B V r k m 9 s b B 8 = < / D a t a M a s h u p > 
</file>

<file path=customXml/itemProps1.xml><?xml version="1.0" encoding="utf-8"?>
<ds:datastoreItem xmlns:ds="http://schemas.openxmlformats.org/officeDocument/2006/customXml" ds:itemID="{5F7924C9-EFE4-4378-9A11-8A100A52F2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dcterms:created xsi:type="dcterms:W3CDTF">2022-12-03T14:48:28Z</dcterms:created>
  <dcterms:modified xsi:type="dcterms:W3CDTF">2022-12-13T16:40:37Z</dcterms:modified>
</cp:coreProperties>
</file>