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062623ce930fd8d8/Eletrônica/Arquivos/7º Semestre/Projeto integrador 1/"/>
    </mc:Choice>
  </mc:AlternateContent>
  <bookViews>
    <workbookView xWindow="0" yWindow="0" windowWidth="20490" windowHeight="7515" tabRatio="788" firstSheet="2" activeTab="2" xr2:uid="{00000000-000D-0000-FFFF-FFFF00000000}"/>
  </bookViews>
  <sheets>
    <sheet name="Setembro" sheetId="22" r:id="rId1"/>
    <sheet name="Outubro" sheetId="23" r:id="rId2"/>
    <sheet name="Novembro" sheetId="24" r:id="rId3"/>
  </sheets>
  <definedNames>
    <definedName name="AnoDoCalendário">Setembro!$K$2</definedName>
    <definedName name="AnoDoCalendárioa">#REF!</definedName>
    <definedName name="DiasESemanas">{0,1,2,3,4,5,6} + {0;1;2;3;4;5}*7</definedName>
    <definedName name="InicioDaSemana">Setembro!$K$3</definedName>
    <definedName name="InícioDaSemana">Setembro!$K$3</definedName>
    <definedName name="_xlnm.Print_Area" localSheetId="2">Novembro!$A$1:$I$14</definedName>
    <definedName name="_xlnm.Print_Area" localSheetId="0">Setembro!$A$1:$I$14</definedName>
  </definedNames>
  <calcPr calcId="171026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4" l="1"/>
  <c r="B2" i="23"/>
  <c r="B2" i="22"/>
  <c r="B11" i="24" a="1"/>
  <c r="D11" i="24"/>
  <c r="B9" i="24" a="1"/>
  <c r="F9" i="24"/>
  <c r="B7" i="24" a="1"/>
  <c r="F7" i="24"/>
  <c r="B5" i="24" a="1"/>
  <c r="H5" i="24"/>
  <c r="B3" i="24" a="1"/>
  <c r="H3" i="24"/>
  <c r="H2" i="24"/>
  <c r="B11" i="23" a="1"/>
  <c r="D11" i="23"/>
  <c r="G11" i="23"/>
  <c r="B9" i="23" a="1"/>
  <c r="D9" i="23"/>
  <c r="G9" i="23"/>
  <c r="B7" i="23" a="1"/>
  <c r="D7" i="23"/>
  <c r="B5" i="23" a="1"/>
  <c r="B5" i="23"/>
  <c r="B3" i="23" a="1"/>
  <c r="D3" i="23"/>
  <c r="D2" i="23"/>
  <c r="B11" i="22" a="1"/>
  <c r="C11" i="22"/>
  <c r="B9" i="22" a="1"/>
  <c r="G9" i="22"/>
  <c r="B7" i="22" a="1"/>
  <c r="C7" i="22"/>
  <c r="B5" i="22" a="1"/>
  <c r="C5" i="22"/>
  <c r="B3" i="22" a="1"/>
  <c r="C3" i="22"/>
  <c r="C2" i="22"/>
  <c r="D5" i="24"/>
  <c r="B5" i="24"/>
  <c r="H7" i="24"/>
  <c r="D7" i="24"/>
  <c r="G7" i="24"/>
  <c r="H9" i="24"/>
  <c r="D9" i="24"/>
  <c r="B9" i="24"/>
  <c r="G9" i="24"/>
  <c r="F11" i="24"/>
  <c r="D5" i="22"/>
  <c r="B5" i="22"/>
  <c r="H9" i="22"/>
  <c r="F9" i="22"/>
  <c r="D9" i="22"/>
  <c r="C5" i="23"/>
  <c r="E9" i="23"/>
  <c r="C11" i="23"/>
  <c r="H9" i="23"/>
  <c r="C9" i="23"/>
  <c r="H5" i="22"/>
  <c r="C5" i="24"/>
  <c r="F5" i="24"/>
  <c r="F9" i="23"/>
  <c r="E5" i="22"/>
  <c r="E5" i="24"/>
  <c r="G5" i="24"/>
  <c r="B9" i="23"/>
  <c r="C3" i="23"/>
  <c r="C2" i="23"/>
  <c r="E7" i="24"/>
  <c r="C11" i="24"/>
  <c r="B7" i="24"/>
  <c r="B1" i="24"/>
  <c r="E11" i="23"/>
  <c r="C7" i="23"/>
  <c r="C7" i="24"/>
  <c r="B3" i="24"/>
  <c r="F11" i="23"/>
  <c r="E5" i="23"/>
  <c r="E9" i="22"/>
  <c r="E7" i="22"/>
  <c r="H7" i="22"/>
  <c r="E3" i="24"/>
  <c r="E2" i="24"/>
  <c r="G11" i="24"/>
  <c r="H11" i="24"/>
  <c r="D3" i="24"/>
  <c r="D2" i="24"/>
  <c r="C9" i="22"/>
  <c r="G3" i="23"/>
  <c r="G2" i="23"/>
  <c r="H5" i="23"/>
  <c r="H7" i="23"/>
  <c r="B11" i="23"/>
  <c r="G7" i="23"/>
  <c r="B7" i="22"/>
  <c r="B1" i="22"/>
  <c r="E11" i="24"/>
  <c r="B11" i="24"/>
  <c r="C3" i="24"/>
  <c r="C2" i="24"/>
  <c r="F3" i="24"/>
  <c r="F2" i="24"/>
  <c r="G7" i="22"/>
  <c r="H3" i="23"/>
  <c r="H2" i="23"/>
  <c r="F5" i="23"/>
  <c r="F7" i="23"/>
  <c r="F7" i="22"/>
  <c r="E7" i="23"/>
  <c r="E3" i="23"/>
  <c r="E2" i="23"/>
  <c r="D7" i="22"/>
  <c r="G3" i="24"/>
  <c r="G2" i="24"/>
  <c r="B3" i="23"/>
  <c r="B7" i="23"/>
  <c r="B1" i="23"/>
  <c r="H11" i="23"/>
  <c r="E11" i="22"/>
  <c r="H11" i="22"/>
  <c r="E3" i="22"/>
  <c r="E2" i="22"/>
  <c r="H3" i="22"/>
  <c r="H2" i="22"/>
  <c r="B11" i="22"/>
  <c r="D5" i="23"/>
  <c r="B3" i="22"/>
  <c r="G5" i="22"/>
  <c r="D11" i="22"/>
  <c r="B9" i="22"/>
  <c r="F5" i="22"/>
  <c r="D3" i="22"/>
  <c r="D2" i="22"/>
  <c r="E9" i="24"/>
  <c r="C9" i="24"/>
  <c r="G3" i="22"/>
  <c r="G2" i="22"/>
  <c r="G11" i="22"/>
  <c r="F3" i="23"/>
  <c r="F2" i="23"/>
  <c r="G5" i="23"/>
  <c r="F11" i="22"/>
  <c r="F3" i="22"/>
  <c r="F2" i="22"/>
</calcChain>
</file>

<file path=xl/sharedStrings.xml><?xml version="1.0" encoding="utf-8"?>
<sst xmlns="http://schemas.openxmlformats.org/spreadsheetml/2006/main" count="15" uniqueCount="14">
  <si>
    <t>Cronograma
Processamento de sinais</t>
  </si>
  <si>
    <t>ANO</t>
  </si>
  <si>
    <t>INÍCIO DA SEMANA</t>
  </si>
  <si>
    <t>DOMINGO</t>
  </si>
  <si>
    <t>Configurar Ambiente e Estudar LabVIEW</t>
  </si>
  <si>
    <t>Ponto de controle 1</t>
  </si>
  <si>
    <t>Entender processamento de sinais no LabVIEW</t>
  </si>
  <si>
    <t>Testes de processamento de sinais no LabVIEW</t>
  </si>
  <si>
    <t>Junção de informações com outros grupos</t>
  </si>
  <si>
    <t>Ponto de controle 2</t>
  </si>
  <si>
    <t>Criação e testes do algoritmo para processar os sinais do sensor</t>
  </si>
  <si>
    <t>Validar o algoritmo de processamento de sinais</t>
  </si>
  <si>
    <t>Ponto de controle 3</t>
  </si>
  <si>
    <t>Apresentação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</si>
</sst>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d"/>
  </numFmts>
  <fonts count="20">
    <font>
      <sz val="10"/>
      <color theme="1" tint="0.34998626667073579"/>
      <name val="Sylfaen"/>
      <family val="2"/>
      <scheme val="minor"/>
    </font>
    <font>
      <sz val="10"/>
      <name val="Century Gothic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10"/>
      <color indexed="63"/>
      <name val="Sylfaen"/>
      <family val="2"/>
      <scheme val="minor"/>
    </font>
    <font>
      <sz val="35"/>
      <color theme="4"/>
      <name val="Sylfaen"/>
      <family val="2"/>
      <scheme val="minor"/>
    </font>
    <font>
      <b/>
      <sz val="9"/>
      <color theme="1" tint="0.34998626667073579"/>
      <name val="Sylfaen"/>
      <family val="2"/>
      <scheme val="minor"/>
    </font>
    <font>
      <sz val="11"/>
      <color theme="1" tint="0.34998626667073579"/>
      <name val="Sylfaen"/>
      <family val="2"/>
      <scheme val="minor"/>
    </font>
    <font>
      <sz val="11"/>
      <color theme="4" tint="-0.24994659260841701"/>
      <name val="Sylfaen"/>
      <family val="2"/>
      <scheme val="major"/>
    </font>
    <font>
      <sz val="10"/>
      <color theme="0" tint="-0.499984740745262"/>
      <name val="Sylfaen"/>
      <family val="2"/>
      <scheme val="minor"/>
    </font>
    <font>
      <sz val="12"/>
      <color theme="4" tint="-0.24994659260841701"/>
      <name val="Sylfaen"/>
      <family val="2"/>
      <scheme val="minor"/>
    </font>
    <font>
      <b/>
      <sz val="11"/>
      <name val="Sylfaen"/>
      <family val="1"/>
      <scheme val="minor"/>
    </font>
    <font>
      <b/>
      <sz val="10"/>
      <name val="Sylfaen"/>
      <family val="1"/>
      <scheme val="minor"/>
    </font>
    <font>
      <b/>
      <sz val="11"/>
      <color theme="0"/>
      <name val="Sylfaen"/>
      <family val="1"/>
      <scheme val="minor"/>
    </font>
    <font>
      <b/>
      <sz val="10"/>
      <color theme="0"/>
      <name val="Sylfaen"/>
      <family val="1"/>
      <scheme val="minor"/>
    </font>
    <font>
      <sz val="12"/>
      <color theme="1" tint="0.34998626667073579"/>
      <name val="Sylfaen"/>
      <family val="2"/>
      <scheme val="minor"/>
    </font>
    <font>
      <sz val="11"/>
      <name val="Sylfaen"/>
      <family val="2"/>
      <scheme val="minor"/>
    </font>
    <font>
      <sz val="10"/>
      <name val="Sylfaen"/>
      <family val="2"/>
      <scheme val="minor"/>
    </font>
    <font>
      <sz val="20"/>
      <color theme="4" tint="-0.24994659260841701"/>
      <name val="Sylfaen"/>
      <family val="2"/>
      <scheme val="minor"/>
    </font>
    <font>
      <sz val="10"/>
      <color theme="0"/>
      <name val="Sylfaen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7B7B7B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 applyFill="0">
      <alignment horizontal="left" vertical="center"/>
    </xf>
    <xf numFmtId="0" fontId="4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2" fillId="4" borderId="1" applyNumberFormat="0" applyAlignment="0" applyProtection="0"/>
    <xf numFmtId="0" fontId="3" fillId="5" borderId="2" applyNumberFormat="0" applyProtection="0">
      <alignment vertical="center"/>
    </xf>
    <xf numFmtId="0" fontId="5" fillId="0" borderId="0" applyNumberFormat="0" applyFill="0" applyBorder="0" applyAlignment="0" applyProtection="0"/>
    <xf numFmtId="165" fontId="6" fillId="6" borderId="0">
      <alignment horizontal="left" wrapText="1" indent="1"/>
    </xf>
    <xf numFmtId="165" fontId="7" fillId="0" borderId="0" applyFill="0">
      <alignment horizontal="left" wrapText="1" indent="1"/>
    </xf>
  </cellStyleXfs>
  <cellXfs count="61">
    <xf numFmtId="0" fontId="0" fillId="0" borderId="0" xfId="0">
      <alignment horizontal="left" vertical="center"/>
    </xf>
    <xf numFmtId="0" fontId="0" fillId="2" borderId="0" xfId="0" applyFill="1">
      <alignment horizontal="left" vertical="center"/>
    </xf>
    <xf numFmtId="0" fontId="1" fillId="2" borderId="0" xfId="0" applyFont="1" applyFill="1">
      <alignment horizontal="left" vertical="center"/>
    </xf>
    <xf numFmtId="0" fontId="1" fillId="0" borderId="0" xfId="0" applyFont="1">
      <alignment horizontal="left" vertical="center"/>
    </xf>
    <xf numFmtId="164" fontId="8" fillId="2" borderId="0" xfId="2" applyNumberFormat="1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2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8" fillId="0" borderId="3" xfId="2" applyFill="1" applyBorder="1" applyAlignment="1">
      <alignment horizontal="left" vertical="center" indent="1"/>
    </xf>
    <xf numFmtId="0" fontId="9" fillId="0" borderId="0" xfId="0" applyFont="1">
      <alignment horizontal="left" vertical="center"/>
    </xf>
    <xf numFmtId="0" fontId="10" fillId="0" borderId="0" xfId="0" applyFont="1">
      <alignment horizontal="left" vertical="center"/>
    </xf>
    <xf numFmtId="0" fontId="10" fillId="0" borderId="0" xfId="0" applyFont="1" applyAlignment="1">
      <alignment horizontal="left"/>
    </xf>
    <xf numFmtId="165" fontId="7" fillId="0" borderId="0" xfId="7" applyFill="1">
      <alignment horizontal="left" wrapText="1" indent="1"/>
    </xf>
    <xf numFmtId="0" fontId="0" fillId="0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165" fontId="7" fillId="6" borderId="0" xfId="7" applyFill="1">
      <alignment horizontal="left" wrapText="1" indent="1"/>
    </xf>
    <xf numFmtId="0" fontId="0" fillId="6" borderId="0" xfId="0" applyFill="1" applyAlignment="1">
      <alignment horizontal="left" vertical="center" wrapText="1"/>
    </xf>
    <xf numFmtId="165" fontId="11" fillId="11" borderId="0" xfId="7" applyFont="1" applyFill="1">
      <alignment horizontal="left" wrapText="1" indent="1"/>
    </xf>
    <xf numFmtId="0" fontId="12" fillId="11" borderId="0" xfId="0" applyFont="1" applyFill="1" applyAlignment="1">
      <alignment horizontal="left" vertical="center" wrapText="1"/>
    </xf>
    <xf numFmtId="165" fontId="13" fillId="7" borderId="0" xfId="7" applyFont="1" applyFill="1">
      <alignment horizontal="left" wrapText="1" indent="1"/>
    </xf>
    <xf numFmtId="0" fontId="14" fillId="7" borderId="0" xfId="0" applyFont="1" applyFill="1" applyAlignment="1">
      <alignment horizontal="left" vertical="center" wrapText="1"/>
    </xf>
    <xf numFmtId="165" fontId="7" fillId="11" borderId="4" xfId="7" applyFill="1" applyBorder="1">
      <alignment horizontal="left" wrapText="1" indent="1"/>
    </xf>
    <xf numFmtId="0" fontId="0" fillId="7" borderId="4" xfId="0" applyFill="1" applyBorder="1">
      <alignment horizontal="left" vertical="center"/>
    </xf>
    <xf numFmtId="0" fontId="0" fillId="6" borderId="0" xfId="0" applyFill="1" applyAlignment="1">
      <alignment vertical="center" wrapText="1"/>
    </xf>
    <xf numFmtId="165" fontId="15" fillId="6" borderId="0" xfId="7" applyFont="1" applyFill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165" fontId="13" fillId="8" borderId="0" xfId="7" applyFont="1" applyFill="1">
      <alignment horizontal="left" wrapText="1" indent="1"/>
    </xf>
    <xf numFmtId="0" fontId="14" fillId="8" borderId="0" xfId="0" applyFont="1" applyFill="1" applyAlignment="1">
      <alignment horizontal="left" vertical="center" wrapText="1"/>
    </xf>
    <xf numFmtId="165" fontId="16" fillId="12" borderId="0" xfId="7" applyFont="1" applyFill="1">
      <alignment horizontal="left" wrapText="1" indent="1"/>
    </xf>
    <xf numFmtId="0" fontId="17" fillId="2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horizontal="left" vertical="center" wrapText="1"/>
    </xf>
    <xf numFmtId="165" fontId="13" fillId="10" borderId="0" xfId="7" applyFont="1" applyFill="1">
      <alignment horizontal="left" wrapText="1" indent="1"/>
    </xf>
    <xf numFmtId="0" fontId="14" fillId="10" borderId="0" xfId="0" applyFont="1" applyFill="1" applyAlignment="1">
      <alignment horizontal="left" vertical="center" wrapText="1"/>
    </xf>
    <xf numFmtId="165" fontId="13" fillId="9" borderId="0" xfId="7" applyFont="1" applyFill="1">
      <alignment horizontal="left" wrapText="1" indent="1"/>
    </xf>
    <xf numFmtId="0" fontId="14" fillId="9" borderId="0" xfId="0" applyFont="1" applyFill="1" applyAlignment="1">
      <alignment horizontal="left" vertical="center" wrapText="1"/>
    </xf>
    <xf numFmtId="0" fontId="19" fillId="9" borderId="0" xfId="0" applyFont="1" applyFill="1" applyAlignment="1">
      <alignment horizontal="left" vertical="center" wrapText="1"/>
    </xf>
    <xf numFmtId="165" fontId="7" fillId="6" borderId="0" xfId="7" applyFill="1" applyAlignment="1">
      <alignment wrapText="1"/>
    </xf>
    <xf numFmtId="165" fontId="7" fillId="8" borderId="4" xfId="7" applyFill="1" applyBorder="1">
      <alignment horizontal="left" wrapText="1" indent="1"/>
    </xf>
    <xf numFmtId="0" fontId="0" fillId="9" borderId="4" xfId="0" applyFill="1" applyBorder="1">
      <alignment horizontal="left" vertical="center"/>
    </xf>
    <xf numFmtId="0" fontId="0" fillId="10" borderId="4" xfId="0" applyFill="1" applyBorder="1">
      <alignment horizontal="left" vertical="center"/>
    </xf>
    <xf numFmtId="0" fontId="0" fillId="7" borderId="4" xfId="0" applyFill="1" applyBorder="1" applyAlignment="1">
      <alignment horizontal="left" vertical="center" wrapText="1"/>
    </xf>
    <xf numFmtId="165" fontId="13" fillId="13" borderId="0" xfId="7" applyFont="1" applyFill="1">
      <alignment horizontal="left" wrapText="1" indent="1"/>
    </xf>
    <xf numFmtId="0" fontId="14" fillId="13" borderId="0" xfId="0" applyFont="1" applyFill="1" applyAlignment="1">
      <alignment horizontal="left" vertical="center" wrapText="1"/>
    </xf>
    <xf numFmtId="0" fontId="0" fillId="13" borderId="4" xfId="0" applyFill="1" applyBorder="1">
      <alignment horizontal="left" vertical="center"/>
    </xf>
    <xf numFmtId="165" fontId="13" fillId="15" borderId="0" xfId="7" applyFont="1" applyFill="1">
      <alignment horizontal="left" wrapText="1" indent="1"/>
    </xf>
    <xf numFmtId="0" fontId="14" fillId="15" borderId="0" xfId="0" applyFont="1" applyFill="1" applyAlignment="1">
      <alignment horizontal="left" vertical="center" wrapText="1"/>
    </xf>
    <xf numFmtId="165" fontId="13" fillId="14" borderId="0" xfId="7" applyFont="1" applyFill="1">
      <alignment horizontal="left" wrapText="1" indent="1"/>
    </xf>
    <xf numFmtId="0" fontId="14" fillId="14" borderId="0" xfId="0" applyFont="1" applyFill="1" applyAlignment="1">
      <alignment horizontal="left" vertical="center" wrapText="1"/>
    </xf>
    <xf numFmtId="0" fontId="0" fillId="14" borderId="4" xfId="0" applyFill="1" applyBorder="1">
      <alignment horizontal="left" vertical="center"/>
    </xf>
    <xf numFmtId="0" fontId="0" fillId="15" borderId="4" xfId="0" applyFill="1" applyBorder="1">
      <alignment horizontal="left" vertical="center"/>
    </xf>
    <xf numFmtId="164" fontId="5" fillId="2" borderId="0" xfId="5" applyNumberFormat="1" applyFill="1" applyBorder="1" applyAlignment="1">
      <alignment horizontal="left" vertical="center"/>
    </xf>
    <xf numFmtId="165" fontId="7" fillId="6" borderId="0" xfId="7" applyFill="1" applyAlignment="1">
      <alignment horizontal="left" wrapText="1" inden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165" fontId="15" fillId="6" borderId="4" xfId="7" applyFont="1" applyFill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/>
    </xf>
    <xf numFmtId="0" fontId="15" fillId="6" borderId="4" xfId="0" applyFont="1" applyFill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165" fontId="15" fillId="6" borderId="4" xfId="7" applyFont="1" applyFill="1" applyBorder="1" applyAlignment="1">
      <alignment horizontal="left" wrapText="1"/>
    </xf>
  </cellXfs>
  <cellStyles count="8">
    <cellStyle name="40% - Accent1" xfId="1" builtinId="31" customBuiltin="1"/>
    <cellStyle name="Accent1" xfId="3" builtinId="29" customBuiltin="1"/>
    <cellStyle name="Accent5" xfId="4" builtinId="45" customBuiltin="1"/>
    <cellStyle name="Anotações" xfId="6" xr:uid="{00000000-0005-0000-0000-000001000000}"/>
    <cellStyle name="Datas" xfId="7" xr:uid="{00000000-0005-0000-0000-000002000000}"/>
    <cellStyle name="Heading 1" xfId="2" builtinId="16" customBuiltin="1"/>
    <cellStyle name="Normal" xfId="0" builtinId="0" customBuiltin="1"/>
    <cellStyle name="Title" xfId="5" builtinId="15" customBuiltin="1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7B7B7B"/>
      <color rgb="FFE016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K15"/>
  <sheetViews>
    <sheetView showGridLines="0" zoomScale="80" zoomScaleNormal="80" workbookViewId="0" xr3:uid="{44B22561-5205-5C8A-B808-2C70100D228F}">
      <selection activeCell="C25" sqref="C25"/>
    </sheetView>
  </sheetViews>
  <sheetFormatPr defaultColWidth="8.85546875" defaultRowHeight="15"/>
  <cols>
    <col min="1" max="1" width="2.42578125" customWidth="1"/>
    <col min="2" max="2" width="18.28515625" customWidth="1"/>
    <col min="3" max="3" width="20.7109375" customWidth="1"/>
    <col min="4" max="8" width="17.7109375" customWidth="1"/>
    <col min="9" max="9" width="2.42578125" customWidth="1"/>
    <col min="10" max="10" width="19" customWidth="1"/>
    <col min="11" max="11" width="29.42578125" customWidth="1"/>
  </cols>
  <sheetData>
    <row r="1" spans="1:11" s="1" customFormat="1" ht="59.25" customHeight="1">
      <c r="B1" s="50">
        <f>B7</f>
        <v>42988</v>
      </c>
      <c r="C1" s="50"/>
      <c r="D1" s="50"/>
      <c r="E1" s="4"/>
      <c r="F1" s="4"/>
      <c r="G1" s="4"/>
      <c r="H1" s="5"/>
      <c r="J1" s="52" t="s">
        <v>0</v>
      </c>
      <c r="K1" s="53"/>
    </row>
    <row r="2" spans="1:11" s="3" customFormat="1" ht="21.75" customHeight="1" thickBot="1">
      <c r="A2" s="2"/>
      <c r="B2" s="8" t="str">
        <f>InícioDaSemana</f>
        <v>DOMINGO</v>
      </c>
      <c r="C2" s="8" t="str">
        <f t="shared" ref="C2:H2" si="0">UPPER(TEXT(C3,"dddd"))</f>
        <v>SEGUNDA-FEIRA</v>
      </c>
      <c r="D2" s="8" t="str">
        <f t="shared" si="0"/>
        <v>TERÇA-FEIRA</v>
      </c>
      <c r="E2" s="8" t="str">
        <f t="shared" si="0"/>
        <v>QUARTA-FEIRA</v>
      </c>
      <c r="F2" s="8" t="str">
        <f t="shared" si="0"/>
        <v>QUINTA-FEIRA</v>
      </c>
      <c r="G2" s="8" t="str">
        <f t="shared" si="0"/>
        <v>SEXTA-FEIRA</v>
      </c>
      <c r="H2" s="8" t="str">
        <f t="shared" si="0"/>
        <v>SÁBADO</v>
      </c>
      <c r="J2" s="9" t="s">
        <v>1</v>
      </c>
      <c r="K2" s="11">
        <v>2017</v>
      </c>
    </row>
    <row r="3" spans="1:11" s="7" customFormat="1" ht="19.5" customHeight="1">
      <c r="A3" s="6"/>
      <c r="B3" s="12">
        <f t="array" ref="B3:H3">DiasESemanas+DATE(AnoDoCalendário,9,1)-WEEKDAY(DATE(AnoDoCalendário,9,1),(InícioDaSemana="SEGUNDA-FEIRA")+1)+1</f>
        <v>42974</v>
      </c>
      <c r="C3" s="12">
        <v>42975</v>
      </c>
      <c r="D3" s="12">
        <v>42976</v>
      </c>
      <c r="E3" s="12">
        <v>42977</v>
      </c>
      <c r="F3" s="12">
        <v>42978</v>
      </c>
      <c r="G3" s="12">
        <v>42979</v>
      </c>
      <c r="H3" s="12">
        <v>42980</v>
      </c>
      <c r="J3" s="9" t="s">
        <v>2</v>
      </c>
      <c r="K3" s="10" t="s">
        <v>3</v>
      </c>
    </row>
    <row r="4" spans="1:11" ht="57.95" customHeight="1">
      <c r="A4" s="1"/>
      <c r="B4" s="13"/>
      <c r="C4" s="13"/>
      <c r="D4" s="14"/>
      <c r="E4" s="14"/>
      <c r="F4" s="14"/>
      <c r="G4" s="13"/>
      <c r="H4" s="13"/>
    </row>
    <row r="5" spans="1:11" s="7" customFormat="1" ht="19.5" customHeight="1">
      <c r="A5" s="6"/>
      <c r="B5" s="15">
        <f t="array" ref="B5:H5">DiasESemanas+DATE(AnoDoCalendário,9,1)-WEEKDAY(DATE(AnoDoCalendário,9,1),(InícioDaSemana="SEGUNDA-FEIRA")+1)+8</f>
        <v>42981</v>
      </c>
      <c r="C5" s="15">
        <v>42982</v>
      </c>
      <c r="D5" s="15">
        <v>42983</v>
      </c>
      <c r="E5" s="15">
        <v>42984</v>
      </c>
      <c r="F5" s="15">
        <v>42985</v>
      </c>
      <c r="G5" s="15">
        <v>42986</v>
      </c>
      <c r="H5" s="15">
        <v>42987</v>
      </c>
    </row>
    <row r="6" spans="1:11" ht="57.95" customHeight="1">
      <c r="A6" s="1"/>
      <c r="B6" s="16"/>
      <c r="C6" s="16"/>
      <c r="D6" s="16"/>
      <c r="E6" s="16"/>
      <c r="F6" s="16"/>
      <c r="G6" s="16"/>
      <c r="H6" s="16"/>
    </row>
    <row r="7" spans="1:11" s="7" customFormat="1" ht="19.5" customHeight="1">
      <c r="A7" s="6"/>
      <c r="B7" s="12">
        <f t="array" ref="B7:H7">DiasESemanas+DATE(AnoDoCalendário,9,1)-WEEKDAY(DATE(AnoDoCalendário,9,1),(InícioDaSemana="SEGUNDA-FEIRA")+1)+15</f>
        <v>42988</v>
      </c>
      <c r="C7" s="17">
        <v>42989</v>
      </c>
      <c r="D7" s="17">
        <v>42990</v>
      </c>
      <c r="E7" s="17">
        <v>42991</v>
      </c>
      <c r="F7" s="17">
        <v>42992</v>
      </c>
      <c r="G7" s="17">
        <v>42993</v>
      </c>
      <c r="H7" s="17">
        <v>42994</v>
      </c>
    </row>
    <row r="8" spans="1:11" ht="57.95" customHeight="1">
      <c r="A8" s="1"/>
      <c r="B8" s="13"/>
      <c r="C8" s="18"/>
      <c r="D8" s="18"/>
      <c r="E8" s="18"/>
      <c r="F8" s="18"/>
      <c r="G8" s="18"/>
      <c r="H8" s="18"/>
    </row>
    <row r="9" spans="1:11" s="7" customFormat="1" ht="19.5" customHeight="1">
      <c r="A9" s="6"/>
      <c r="B9" s="17">
        <f t="array" ref="B9:H9">DiasESemanas+DATE(AnoDoCalendário,9,1)-WEEKDAY(DATE(AnoDoCalendário,9,1),(InícioDaSemana="SEGUNDA-FEIRA")+1)+22</f>
        <v>42995</v>
      </c>
      <c r="C9" s="17">
        <v>42996</v>
      </c>
      <c r="D9" s="17">
        <v>42997</v>
      </c>
      <c r="E9" s="19">
        <v>42998</v>
      </c>
      <c r="F9" s="17">
        <v>42999</v>
      </c>
      <c r="G9" s="17">
        <v>43000</v>
      </c>
      <c r="H9" s="17">
        <v>43001</v>
      </c>
    </row>
    <row r="10" spans="1:11" ht="57.95" customHeight="1">
      <c r="A10" s="1"/>
      <c r="B10" s="18"/>
      <c r="C10" s="18"/>
      <c r="D10" s="18"/>
      <c r="E10" s="20"/>
      <c r="F10" s="18"/>
      <c r="G10" s="18"/>
      <c r="H10" s="18"/>
    </row>
    <row r="11" spans="1:11" s="7" customFormat="1" ht="19.5" customHeight="1">
      <c r="A11" s="6"/>
      <c r="B11" s="17">
        <f t="array" ref="B11:H11">DiasESemanas+DATE(AnoDoCalendário,9,1)-WEEKDAY(DATE(AnoDoCalendário,9,1),(InícioDaSemana="SEGUNDA-FEIRA")+1)+29</f>
        <v>43002</v>
      </c>
      <c r="C11" s="17">
        <v>43003</v>
      </c>
      <c r="D11" s="17">
        <v>43004</v>
      </c>
      <c r="E11" s="17">
        <v>43005</v>
      </c>
      <c r="F11" s="17">
        <v>43006</v>
      </c>
      <c r="G11" s="17">
        <v>43007</v>
      </c>
      <c r="H11" s="17">
        <v>43008</v>
      </c>
    </row>
    <row r="12" spans="1:11" ht="57.95" customHeight="1">
      <c r="A12" s="1"/>
      <c r="B12" s="18"/>
      <c r="C12" s="18"/>
      <c r="D12" s="18"/>
      <c r="E12" s="18"/>
      <c r="F12" s="18"/>
      <c r="G12" s="18"/>
      <c r="H12" s="18"/>
    </row>
    <row r="13" spans="1:11" s="7" customFormat="1" ht="19.5" customHeight="1">
      <c r="A13" s="6"/>
      <c r="D13" s="51"/>
      <c r="E13" s="51"/>
      <c r="F13" s="51"/>
      <c r="G13" s="51"/>
      <c r="H13" s="51"/>
    </row>
    <row r="14" spans="1:11" ht="17.25" customHeight="1">
      <c r="A14" s="1"/>
      <c r="B14" s="21"/>
      <c r="C14" s="54" t="s">
        <v>4</v>
      </c>
      <c r="D14" s="54"/>
      <c r="E14" s="54"/>
      <c r="F14" s="24"/>
      <c r="G14" s="24"/>
      <c r="H14" s="24"/>
    </row>
    <row r="15" spans="1:11" ht="18" customHeight="1">
      <c r="B15" s="22"/>
      <c r="C15" s="55" t="s">
        <v>5</v>
      </c>
      <c r="D15" s="55"/>
      <c r="E15" s="55"/>
      <c r="F15" s="25"/>
      <c r="G15" s="25"/>
    </row>
  </sheetData>
  <mergeCells count="5">
    <mergeCell ref="B1:D1"/>
    <mergeCell ref="D13:H13"/>
    <mergeCell ref="J1:K1"/>
    <mergeCell ref="C14:E14"/>
    <mergeCell ref="C15:E15"/>
  </mergeCells>
  <conditionalFormatting sqref="B11:H11 B14:C14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1">
    <dataValidation type="list" allowBlank="1" showInputMessage="1" showErrorMessage="1" sqref="K3" xr:uid="{777DA425-FDE5-41AC-B79E-26FAB04872D5}">
      <formula1>"DOMINGO,SEGUNDA-FEIRA"</formula1>
    </dataValidation>
  </dataValidations>
  <printOptions horizontalCentered="1" verticalCentered="1"/>
  <pageMargins left="0.7" right="0.7" top="0.75" bottom="0.75" header="0.3" footer="0.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H18"/>
  <sheetViews>
    <sheetView showGridLines="0" zoomScale="80" zoomScaleNormal="80" workbookViewId="0" xr3:uid="{7BE570AB-09E9-518F-B8F7-3F91B7162CA9}">
      <selection activeCell="B24" sqref="B24"/>
    </sheetView>
  </sheetViews>
  <sheetFormatPr defaultColWidth="8.85546875" defaultRowHeight="15"/>
  <cols>
    <col min="1" max="1" width="2.42578125" customWidth="1"/>
    <col min="2" max="2" width="18.28515625" customWidth="1"/>
    <col min="3" max="3" width="21.140625" customWidth="1"/>
    <col min="4" max="4" width="20" customWidth="1"/>
    <col min="5" max="5" width="20.85546875" customWidth="1"/>
    <col min="6" max="8" width="17.7109375" customWidth="1"/>
    <col min="9" max="9" width="2.42578125" customWidth="1"/>
    <col min="10" max="10" width="13.7109375" customWidth="1"/>
  </cols>
  <sheetData>
    <row r="1" spans="1:8" s="1" customFormat="1" ht="59.25" customHeight="1">
      <c r="B1" s="50">
        <f>B7</f>
        <v>43023</v>
      </c>
      <c r="C1" s="50"/>
      <c r="D1" s="50"/>
      <c r="E1" s="4"/>
      <c r="F1" s="4"/>
      <c r="G1" s="4"/>
      <c r="H1" s="5"/>
    </row>
    <row r="2" spans="1:8" s="3" customFormat="1" ht="21.75" customHeight="1" thickBot="1">
      <c r="A2" s="2"/>
      <c r="B2" s="8" t="str">
        <f>InícioDaSemana</f>
        <v>DOMINGO</v>
      </c>
      <c r="C2" s="8" t="str">
        <f t="shared" ref="C2:H2" si="0">UPPER(TEXT(C3,"dddd"))</f>
        <v>SEGUNDA-FEIRA</v>
      </c>
      <c r="D2" s="8" t="str">
        <f t="shared" si="0"/>
        <v>TERÇA-FEIRA</v>
      </c>
      <c r="E2" s="8" t="str">
        <f t="shared" si="0"/>
        <v>QUARTA-FEIRA</v>
      </c>
      <c r="F2" s="8" t="str">
        <f t="shared" si="0"/>
        <v>QUINTA-FEIRA</v>
      </c>
      <c r="G2" s="8" t="str">
        <f t="shared" si="0"/>
        <v>SEXTA-FEIRA</v>
      </c>
      <c r="H2" s="8" t="str">
        <f t="shared" si="0"/>
        <v>SÁBADO</v>
      </c>
    </row>
    <row r="3" spans="1:8" s="7" customFormat="1" ht="19.5" customHeight="1">
      <c r="A3" s="6"/>
      <c r="B3" s="26">
        <f t="array" ref="B3:H3">DiasESemanas+DATE(AnoDoCalendário,10,1)-WEEKDAY(DATE(AnoDoCalendário,10,1),(InícioDaSemana="SEGUNDA-FEIRA")+1)+1</f>
        <v>43009</v>
      </c>
      <c r="C3" s="26">
        <v>43010</v>
      </c>
      <c r="D3" s="26">
        <v>43011</v>
      </c>
      <c r="E3" s="26">
        <v>43012</v>
      </c>
      <c r="F3" s="26">
        <v>43013</v>
      </c>
      <c r="G3" s="26">
        <v>43014</v>
      </c>
      <c r="H3" s="26">
        <v>43015</v>
      </c>
    </row>
    <row r="4" spans="1:8" ht="57.95" customHeight="1">
      <c r="A4" s="1"/>
      <c r="B4" s="27"/>
      <c r="C4" s="27"/>
      <c r="D4" s="27"/>
      <c r="E4" s="27"/>
      <c r="F4" s="27"/>
      <c r="G4" s="27"/>
      <c r="H4" s="27"/>
    </row>
    <row r="5" spans="1:8" s="7" customFormat="1" ht="19.5" customHeight="1">
      <c r="A5" s="6"/>
      <c r="B5" s="33">
        <f t="array" ref="B5:H5">DiasESemanas+DATE(AnoDoCalendário,10,1)-WEEKDAY(DATE(AnoDoCalendário,10,1),(InícioDaSemana="SEGUNDA-FEIRA")+1)+8</f>
        <v>43016</v>
      </c>
      <c r="C5" s="33">
        <v>43017</v>
      </c>
      <c r="D5" s="33">
        <v>43018</v>
      </c>
      <c r="E5" s="31">
        <v>43019</v>
      </c>
      <c r="F5" s="33">
        <v>43020</v>
      </c>
      <c r="G5" s="33">
        <v>43021</v>
      </c>
      <c r="H5" s="33">
        <v>43022</v>
      </c>
    </row>
    <row r="6" spans="1:8" ht="57.95" customHeight="1">
      <c r="A6" s="1"/>
      <c r="B6" s="34"/>
      <c r="C6" s="34"/>
      <c r="D6" s="34"/>
      <c r="E6" s="32"/>
      <c r="F6" s="34"/>
      <c r="G6" s="34"/>
      <c r="H6" s="34"/>
    </row>
    <row r="7" spans="1:8" s="7" customFormat="1" ht="19.5" customHeight="1">
      <c r="A7" s="6"/>
      <c r="B7" s="33">
        <f t="array" ref="B7:H7">DiasESemanas+DATE(AnoDoCalendário,10,1)-WEEKDAY(DATE(AnoDoCalendário,10,1),(InícioDaSemana="SEGUNDA-FEIRA")+1)+15</f>
        <v>43023</v>
      </c>
      <c r="C7" s="31">
        <v>43024</v>
      </c>
      <c r="D7" s="33">
        <v>43025</v>
      </c>
      <c r="E7" s="19">
        <v>43026</v>
      </c>
      <c r="F7" s="41">
        <v>43027</v>
      </c>
      <c r="G7" s="41">
        <v>43028</v>
      </c>
      <c r="H7" s="41">
        <v>43029</v>
      </c>
    </row>
    <row r="8" spans="1:8" ht="57.95" customHeight="1">
      <c r="A8" s="1"/>
      <c r="B8" s="34"/>
      <c r="C8" s="32"/>
      <c r="D8" s="35"/>
      <c r="E8" s="20"/>
      <c r="F8" s="42"/>
      <c r="G8" s="42"/>
      <c r="H8" s="42"/>
    </row>
    <row r="9" spans="1:8" s="7" customFormat="1" ht="19.5" customHeight="1">
      <c r="A9" s="6"/>
      <c r="B9" s="41">
        <f t="array" ref="B9:H9">DiasESemanas+DATE(AnoDoCalendário,10,1)-WEEKDAY(DATE(AnoDoCalendário,10,1),(InícioDaSemana="SEGUNDA-FEIRA")+1)+22</f>
        <v>43030</v>
      </c>
      <c r="C9" s="41">
        <v>43031</v>
      </c>
      <c r="D9" s="41">
        <v>43032</v>
      </c>
      <c r="E9" s="41">
        <v>43033</v>
      </c>
      <c r="F9" s="41">
        <v>43034</v>
      </c>
      <c r="G9" s="41">
        <v>43035</v>
      </c>
      <c r="H9" s="41">
        <v>43036</v>
      </c>
    </row>
    <row r="10" spans="1:8" ht="57.95" customHeight="1">
      <c r="A10" s="1"/>
      <c r="B10" s="42"/>
      <c r="C10" s="42"/>
      <c r="D10" s="42"/>
      <c r="E10" s="42"/>
      <c r="F10" s="42"/>
      <c r="G10" s="42"/>
      <c r="H10" s="42"/>
    </row>
    <row r="11" spans="1:8" s="7" customFormat="1" ht="19.5" customHeight="1">
      <c r="A11" s="6"/>
      <c r="B11" s="41">
        <f t="array" ref="B11:H11">DiasESemanas+DATE(AnoDoCalendário,10,1)-WEEKDAY(DATE(AnoDoCalendário,10,1),(InícioDaSemana="SEGUNDA-FEIRA")+1)+29</f>
        <v>43037</v>
      </c>
      <c r="C11" s="41">
        <v>43038</v>
      </c>
      <c r="D11" s="41">
        <v>43039</v>
      </c>
      <c r="E11" s="28">
        <v>43040</v>
      </c>
      <c r="F11" s="28">
        <v>43041</v>
      </c>
      <c r="G11" s="28">
        <v>43042</v>
      </c>
      <c r="H11" s="28">
        <v>43043</v>
      </c>
    </row>
    <row r="12" spans="1:8" ht="57.95" customHeight="1">
      <c r="A12" s="1"/>
      <c r="B12" s="42"/>
      <c r="C12" s="42"/>
      <c r="D12" s="42"/>
      <c r="E12" s="29"/>
      <c r="F12" s="30"/>
      <c r="G12" s="30"/>
      <c r="H12" s="30"/>
    </row>
    <row r="13" spans="1:8" s="7" customFormat="1" ht="19.5" customHeight="1">
      <c r="A13" s="6"/>
      <c r="F13" s="36"/>
      <c r="G13" s="36"/>
      <c r="H13" s="36"/>
    </row>
    <row r="14" spans="1:8" ht="17.25" customHeight="1">
      <c r="A14" s="1"/>
      <c r="B14" s="37"/>
      <c r="C14" s="60" t="s">
        <v>6</v>
      </c>
      <c r="D14" s="60"/>
      <c r="E14" s="60"/>
      <c r="F14" s="23"/>
      <c r="G14" s="23"/>
      <c r="H14" s="23"/>
    </row>
    <row r="15" spans="1:8" ht="18">
      <c r="B15" s="38"/>
      <c r="C15" s="56" t="s">
        <v>7</v>
      </c>
      <c r="D15" s="56"/>
      <c r="E15" s="56"/>
    </row>
    <row r="16" spans="1:8" ht="18">
      <c r="B16" s="39"/>
      <c r="C16" s="55" t="s">
        <v>8</v>
      </c>
      <c r="D16" s="55"/>
      <c r="E16" s="55"/>
    </row>
    <row r="17" spans="2:5" ht="18">
      <c r="B17" s="40"/>
      <c r="C17" s="57" t="s">
        <v>9</v>
      </c>
      <c r="D17" s="58"/>
      <c r="E17" s="59"/>
    </row>
    <row r="18" spans="2:5" ht="18">
      <c r="B18" s="43"/>
      <c r="C18" s="55" t="s">
        <v>10</v>
      </c>
      <c r="D18" s="55"/>
      <c r="E18" s="55"/>
    </row>
  </sheetData>
  <mergeCells count="6">
    <mergeCell ref="C16:E16"/>
    <mergeCell ref="C15:E15"/>
    <mergeCell ref="C17:E17"/>
    <mergeCell ref="C18:E18"/>
    <mergeCell ref="B1:D1"/>
    <mergeCell ref="C14:E14"/>
  </mergeCells>
  <conditionalFormatting sqref="B11:H11 B14:C14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printOptions horizontalCentered="1" verticalCentered="1"/>
  <pageMargins left="0.7" right="0.7" top="0.75" bottom="0.75" header="0.3" footer="0.3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H17"/>
  <sheetViews>
    <sheetView showGridLines="0" tabSelected="1" zoomScale="80" zoomScaleNormal="80" workbookViewId="0" xr3:uid="{65FA3815-DCC1-5481-872F-D2879ED395ED}">
      <selection activeCell="C16" sqref="C16:E16"/>
    </sheetView>
  </sheetViews>
  <sheetFormatPr defaultColWidth="8.85546875" defaultRowHeight="15"/>
  <cols>
    <col min="1" max="1" width="2.42578125" customWidth="1"/>
    <col min="2" max="2" width="18.28515625" customWidth="1"/>
    <col min="3" max="3" width="21.140625" customWidth="1"/>
    <col min="4" max="4" width="20" customWidth="1"/>
    <col min="5" max="5" width="20.28515625" customWidth="1"/>
    <col min="6" max="8" width="17.7109375" customWidth="1"/>
    <col min="9" max="9" width="2.42578125" customWidth="1"/>
    <col min="10" max="10" width="13.7109375" customWidth="1"/>
  </cols>
  <sheetData>
    <row r="1" spans="1:8" s="1" customFormat="1" ht="59.25" customHeight="1">
      <c r="B1" s="50">
        <f>B7</f>
        <v>43051</v>
      </c>
      <c r="C1" s="50"/>
      <c r="D1" s="50"/>
      <c r="E1" s="4"/>
      <c r="F1" s="4"/>
      <c r="G1" s="4"/>
      <c r="H1" s="5"/>
    </row>
    <row r="2" spans="1:8" s="3" customFormat="1" ht="21.75" customHeight="1" thickBot="1">
      <c r="A2" s="2"/>
      <c r="B2" s="8" t="str">
        <f>InícioDaSemana</f>
        <v>DOMINGO</v>
      </c>
      <c r="C2" s="8" t="str">
        <f t="shared" ref="C2:H2" si="0">UPPER(TEXT(C3,"dddd"))</f>
        <v>SEGUNDA-FEIRA</v>
      </c>
      <c r="D2" s="8" t="str">
        <f t="shared" si="0"/>
        <v>TERÇA-FEIRA</v>
      </c>
      <c r="E2" s="8" t="str">
        <f t="shared" si="0"/>
        <v>QUARTA-FEIRA</v>
      </c>
      <c r="F2" s="8" t="str">
        <f t="shared" si="0"/>
        <v>QUINTA-FEIRA</v>
      </c>
      <c r="G2" s="8" t="str">
        <f t="shared" si="0"/>
        <v>SEXTA-FEIRA</v>
      </c>
      <c r="H2" s="8" t="str">
        <f t="shared" si="0"/>
        <v>SÁBADO</v>
      </c>
    </row>
    <row r="3" spans="1:8" s="7" customFormat="1" ht="19.5" customHeight="1">
      <c r="A3" s="6"/>
      <c r="B3" s="12">
        <f t="array" ref="B3:H3">DiasESemanas+DATE(AnoDoCalendário,11,1)-WEEKDAY(DATE(AnoDoCalendário,11,1),(InícioDaSemana="SEGUNDA-FEIRA")+1)+1</f>
        <v>43037</v>
      </c>
      <c r="C3" s="12">
        <v>43038</v>
      </c>
      <c r="D3" s="12">
        <v>43039</v>
      </c>
      <c r="E3" s="41">
        <v>43040</v>
      </c>
      <c r="F3" s="41">
        <v>43041</v>
      </c>
      <c r="G3" s="41">
        <v>43042</v>
      </c>
      <c r="H3" s="41">
        <v>43043</v>
      </c>
    </row>
    <row r="4" spans="1:8" ht="57.75" customHeight="1">
      <c r="A4" s="1"/>
      <c r="B4" s="13"/>
      <c r="C4" s="13"/>
      <c r="D4" s="14"/>
      <c r="E4" s="42"/>
      <c r="F4" s="42"/>
      <c r="G4" s="42"/>
      <c r="H4" s="42"/>
    </row>
    <row r="5" spans="1:8" s="7" customFormat="1" ht="19.5" customHeight="1">
      <c r="A5" s="6"/>
      <c r="B5" s="41">
        <f t="array" ref="B5:H5">DiasESemanas+DATE(AnoDoCalendário,11,1)-WEEKDAY(DATE(AnoDoCalendário,11,1),(InícioDaSemana="SEGUNDA-FEIRA")+1)+8</f>
        <v>43044</v>
      </c>
      <c r="C5" s="41">
        <v>43045</v>
      </c>
      <c r="D5" s="41">
        <v>43046</v>
      </c>
      <c r="E5" s="41">
        <v>43047</v>
      </c>
      <c r="F5" s="41">
        <v>43048</v>
      </c>
      <c r="G5" s="41">
        <v>43049</v>
      </c>
      <c r="H5" s="41">
        <v>43050</v>
      </c>
    </row>
    <row r="6" spans="1:8" ht="57.95" customHeight="1">
      <c r="A6" s="1"/>
      <c r="B6" s="42"/>
      <c r="C6" s="42"/>
      <c r="D6" s="42"/>
      <c r="E6" s="42"/>
      <c r="F6" s="42"/>
      <c r="G6" s="42"/>
      <c r="H6" s="42"/>
    </row>
    <row r="7" spans="1:8" s="7" customFormat="1" ht="19.5" customHeight="1">
      <c r="A7" s="6"/>
      <c r="B7" s="41">
        <f t="array" ref="B7:H7">DiasESemanas+DATE(AnoDoCalendário,11,1)-WEEKDAY(DATE(AnoDoCalendário,11,1),(InícioDaSemana="SEGUNDA-FEIRA")+1)+15</f>
        <v>43051</v>
      </c>
      <c r="C7" s="46">
        <v>43052</v>
      </c>
      <c r="D7" s="46">
        <v>43053</v>
      </c>
      <c r="E7" s="46">
        <v>43054</v>
      </c>
      <c r="F7" s="46">
        <v>43055</v>
      </c>
      <c r="G7" s="46">
        <v>43056</v>
      </c>
      <c r="H7" s="46">
        <v>43057</v>
      </c>
    </row>
    <row r="8" spans="1:8" ht="57.95" customHeight="1">
      <c r="A8" s="1"/>
      <c r="B8" s="42"/>
      <c r="C8" s="47"/>
      <c r="D8" s="47"/>
      <c r="E8" s="47"/>
      <c r="F8" s="47"/>
      <c r="G8" s="47"/>
      <c r="H8" s="47"/>
    </row>
    <row r="9" spans="1:8" s="7" customFormat="1" ht="19.5" customHeight="1">
      <c r="A9" s="6"/>
      <c r="B9" s="46">
        <f t="array" ref="B9:H9">DiasESemanas+DATE(AnoDoCalendário,11,1)-WEEKDAY(DATE(AnoDoCalendário,11,1),(InícioDaSemana="SEGUNDA-FEIRA")+1)+22</f>
        <v>43058</v>
      </c>
      <c r="C9" s="46">
        <v>43059</v>
      </c>
      <c r="D9" s="46">
        <v>43060</v>
      </c>
      <c r="E9" s="19">
        <v>43061</v>
      </c>
      <c r="F9" s="46">
        <v>43062</v>
      </c>
      <c r="G9" s="46">
        <v>43063</v>
      </c>
      <c r="H9" s="46">
        <v>43064</v>
      </c>
    </row>
    <row r="10" spans="1:8" ht="57.95" customHeight="1">
      <c r="A10" s="1"/>
      <c r="B10" s="47"/>
      <c r="C10" s="47"/>
      <c r="D10" s="47"/>
      <c r="E10" s="20"/>
      <c r="F10" s="47"/>
      <c r="G10" s="47"/>
      <c r="H10" s="47"/>
    </row>
    <row r="11" spans="1:8" s="7" customFormat="1" ht="19.5" customHeight="1">
      <c r="A11" s="6"/>
      <c r="B11" s="46">
        <f t="array" ref="B11:H11">DiasESemanas+DATE(AnoDoCalendário,11,1)-WEEKDAY(DATE(AnoDoCalendário,11,1),(InícioDaSemana="SEGUNDA-FEIRA")+1)+29</f>
        <v>43065</v>
      </c>
      <c r="C11" s="46">
        <v>43066</v>
      </c>
      <c r="D11" s="46">
        <v>43067</v>
      </c>
      <c r="E11" s="44">
        <v>43068</v>
      </c>
      <c r="F11" s="12">
        <v>43069</v>
      </c>
      <c r="G11" s="12">
        <v>43070</v>
      </c>
      <c r="H11" s="12">
        <v>43071</v>
      </c>
    </row>
    <row r="12" spans="1:8" ht="57.95" customHeight="1">
      <c r="A12" s="1"/>
      <c r="B12" s="47"/>
      <c r="C12" s="47"/>
      <c r="D12" s="47"/>
      <c r="E12" s="45"/>
      <c r="F12" s="13"/>
      <c r="G12" s="13"/>
      <c r="H12" s="13"/>
    </row>
    <row r="13" spans="1:8" s="7" customFormat="1" ht="19.5" customHeight="1">
      <c r="A13" s="6"/>
      <c r="B13" s="15"/>
      <c r="C13" s="15"/>
      <c r="D13" s="51"/>
      <c r="E13" s="51"/>
      <c r="F13" s="51"/>
      <c r="G13" s="51"/>
      <c r="H13" s="51"/>
    </row>
    <row r="14" spans="1:8" ht="19.5" customHeight="1">
      <c r="A14" s="1"/>
      <c r="B14" s="43"/>
      <c r="C14" s="57" t="s">
        <v>10</v>
      </c>
      <c r="D14" s="58"/>
      <c r="E14" s="59"/>
      <c r="F14" s="16"/>
      <c r="G14" s="16"/>
      <c r="H14" s="16"/>
    </row>
    <row r="15" spans="1:8" ht="18">
      <c r="B15" s="48"/>
      <c r="C15" s="57" t="s">
        <v>11</v>
      </c>
      <c r="D15" s="58"/>
      <c r="E15" s="59"/>
    </row>
    <row r="16" spans="1:8" ht="18">
      <c r="B16" s="22"/>
      <c r="C16" s="57" t="s">
        <v>12</v>
      </c>
      <c r="D16" s="58"/>
      <c r="E16" s="59"/>
    </row>
    <row r="17" spans="2:5" ht="18">
      <c r="B17" s="49"/>
      <c r="C17" s="57" t="s">
        <v>13</v>
      </c>
      <c r="D17" s="58"/>
      <c r="E17" s="59"/>
    </row>
  </sheetData>
  <mergeCells count="6">
    <mergeCell ref="C17:E17"/>
    <mergeCell ref="C14:E14"/>
    <mergeCell ref="B1:D1"/>
    <mergeCell ref="D13:H13"/>
    <mergeCell ref="C15:E15"/>
    <mergeCell ref="C16:E16"/>
  </mergeCells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printOptions horizontalCentered="1" verticalCentered="1"/>
  <pageMargins left="0.7" right="0.7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Júnio Teixeira</dc:creator>
  <cp:keywords/>
  <dc:description/>
  <cp:lastModifiedBy>Júnio Teixeira</cp:lastModifiedBy>
  <cp:revision/>
  <dcterms:created xsi:type="dcterms:W3CDTF">2014-07-07T16:26:46Z</dcterms:created>
  <dcterms:modified xsi:type="dcterms:W3CDTF">2017-09-18T03:50:13Z</dcterms:modified>
  <cp:category/>
  <cp:contentStatus/>
</cp:coreProperties>
</file>