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<sst xmlns="http://schemas.openxmlformats.org/spreadsheetml/2006/main" count="51" uniqueCount="39">
  <si>
    <t>Área</t>
  </si>
  <si>
    <t>Atividade</t>
  </si>
  <si>
    <t>Situação</t>
  </si>
  <si>
    <t>Energia</t>
  </si>
  <si>
    <t>Diagrama Unifilar</t>
  </si>
  <si>
    <t>Finalizado</t>
  </si>
  <si>
    <t>Dimensionamentos dos fios</t>
  </si>
  <si>
    <t>Circuito - Nobreak</t>
  </si>
  <si>
    <t>Levantamento de cargas do sistema</t>
  </si>
  <si>
    <t>Memorial de cáculo bateria</t>
  </si>
  <si>
    <t>Teoria - Fonte de alimentação chaveada</t>
  </si>
  <si>
    <t>Integração - Estrutura</t>
  </si>
  <si>
    <t>Teoria - Mecânica dos fluidos no sistema de absorção de CO2</t>
  </si>
  <si>
    <t>Integração - Estrutura/ Eletrônica</t>
  </si>
  <si>
    <t>Teoria - Química da velocidade da reação no reator</t>
  </si>
  <si>
    <t>Iniciado</t>
  </si>
  <si>
    <t>Teoria - Entalpia da reação e veriação de temperatura (termodinâmica)</t>
  </si>
  <si>
    <t xml:space="preserve">Escolha de bombas e tubulação </t>
  </si>
  <si>
    <t>Escolha do motor</t>
  </si>
  <si>
    <t>Manual - Seguir o do Stéfano</t>
  </si>
  <si>
    <t>Não iniciado</t>
  </si>
  <si>
    <t>Manual de Manutenção - Ver o que seria ineressante colocar (nobreak? troca de baterias após x tempos? cabeamento?)</t>
  </si>
  <si>
    <t>Integração - mapa</t>
  </si>
  <si>
    <t>Reação</t>
  </si>
  <si>
    <t>Entalpia de Reação</t>
  </si>
  <si>
    <t>DeltaCp,m</t>
  </si>
  <si>
    <t>Molécula</t>
  </si>
  <si>
    <t>Entalpia de Formação Padrão</t>
  </si>
  <si>
    <t>Cp,m</t>
  </si>
  <si>
    <t>Temperatura</t>
  </si>
  <si>
    <t>2NaOH + CO2 = Na2CO3 + H2O</t>
  </si>
  <si>
    <t>2NaOH</t>
  </si>
  <si>
    <t>-</t>
  </si>
  <si>
    <t>CO2</t>
  </si>
  <si>
    <t>Na2CO3</t>
  </si>
  <si>
    <t>H2O</t>
  </si>
  <si>
    <t>Na2CO3+Ca(OH)2=2NaOH+CaCO3</t>
  </si>
  <si>
    <t>Ca(OH)2</t>
  </si>
  <si>
    <t>CaCO3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</si>
</sst>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center" readingOrder="0"/>
    </xf>
    <xf borderId="0" fillId="4" fontId="3" numFmtId="0" xfId="0" applyAlignment="1" applyFont="1">
      <alignment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 vertical="center"/>
    </xf>
    <xf borderId="0" fillId="5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6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61.0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 t="s">
        <v>4</v>
      </c>
      <c r="C2" s="5" t="s">
        <v>5</v>
      </c>
    </row>
    <row r="3">
      <c r="B3" s="4" t="s">
        <v>6</v>
      </c>
      <c r="C3" s="5" t="s">
        <v>5</v>
      </c>
    </row>
    <row r="4">
      <c r="B4" s="4" t="s">
        <v>7</v>
      </c>
      <c r="C4" s="5" t="s">
        <v>5</v>
      </c>
    </row>
    <row r="5">
      <c r="B5" s="4" t="s">
        <v>8</v>
      </c>
      <c r="C5" s="5" t="s">
        <v>5</v>
      </c>
    </row>
    <row r="6">
      <c r="B6" s="4" t="s">
        <v>9</v>
      </c>
      <c r="C6" s="5" t="s">
        <v>5</v>
      </c>
    </row>
    <row r="7">
      <c r="B7" s="6" t="s">
        <v>10</v>
      </c>
      <c r="C7" s="5" t="s">
        <v>5</v>
      </c>
    </row>
    <row r="8">
      <c r="A8" s="7" t="s">
        <v>11</v>
      </c>
      <c r="B8" s="6" t="s">
        <v>12</v>
      </c>
      <c r="C8" s="5" t="s">
        <v>5</v>
      </c>
    </row>
    <row r="9">
      <c r="A9" s="8" t="s">
        <v>13</v>
      </c>
      <c r="B9" s="9" t="s">
        <v>14</v>
      </c>
      <c r="C9" s="10" t="s">
        <v>15</v>
      </c>
    </row>
    <row r="10">
      <c r="B10" s="6" t="s">
        <v>16</v>
      </c>
      <c r="C10" s="5" t="s">
        <v>5</v>
      </c>
    </row>
    <row r="11">
      <c r="B11" s="4" t="s">
        <v>17</v>
      </c>
      <c r="C11" s="5" t="s">
        <v>5</v>
      </c>
    </row>
    <row r="12">
      <c r="A12" s="11"/>
      <c r="B12" s="4" t="s">
        <v>18</v>
      </c>
      <c r="C12" s="5" t="s">
        <v>5</v>
      </c>
    </row>
    <row r="13">
      <c r="B13" s="12" t="s">
        <v>19</v>
      </c>
      <c r="C13" s="10" t="s">
        <v>20</v>
      </c>
    </row>
    <row r="14">
      <c r="B14" s="13" t="s">
        <v>21</v>
      </c>
      <c r="C14" s="10" t="s">
        <v>20</v>
      </c>
    </row>
    <row r="15">
      <c r="B15" s="4" t="s">
        <v>22</v>
      </c>
      <c r="C15" s="5" t="s">
        <v>5</v>
      </c>
    </row>
    <row r="16">
      <c r="C16" s="14"/>
    </row>
    <row r="17">
      <c r="C17" s="14"/>
    </row>
    <row r="18">
      <c r="C18" s="14"/>
    </row>
    <row r="19">
      <c r="C19" s="14"/>
    </row>
    <row r="20">
      <c r="C20" s="14"/>
    </row>
    <row r="21"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</sheetData>
  <mergeCells count="2">
    <mergeCell ref="A9:A11"/>
    <mergeCell ref="A2:A7"/>
  </mergeCells>
  <dataValidations>
    <dataValidation type="list" allowBlank="1" sqref="C2:C15">
      <formula1>"Finalizado,Iniciado,Não iniciado"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17.71"/>
    <col customWidth="1" min="5" max="5" width="26.43"/>
  </cols>
  <sheetData>
    <row r="1">
      <c r="A1" s="15" t="s">
        <v>23</v>
      </c>
      <c r="B1" s="12" t="s">
        <v>24</v>
      </c>
      <c r="C1" s="15" t="s">
        <v>25</v>
      </c>
      <c r="D1" s="12" t="s">
        <v>26</v>
      </c>
      <c r="E1" s="12" t="s">
        <v>27</v>
      </c>
      <c r="F1" s="15" t="s">
        <v>28</v>
      </c>
      <c r="G1" s="12" t="s">
        <v>29</v>
      </c>
    </row>
    <row r="2">
      <c r="A2" s="15" t="s">
        <v>30</v>
      </c>
      <c r="B2" s="16">
        <f>(E4+E5)-((2*E2)+E3)</f>
        <v>-54.1</v>
      </c>
      <c r="C2" s="16">
        <f>F5-F3</f>
        <v>38.18</v>
      </c>
      <c r="D2" s="15" t="s">
        <v>31</v>
      </c>
      <c r="E2" s="16">
        <f>-470.11</f>
        <v>-470.11</v>
      </c>
      <c r="F2" s="12" t="s">
        <v>32</v>
      </c>
      <c r="G2" s="16">
        <f>(B2/C2)+25</f>
        <v>23.58302776</v>
      </c>
    </row>
    <row r="3">
      <c r="D3" s="12" t="s">
        <v>33</v>
      </c>
      <c r="E3" s="16">
        <f>-393.51</f>
        <v>-393.51</v>
      </c>
      <c r="F3" s="12">
        <v>37.11</v>
      </c>
    </row>
    <row r="4">
      <c r="D4" s="12" t="s">
        <v>34</v>
      </c>
      <c r="E4" s="16">
        <f>-1102</f>
        <v>-1102</v>
      </c>
      <c r="F4" s="12" t="s">
        <v>32</v>
      </c>
    </row>
    <row r="5">
      <c r="D5" s="12" t="s">
        <v>35</v>
      </c>
      <c r="E5" s="16">
        <f>-285.83</f>
        <v>-285.83</v>
      </c>
      <c r="F5" s="16">
        <f>75.29</f>
        <v>75.29</v>
      </c>
    </row>
    <row r="6">
      <c r="A6" s="12" t="s">
        <v>36</v>
      </c>
      <c r="B6" s="16">
        <f>((2*E2)+E7)-(E4+E6)</f>
        <v>-59.03</v>
      </c>
      <c r="C6" s="16">
        <f>F7-F6</f>
        <v>-5.61</v>
      </c>
      <c r="D6" s="12" t="s">
        <v>37</v>
      </c>
      <c r="E6" s="16">
        <f>-986.09</f>
        <v>-986.09</v>
      </c>
      <c r="F6" s="16">
        <f>87.49</f>
        <v>87.49</v>
      </c>
      <c r="G6" s="16">
        <f>(B6/C6)+25</f>
        <v>35.52228164</v>
      </c>
    </row>
    <row r="7">
      <c r="D7" s="12" t="s">
        <v>38</v>
      </c>
      <c r="E7" s="16">
        <f>-1206.9</f>
        <v>-1206.9</v>
      </c>
      <c r="F7" s="16">
        <f>81.88</f>
        <v>81.88</v>
      </c>
    </row>
  </sheetData>
  <drawing r:id="rId1"/>
</worksheet>
</file>