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530\Desktop\Reuniao Estruturas PI2\"/>
    </mc:Choice>
  </mc:AlternateContent>
  <xr:revisionPtr revIDLastSave="7" documentId="8_{48B2FD38-5F3A-44CD-816D-44DB538C8BB6}" xr6:coauthVersionLast="46" xr6:coauthVersionMax="46" xr10:uidLastSave="{E3D5D37C-AF40-4581-96B3-BB3DDFE262A4}"/>
  <bookViews>
    <workbookView xWindow="15" yWindow="0" windowWidth="20460" windowHeight="1086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6" i="1" s="1"/>
  <c r="J10" i="1"/>
  <c r="J15" i="1" s="1"/>
  <c r="D19" i="1" l="1"/>
  <c r="G7" i="1"/>
  <c r="G8" i="1"/>
  <c r="G9" i="1"/>
  <c r="G10" i="1"/>
  <c r="G11" i="1"/>
  <c r="G12" i="1"/>
  <c r="G13" i="1"/>
  <c r="G14" i="1"/>
  <c r="G15" i="1"/>
  <c r="G16" i="1"/>
  <c r="G6" i="1"/>
  <c r="F7" i="1"/>
  <c r="F8" i="1"/>
  <c r="F9" i="1"/>
  <c r="F10" i="1"/>
  <c r="F11" i="1"/>
  <c r="F12" i="1"/>
  <c r="F13" i="1"/>
  <c r="F14" i="1"/>
  <c r="F15" i="1"/>
  <c r="F16" i="1"/>
  <c r="F6" i="1"/>
  <c r="D20" i="1" l="1"/>
  <c r="D22" i="1"/>
  <c r="D23" i="1" s="1"/>
</calcChain>
</file>

<file path=xl/sharedStrings.xml><?xml version="1.0" encoding="utf-8"?>
<sst xmlns="http://schemas.openxmlformats.org/spreadsheetml/2006/main" count="70" uniqueCount="63">
  <si>
    <t>BR-101/PE km7</t>
  </si>
  <si>
    <t>Pista: Simples</t>
  </si>
  <si>
    <t>Município/UF: Palmares/PE</t>
  </si>
  <si>
    <t>Classe</t>
  </si>
  <si>
    <t>Volume médio (m³)</t>
  </si>
  <si>
    <t>Total de veículos</t>
  </si>
  <si>
    <t>%</t>
  </si>
  <si>
    <t>Volume x Total</t>
  </si>
  <si>
    <t>Ônibus/Cam 2 eixos</t>
  </si>
  <si>
    <t>Ônibus/Cam 3 eixos</t>
  </si>
  <si>
    <t>Ônibus/Cam 4 eixos</t>
  </si>
  <si>
    <t>[3]</t>
  </si>
  <si>
    <t>Cam 5 eixos</t>
  </si>
  <si>
    <t>Veiculos por Semana</t>
  </si>
  <si>
    <t>Cam 6 eixos</t>
  </si>
  <si>
    <t>Pesados</t>
  </si>
  <si>
    <t>Cam 7 eixos</t>
  </si>
  <si>
    <t>Leves</t>
  </si>
  <si>
    <t>Cam 8 eixos</t>
  </si>
  <si>
    <t>Cam 9 eixos</t>
  </si>
  <si>
    <t>Passeio</t>
  </si>
  <si>
    <t>Veiculos por Hora</t>
  </si>
  <si>
    <t>Moto</t>
  </si>
  <si>
    <t>Outros</t>
  </si>
  <si>
    <t>TOTAL</t>
  </si>
  <si>
    <t>Total veículos leves</t>
  </si>
  <si>
    <t>Média volume veiculos leves</t>
  </si>
  <si>
    <t>m³</t>
  </si>
  <si>
    <t>1.65 m/s  , 5.95 Km/h</t>
  </si>
  <si>
    <t>Total veículos pesados</t>
  </si>
  <si>
    <t>Média volume veiculos pesados</t>
  </si>
  <si>
    <t>18.12 m/s  , 65.24 km/h</t>
  </si>
  <si>
    <t>CompxLargxAlt</t>
  </si>
  <si>
    <t>Peso</t>
  </si>
  <si>
    <t>Volume</t>
  </si>
  <si>
    <t>Densi Alu 2.7</t>
  </si>
  <si>
    <t>Fator de Transdormacao   23</t>
  </si>
  <si>
    <t>Velocidade Carros   [1]</t>
  </si>
  <si>
    <t>Velocidade do vento</t>
  </si>
  <si>
    <t>13200x2.7= 35640/23= 1549</t>
  </si>
  <si>
    <t>29.06 m/s  , 104km/h</t>
  </si>
  <si>
    <t>Accord</t>
  </si>
  <si>
    <t>4.889x1.862x.1450</t>
  </si>
  <si>
    <t>1.7 m/s   , 6.2 km/h</t>
  </si>
  <si>
    <t>[1]</t>
  </si>
  <si>
    <t>Toyota Fortuner</t>
  </si>
  <si>
    <t>4.796x1.854x1.834</t>
  </si>
  <si>
    <t>2.0 m/s  , 7.2 km/h</t>
  </si>
  <si>
    <t>VW Caddy</t>
  </si>
  <si>
    <t>4.405x1.802x1.833</t>
  </si>
  <si>
    <t>Volvo VM 8x2</t>
  </si>
  <si>
    <t>9.715x2.400x2.784</t>
  </si>
  <si>
    <t>8.0 m/s , 28 km/h</t>
  </si>
  <si>
    <t>Ventos Naturais</t>
  </si>
  <si>
    <t>2.9 m/s   , 10.45 km/h</t>
  </si>
  <si>
    <t>[2]</t>
  </si>
  <si>
    <r>
      <t xml:space="preserve">[1] Sozer Y, Bandarkar A. “Energy Harvesting from Moving Vehicles on Highways”, </t>
    </r>
    <r>
      <rPr>
        <i/>
        <sz val="11"/>
        <color rgb="FF000000"/>
        <rFont val="Times New Roman"/>
        <family val="1"/>
      </rPr>
      <t>University of Akron,</t>
    </r>
    <r>
      <rPr>
        <sz val="11"/>
        <color rgb="FF000000"/>
        <rFont val="Times New Roman"/>
        <family val="1"/>
      </rPr>
      <t xml:space="preserve"> September 2019.</t>
    </r>
  </si>
  <si>
    <t>[2] - Global Wind Atlas</t>
  </si>
  <si>
    <t>Global Wind Atlas</t>
  </si>
  <si>
    <t>[3] - PNCT - DNIT</t>
  </si>
  <si>
    <t>PNCT | DNIT</t>
  </si>
  <si>
    <t>146660x2.7= 395442/23= 17190</t>
  </si>
  <si>
    <t>11370x2.7= 30699/23= 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</si>
</sst>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3" borderId="6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2" fillId="3" borderId="6" xfId="0" applyFont="1" applyFill="1" applyBorder="1"/>
    <xf numFmtId="2" fontId="2" fillId="3" borderId="5" xfId="0" applyNumberFormat="1" applyFont="1" applyFill="1" applyBorder="1"/>
    <xf numFmtId="0" fontId="2" fillId="3" borderId="3" xfId="0" applyFont="1" applyFill="1" applyBorder="1"/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justify" vertical="center"/>
    </xf>
    <xf numFmtId="0" fontId="5" fillId="0" borderId="0" xfId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4" borderId="7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ervicos.dnit.gov.br/dadospnct/PesquisaCobertura" TargetMode="External"/><Relationship Id="rId1" Type="http://schemas.openxmlformats.org/officeDocument/2006/relationships/hyperlink" Target="https://globalwindatlas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1"/>
  <sheetViews>
    <sheetView tabSelected="1" workbookViewId="0">
      <selection activeCell="B9" sqref="B9"/>
    </sheetView>
  </sheetViews>
  <sheetFormatPr defaultRowHeight="15"/>
  <cols>
    <col min="3" max="3" width="29.140625" customWidth="1"/>
    <col min="4" max="4" width="18.42578125" customWidth="1"/>
    <col min="5" max="5" width="16.7109375" customWidth="1"/>
    <col min="6" max="6" width="10.5703125" customWidth="1"/>
    <col min="7" max="7" width="14.28515625" customWidth="1"/>
    <col min="8" max="8" width="35.28515625" customWidth="1"/>
    <col min="9" max="9" width="29.42578125" customWidth="1"/>
    <col min="10" max="10" width="21.28515625" customWidth="1"/>
  </cols>
  <sheetData>
    <row r="1" spans="2:10" ht="15.75" thickBot="1">
      <c r="C1" s="14" t="s">
        <v>0</v>
      </c>
      <c r="D1" s="15"/>
      <c r="E1" s="15"/>
      <c r="F1" s="15"/>
      <c r="G1" s="16"/>
    </row>
    <row r="2" spans="2:10" ht="15.75" thickBot="1">
      <c r="C2" s="14" t="s">
        <v>1</v>
      </c>
      <c r="D2" s="15"/>
      <c r="E2" s="15"/>
      <c r="F2" s="15"/>
      <c r="G2" s="16"/>
    </row>
    <row r="3" spans="2:10" ht="15.75" thickBot="1">
      <c r="C3" s="14" t="s">
        <v>2</v>
      </c>
      <c r="D3" s="15"/>
      <c r="E3" s="15"/>
      <c r="F3" s="15"/>
      <c r="G3" s="16"/>
    </row>
    <row r="4" spans="2:10" ht="15.75" thickBot="1">
      <c r="C4" s="17"/>
      <c r="D4" s="18"/>
      <c r="E4" s="18"/>
      <c r="F4" s="18"/>
      <c r="G4" s="19"/>
    </row>
    <row r="5" spans="2:10" ht="15.75" thickBot="1">
      <c r="C5" s="4" t="s">
        <v>3</v>
      </c>
      <c r="D5" s="5" t="s">
        <v>4</v>
      </c>
      <c r="E5" s="5" t="s">
        <v>5</v>
      </c>
      <c r="F5" s="5" t="s">
        <v>6</v>
      </c>
      <c r="G5" s="4" t="s">
        <v>7</v>
      </c>
    </row>
    <row r="6" spans="2:10" ht="15.75" thickBot="1">
      <c r="C6" s="3" t="s">
        <v>8</v>
      </c>
      <c r="D6" s="1">
        <v>75</v>
      </c>
      <c r="E6" s="1">
        <v>5165</v>
      </c>
      <c r="F6" s="2">
        <f>E6/$E$17</f>
        <v>8.5500504891655213E-2</v>
      </c>
      <c r="G6" s="1">
        <f>D6*E6</f>
        <v>387375</v>
      </c>
    </row>
    <row r="7" spans="2:10" ht="15.75" thickBot="1">
      <c r="C7" s="3" t="s">
        <v>9</v>
      </c>
      <c r="D7" s="1">
        <v>115</v>
      </c>
      <c r="E7" s="1">
        <v>4789</v>
      </c>
      <c r="F7" s="2">
        <f t="shared" ref="F7:F16" si="0">E7/$E$17</f>
        <v>7.9276266781439855E-2</v>
      </c>
      <c r="G7" s="1">
        <f t="shared" ref="G7:G16" si="1">D7*E7</f>
        <v>550735</v>
      </c>
    </row>
    <row r="8" spans="2:10" ht="15.75" thickBot="1">
      <c r="C8" s="3" t="s">
        <v>10</v>
      </c>
      <c r="D8" s="1">
        <v>145</v>
      </c>
      <c r="E8" s="1">
        <v>2630</v>
      </c>
      <c r="F8" s="2">
        <f t="shared" si="0"/>
        <v>4.3536559121985133E-2</v>
      </c>
      <c r="G8" s="1">
        <f t="shared" si="1"/>
        <v>381350</v>
      </c>
    </row>
    <row r="9" spans="2:10" ht="15.75" thickBot="1">
      <c r="B9" s="21" t="s">
        <v>11</v>
      </c>
      <c r="C9" s="20" t="s">
        <v>12</v>
      </c>
      <c r="D9" s="1">
        <v>197</v>
      </c>
      <c r="E9" s="1">
        <v>2681</v>
      </c>
      <c r="F9" s="2">
        <f t="shared" si="0"/>
        <v>4.4380804184806902E-2</v>
      </c>
      <c r="G9" s="1">
        <f t="shared" si="1"/>
        <v>528157</v>
      </c>
      <c r="I9" t="s">
        <v>13</v>
      </c>
    </row>
    <row r="10" spans="2:10" ht="15.75" thickBot="1">
      <c r="C10" s="3" t="s">
        <v>14</v>
      </c>
      <c r="D10" s="1">
        <v>205</v>
      </c>
      <c r="E10" s="1">
        <v>2555</v>
      </c>
      <c r="F10" s="2">
        <f t="shared" si="0"/>
        <v>4.2295022264894302E-2</v>
      </c>
      <c r="G10" s="1">
        <f t="shared" si="1"/>
        <v>523775</v>
      </c>
      <c r="I10" t="s">
        <v>15</v>
      </c>
      <c r="J10">
        <f>SUM(E6:E13)</f>
        <v>19749</v>
      </c>
    </row>
    <row r="11" spans="2:10" ht="15.75" thickBot="1">
      <c r="C11" s="3" t="s">
        <v>16</v>
      </c>
      <c r="D11" s="1">
        <v>249</v>
      </c>
      <c r="E11" s="1">
        <v>1044</v>
      </c>
      <c r="F11" s="2">
        <f t="shared" si="0"/>
        <v>1.7282193050704366E-2</v>
      </c>
      <c r="G11" s="1">
        <f t="shared" si="1"/>
        <v>259956</v>
      </c>
      <c r="I11" t="s">
        <v>17</v>
      </c>
      <c r="J11">
        <f>SUM(E14:E16)</f>
        <v>40660</v>
      </c>
    </row>
    <row r="12" spans="2:10" ht="15.75" thickBot="1">
      <c r="C12" s="3" t="s">
        <v>18</v>
      </c>
      <c r="D12" s="1">
        <v>286</v>
      </c>
      <c r="E12" s="1">
        <v>351</v>
      </c>
      <c r="F12" s="2">
        <f t="shared" si="0"/>
        <v>5.8103924911850884E-3</v>
      </c>
      <c r="G12" s="1">
        <f t="shared" si="1"/>
        <v>100386</v>
      </c>
    </row>
    <row r="13" spans="2:10" ht="15.75" thickBot="1">
      <c r="C13" s="3" t="s">
        <v>19</v>
      </c>
      <c r="D13" s="1">
        <v>301</v>
      </c>
      <c r="E13" s="1">
        <v>534</v>
      </c>
      <c r="F13" s="2">
        <f t="shared" si="0"/>
        <v>8.8397424224867151E-3</v>
      </c>
      <c r="G13" s="1">
        <f t="shared" si="1"/>
        <v>160734</v>
      </c>
    </row>
    <row r="14" spans="2:10" ht="15.75" thickBot="1">
      <c r="C14" s="3" t="s">
        <v>20</v>
      </c>
      <c r="D14" s="1">
        <v>13</v>
      </c>
      <c r="E14" s="1">
        <v>34143</v>
      </c>
      <c r="F14" s="2">
        <f t="shared" si="0"/>
        <v>0.56519723882202988</v>
      </c>
      <c r="G14" s="1">
        <f t="shared" si="1"/>
        <v>443859</v>
      </c>
      <c r="I14" t="s">
        <v>21</v>
      </c>
    </row>
    <row r="15" spans="2:10" ht="15.75" thickBot="1">
      <c r="C15" s="3" t="s">
        <v>22</v>
      </c>
      <c r="D15" s="1">
        <v>0.8</v>
      </c>
      <c r="E15" s="1">
        <v>4178</v>
      </c>
      <c r="F15" s="2">
        <f t="shared" si="0"/>
        <v>6.9161879852339889E-2</v>
      </c>
      <c r="G15" s="1">
        <f t="shared" si="1"/>
        <v>3342.4</v>
      </c>
      <c r="I15" t="s">
        <v>15</v>
      </c>
      <c r="J15">
        <f>J10/168</f>
        <v>117.55357142857143</v>
      </c>
    </row>
    <row r="16" spans="2:10" ht="15.75" thickBot="1">
      <c r="C16" s="3" t="s">
        <v>23</v>
      </c>
      <c r="D16" s="1">
        <v>6.5</v>
      </c>
      <c r="E16" s="1">
        <v>2339</v>
      </c>
      <c r="F16" s="2">
        <f t="shared" si="0"/>
        <v>3.871939611647271E-2</v>
      </c>
      <c r="G16" s="1">
        <f t="shared" si="1"/>
        <v>15203.5</v>
      </c>
      <c r="I16" t="s">
        <v>17</v>
      </c>
      <c r="J16">
        <f>J11/168</f>
        <v>242.02380952380952</v>
      </c>
    </row>
    <row r="17" spans="3:11" ht="15.75" thickBot="1">
      <c r="C17" s="6" t="s">
        <v>24</v>
      </c>
      <c r="D17" s="1"/>
      <c r="E17" s="9">
        <v>60409</v>
      </c>
      <c r="F17" s="1">
        <v>100</v>
      </c>
      <c r="G17" s="1"/>
    </row>
    <row r="19" spans="3:11" ht="15.75" thickBot="1">
      <c r="C19" s="3" t="s">
        <v>25</v>
      </c>
      <c r="D19" s="12">
        <f>E14+E15+E16</f>
        <v>40660</v>
      </c>
      <c r="E19" s="13"/>
    </row>
    <row r="20" spans="3:11" ht="15.75" thickBot="1">
      <c r="C20" s="3" t="s">
        <v>26</v>
      </c>
      <c r="D20" s="7">
        <f>SUM(G14:G16)/D19</f>
        <v>11.372476635514019</v>
      </c>
      <c r="E20" s="8" t="s">
        <v>27</v>
      </c>
      <c r="F20">
        <v>1500</v>
      </c>
      <c r="G20" t="s">
        <v>28</v>
      </c>
    </row>
    <row r="21" spans="3:11" ht="15.75" thickBot="1"/>
    <row r="22" spans="3:11" ht="15.75" thickBot="1">
      <c r="C22" s="3" t="s">
        <v>29</v>
      </c>
      <c r="D22" s="12">
        <f>E17-D19</f>
        <v>19749</v>
      </c>
      <c r="E22" s="13"/>
    </row>
    <row r="23" spans="3:11" ht="15.75" thickBot="1">
      <c r="C23" s="3" t="s">
        <v>30</v>
      </c>
      <c r="D23" s="7">
        <f>SUM(G6:G13)/D22</f>
        <v>146.4614917210998</v>
      </c>
      <c r="E23" s="8" t="s">
        <v>27</v>
      </c>
      <c r="F23">
        <v>18000</v>
      </c>
      <c r="G23" t="s">
        <v>31</v>
      </c>
    </row>
    <row r="26" spans="3:11">
      <c r="D26" t="s">
        <v>32</v>
      </c>
      <c r="E26" t="s">
        <v>33</v>
      </c>
      <c r="F26" t="s">
        <v>34</v>
      </c>
      <c r="G26" t="s">
        <v>35</v>
      </c>
      <c r="H26" t="s">
        <v>36</v>
      </c>
      <c r="I26" t="s">
        <v>37</v>
      </c>
      <c r="J26" t="s">
        <v>38</v>
      </c>
    </row>
    <row r="27" spans="3:11">
      <c r="H27" t="s">
        <v>39</v>
      </c>
      <c r="I27" t="s">
        <v>40</v>
      </c>
    </row>
    <row r="28" spans="3:11">
      <c r="C28" t="s">
        <v>41</v>
      </c>
      <c r="D28" t="s">
        <v>42</v>
      </c>
      <c r="E28">
        <v>1547</v>
      </c>
      <c r="F28">
        <v>13.2</v>
      </c>
      <c r="J28" t="s">
        <v>43</v>
      </c>
      <c r="K28" t="s">
        <v>44</v>
      </c>
    </row>
    <row r="29" spans="3:11">
      <c r="C29" t="s">
        <v>45</v>
      </c>
      <c r="D29" t="s">
        <v>46</v>
      </c>
      <c r="E29">
        <v>2135</v>
      </c>
      <c r="F29">
        <v>16.306999999999999</v>
      </c>
      <c r="J29" t="s">
        <v>47</v>
      </c>
      <c r="K29" t="s">
        <v>44</v>
      </c>
    </row>
    <row r="30" spans="3:11">
      <c r="C30" t="s">
        <v>48</v>
      </c>
      <c r="D30" t="s">
        <v>49</v>
      </c>
      <c r="E30">
        <v>1459</v>
      </c>
      <c r="F30">
        <v>14.55</v>
      </c>
      <c r="J30" t="s">
        <v>47</v>
      </c>
      <c r="K30" t="s">
        <v>44</v>
      </c>
    </row>
    <row r="31" spans="3:11">
      <c r="C31" t="s">
        <v>50</v>
      </c>
      <c r="D31" t="s">
        <v>51</v>
      </c>
      <c r="E31">
        <v>7950</v>
      </c>
      <c r="F31">
        <v>64.912000000000006</v>
      </c>
      <c r="J31" t="s">
        <v>52</v>
      </c>
      <c r="K31" t="s">
        <v>44</v>
      </c>
    </row>
    <row r="32" spans="3:11">
      <c r="C32" t="s">
        <v>53</v>
      </c>
      <c r="J32" t="s">
        <v>54</v>
      </c>
      <c r="K32" t="s">
        <v>55</v>
      </c>
    </row>
    <row r="35" spans="3:8" ht="75">
      <c r="C35" s="10" t="s">
        <v>56</v>
      </c>
    </row>
    <row r="36" spans="3:8">
      <c r="C36" t="s">
        <v>57</v>
      </c>
      <c r="D36" s="11" t="s">
        <v>58</v>
      </c>
    </row>
    <row r="37" spans="3:8">
      <c r="C37" t="s">
        <v>59</v>
      </c>
      <c r="D37" s="11" t="s">
        <v>60</v>
      </c>
    </row>
    <row r="40" spans="3:8">
      <c r="H40" t="s">
        <v>61</v>
      </c>
    </row>
    <row r="41" spans="3:8">
      <c r="H41" t="s">
        <v>62</v>
      </c>
    </row>
  </sheetData>
  <mergeCells count="6">
    <mergeCell ref="D19:E19"/>
    <mergeCell ref="D22:E22"/>
    <mergeCell ref="C1:G1"/>
    <mergeCell ref="C2:G2"/>
    <mergeCell ref="C3:G3"/>
    <mergeCell ref="C4:G4"/>
  </mergeCells>
  <hyperlinks>
    <hyperlink ref="D36" r:id="rId1" display="https://globalwindatlas.info/" xr:uid="{73E98F73-8540-4EA4-B9C5-9AB88D3658F7}"/>
    <hyperlink ref="D37" r:id="rId2" display="http://servicos.dnit.gov.br/dadospnct/PesquisaCobertura" xr:uid="{656453CA-DDF7-48CB-A2A6-E9745422332D}"/>
  </hyperlinks>
  <pageMargins left="0.7" right="0.7" top="0.75" bottom="0.75" header="0.3" footer="0.3"/>
  <ignoredErrors>
    <ignoredError sqref="J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51AB075F8444DBAC68FE11CEBB632" ma:contentTypeVersion="8" ma:contentTypeDescription="Crie um novo documento." ma:contentTypeScope="" ma:versionID="903e576d8ca76559efff1fff1bb0c6b4">
  <xsd:schema xmlns:xsd="http://www.w3.org/2001/XMLSchema" xmlns:xs="http://www.w3.org/2001/XMLSchema" xmlns:p="http://schemas.microsoft.com/office/2006/metadata/properties" xmlns:ns2="fff72483-f629-480c-8f84-1a9627297dd4" targetNamespace="http://schemas.microsoft.com/office/2006/metadata/properties" ma:root="true" ma:fieldsID="2723f22e51a96b9acd70b80cc0ed20c0" ns2:_="">
    <xsd:import namespace="fff72483-f629-480c-8f84-1a9627297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2483-f629-480c-8f84-1a9627297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900A7-C1D6-4A99-BE48-A82B30150F6A}"/>
</file>

<file path=customXml/itemProps2.xml><?xml version="1.0" encoding="utf-8"?>
<ds:datastoreItem xmlns:ds="http://schemas.openxmlformats.org/officeDocument/2006/customXml" ds:itemID="{23E685E6-7BA4-4C87-922E-BB1A90BDCA33}"/>
</file>

<file path=customXml/itemProps3.xml><?xml version="1.0" encoding="utf-8"?>
<ds:datastoreItem xmlns:ds="http://schemas.openxmlformats.org/officeDocument/2006/customXml" ds:itemID="{31973B90-7F8A-48F8-B3AA-CB6B512B87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NP530</dc:creator>
  <cp:keywords/>
  <dc:description/>
  <cp:lastModifiedBy>Douglas Evaristo de Sousa</cp:lastModifiedBy>
  <cp:revision/>
  <dcterms:created xsi:type="dcterms:W3CDTF">2021-02-23T13:46:15Z</dcterms:created>
  <dcterms:modified xsi:type="dcterms:W3CDTF">2021-02-24T15:18:41Z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0x010100C9751AB075F8444DBAC68FE11CEBB632</vt:lpwstr>
  </property>
</Properties>
</file>