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dlsandy\git\iot_configurator\configurator\response_curves\"/>
    </mc:Choice>
  </mc:AlternateContent>
  <xr:revisionPtr revIDLastSave="0" documentId="8_{594C4BFB-FB06-437F-A0D3-6448DA2E29A0}" xr6:coauthVersionLast="47" xr6:coauthVersionMax="47" xr10:uidLastSave="{00000000-0000-0000-0000-000000000000}"/>
  <bookViews>
    <workbookView xWindow="-120" yWindow="-120" windowWidth="29040" windowHeight="15840" firstSheet="3" activeTab="10" xr2:uid="{00000000-000D-0000-FFFF-FFFF00000000}"/>
  </bookViews>
  <sheets>
    <sheet name="current meter" sheetId="1" r:id="rId1"/>
    <sheet name="ir_temp_c_A" sheetId="2" r:id="rId2"/>
    <sheet name="ir_temp_F_A" sheetId="3" r:id="rId3"/>
    <sheet name="pressure_MPa_V" sheetId="4" r:id="rId4"/>
    <sheet name="pressure_psi_V" sheetId="5" r:id="rId5"/>
    <sheet name="load_kg_A" sheetId="7" r:id="rId6"/>
    <sheet name="load_lbs_A" sheetId="8" r:id="rId7"/>
    <sheet name="anemometer_m-sec_A" sheetId="9" r:id="rId8"/>
    <sheet name="anemometer_ft-sec_A" sheetId="10" r:id="rId9"/>
    <sheet name="anemometer_mph_A" sheetId="11" r:id="rId10"/>
    <sheet name="Load_oz_A" sheetId="12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" i="12" l="1"/>
  <c r="B10" i="12"/>
  <c r="B9" i="12"/>
  <c r="B8" i="12"/>
  <c r="B7" i="12"/>
  <c r="B6" i="12"/>
  <c r="B5" i="12"/>
  <c r="B4" i="12"/>
  <c r="B3" i="12"/>
  <c r="B2" i="12"/>
  <c r="B1" i="12"/>
  <c r="A11" i="12"/>
  <c r="A10" i="12"/>
  <c r="A9" i="12"/>
  <c r="A8" i="12"/>
  <c r="A7" i="12"/>
  <c r="A6" i="12"/>
  <c r="A5" i="12"/>
  <c r="A4" i="12"/>
  <c r="A3" i="12"/>
  <c r="A2" i="12"/>
  <c r="A1" i="12"/>
  <c r="A5" i="11"/>
  <c r="A4" i="11"/>
  <c r="A3" i="11"/>
  <c r="A1" i="11"/>
  <c r="B5" i="11"/>
  <c r="B4" i="11"/>
  <c r="B3" i="11"/>
  <c r="B2" i="11"/>
  <c r="B1" i="11"/>
  <c r="B5" i="10"/>
  <c r="B4" i="10"/>
  <c r="B3" i="10"/>
  <c r="B2" i="10"/>
  <c r="B1" i="10"/>
  <c r="A5" i="10"/>
  <c r="A4" i="10"/>
  <c r="A3" i="10"/>
  <c r="A1" i="10"/>
  <c r="B3" i="9"/>
  <c r="B2" i="9" s="1"/>
  <c r="A3" i="9"/>
  <c r="A4" i="9" s="1"/>
  <c r="B11" i="8"/>
  <c r="B10" i="8"/>
  <c r="B9" i="8"/>
  <c r="B8" i="8"/>
  <c r="B7" i="8"/>
  <c r="B6" i="8"/>
  <c r="B5" i="8"/>
  <c r="B4" i="8"/>
  <c r="B3" i="8"/>
  <c r="B2" i="8"/>
  <c r="B1" i="8"/>
  <c r="A11" i="8"/>
  <c r="A10" i="8"/>
  <c r="A9" i="8"/>
  <c r="A8" i="8"/>
  <c r="A7" i="8"/>
  <c r="A6" i="8"/>
  <c r="A5" i="8"/>
  <c r="A4" i="8"/>
  <c r="A3" i="8"/>
  <c r="A2" i="8"/>
  <c r="A1" i="8"/>
  <c r="B2" i="7"/>
  <c r="B3" i="7" s="1"/>
  <c r="B4" i="7" s="1"/>
  <c r="B5" i="7" s="1"/>
  <c r="B6" i="7" s="1"/>
  <c r="B7" i="7" s="1"/>
  <c r="B8" i="7" s="1"/>
  <c r="B9" i="7" s="1"/>
  <c r="B10" i="7" s="1"/>
  <c r="B5" i="5"/>
  <c r="B4" i="5"/>
  <c r="B3" i="5"/>
  <c r="B2" i="5"/>
  <c r="B1" i="5"/>
  <c r="A5" i="5"/>
  <c r="A4" i="5"/>
  <c r="A3" i="5"/>
  <c r="A2" i="5"/>
  <c r="A1" i="5"/>
  <c r="B4" i="4"/>
  <c r="B3" i="4"/>
  <c r="B2" i="4"/>
  <c r="A4" i="4"/>
  <c r="A2" i="4"/>
  <c r="A3" i="4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B1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1" i="3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B1" i="2"/>
  <c r="A53" i="2"/>
  <c r="A52" i="2"/>
  <c r="A41" i="2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2" i="2"/>
  <c r="A1" i="2"/>
  <c r="B4" i="9" l="1"/>
  <c r="A2" i="9"/>
  <c r="A2" i="11" l="1"/>
  <c r="A2" i="10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17" sqref="B17"/>
    </sheetView>
  </sheetViews>
  <sheetFormatPr defaultRowHeight="15" x14ac:dyDescent="0.25"/>
  <sheetData>
    <row r="1" spans="1:2" x14ac:dyDescent="0.25">
      <c r="A1">
        <v>0</v>
      </c>
      <c r="B1">
        <v>0</v>
      </c>
    </row>
    <row r="2" spans="1:2" x14ac:dyDescent="0.25">
      <c r="A2">
        <v>2</v>
      </c>
      <c r="B2">
        <v>2</v>
      </c>
    </row>
    <row r="3" spans="1:2" x14ac:dyDescent="0.25">
      <c r="A3">
        <v>4</v>
      </c>
      <c r="B3">
        <v>4</v>
      </c>
    </row>
    <row r="4" spans="1:2" x14ac:dyDescent="0.25">
      <c r="A4">
        <v>6</v>
      </c>
      <c r="B4">
        <v>6</v>
      </c>
    </row>
    <row r="5" spans="1:2" x14ac:dyDescent="0.25">
      <c r="A5">
        <v>8</v>
      </c>
      <c r="B5">
        <v>8</v>
      </c>
    </row>
    <row r="6" spans="1:2" x14ac:dyDescent="0.25">
      <c r="A6">
        <v>10</v>
      </c>
      <c r="B6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A7C26-AC8C-42D6-AA26-D1EACD461805}">
  <dimension ref="A1:B5"/>
  <sheetViews>
    <sheetView workbookViewId="0">
      <selection activeCell="A5" sqref="A5"/>
    </sheetView>
  </sheetViews>
  <sheetFormatPr defaultRowHeight="15" x14ac:dyDescent="0.25"/>
  <sheetData>
    <row r="1" spans="1:2" x14ac:dyDescent="0.25">
      <c r="A1">
        <f>CONVERT('anemometer_m-sec_A'!A1,"m/sec","mph")</f>
        <v>0</v>
      </c>
      <c r="B1">
        <f>'anemometer_m-sec_A'!B1</f>
        <v>4.0000000000000001E-3</v>
      </c>
    </row>
    <row r="2" spans="1:2" x14ac:dyDescent="0.25">
      <c r="A2">
        <f>CONVERT('anemometer_m-sec_A'!A2,"m/sec","mph")</f>
        <v>25.165533285612025</v>
      </c>
      <c r="B2">
        <f>'anemometer_m-sec_A'!B2</f>
        <v>8.0000000000000002E-3</v>
      </c>
    </row>
    <row r="3" spans="1:2" x14ac:dyDescent="0.25">
      <c r="A3">
        <f>CONVERT('anemometer_m-sec_A'!A3,"m/sec","mph")</f>
        <v>50.331066571224049</v>
      </c>
      <c r="B3">
        <f>'anemometer_m-sec_A'!B3</f>
        <v>1.2E-2</v>
      </c>
    </row>
    <row r="4" spans="1:2" x14ac:dyDescent="0.25">
      <c r="A4">
        <f>CONVERT('anemometer_m-sec_A'!A4,"m/sec","mph")</f>
        <v>75.496599856836085</v>
      </c>
      <c r="B4">
        <f>'anemometer_m-sec_A'!B4</f>
        <v>1.6E-2</v>
      </c>
    </row>
    <row r="5" spans="1:2" x14ac:dyDescent="0.25">
      <c r="A5">
        <f>CONVERT('anemometer_m-sec_A'!A5,"m/sec","mph")</f>
        <v>100.6621331424481</v>
      </c>
      <c r="B5">
        <f>'anemometer_m-sec_A'!B5</f>
        <v>0.02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34314-9237-472E-9B03-9ABDE4D7CCB1}">
  <dimension ref="A1:B11"/>
  <sheetViews>
    <sheetView tabSelected="1" workbookViewId="0">
      <selection activeCell="V11" sqref="V11"/>
    </sheetView>
  </sheetViews>
  <sheetFormatPr defaultRowHeight="15" x14ac:dyDescent="0.25"/>
  <sheetData>
    <row r="1" spans="1:2" x14ac:dyDescent="0.25">
      <c r="A1">
        <f>load_lbs_A!A1*16</f>
        <v>0</v>
      </c>
      <c r="B1">
        <f>load_lbs_A!B1</f>
        <v>4.0000000000000001E-3</v>
      </c>
    </row>
    <row r="2" spans="1:2" x14ac:dyDescent="0.25">
      <c r="A2">
        <f>load_lbs_A!A2*16</f>
        <v>35.273961949580411</v>
      </c>
      <c r="B2">
        <f>load_lbs_A!B2</f>
        <v>5.5999999999999999E-3</v>
      </c>
    </row>
    <row r="3" spans="1:2" x14ac:dyDescent="0.25">
      <c r="A3">
        <f>load_lbs_A!A3*16</f>
        <v>70.547923899160821</v>
      </c>
      <c r="B3">
        <f>load_lbs_A!B3</f>
        <v>7.1999999999999998E-3</v>
      </c>
    </row>
    <row r="4" spans="1:2" x14ac:dyDescent="0.25">
      <c r="A4">
        <f>load_lbs_A!A4*16</f>
        <v>105.82188584874123</v>
      </c>
      <c r="B4">
        <f>load_lbs_A!B4</f>
        <v>8.8000000000000005E-3</v>
      </c>
    </row>
    <row r="5" spans="1:2" x14ac:dyDescent="0.25">
      <c r="A5">
        <f>load_lbs_A!A5*16</f>
        <v>141.09584779832164</v>
      </c>
      <c r="B5">
        <f>load_lbs_A!B5</f>
        <v>1.0400000000000001E-2</v>
      </c>
    </row>
    <row r="6" spans="1:2" x14ac:dyDescent="0.25">
      <c r="A6">
        <f>load_lbs_A!A6*16</f>
        <v>176.36980974790205</v>
      </c>
      <c r="B6">
        <f>load_lbs_A!B6</f>
        <v>1.2000000000000002E-2</v>
      </c>
    </row>
    <row r="7" spans="1:2" x14ac:dyDescent="0.25">
      <c r="A7">
        <f>load_lbs_A!A7*16</f>
        <v>211.64377169748246</v>
      </c>
      <c r="B7">
        <f>load_lbs_A!B7</f>
        <v>1.3600000000000003E-2</v>
      </c>
    </row>
    <row r="8" spans="1:2" x14ac:dyDescent="0.25">
      <c r="A8">
        <f>load_lbs_A!A8*16</f>
        <v>246.91773364706287</v>
      </c>
      <c r="B8">
        <f>load_lbs_A!B8</f>
        <v>1.5200000000000003E-2</v>
      </c>
    </row>
    <row r="9" spans="1:2" x14ac:dyDescent="0.25">
      <c r="A9">
        <f>load_lbs_A!A9*16</f>
        <v>282.19169559664329</v>
      </c>
      <c r="B9">
        <f>load_lbs_A!B9</f>
        <v>1.6800000000000002E-2</v>
      </c>
    </row>
    <row r="10" spans="1:2" x14ac:dyDescent="0.25">
      <c r="A10">
        <f>load_lbs_A!A10*16</f>
        <v>317.46565754622372</v>
      </c>
      <c r="B10">
        <f>load_lbs_A!B10</f>
        <v>1.8400000000000003E-2</v>
      </c>
    </row>
    <row r="11" spans="1:2" x14ac:dyDescent="0.25">
      <c r="A11">
        <f>load_lbs_A!A11*16</f>
        <v>352.73961949580411</v>
      </c>
      <c r="B11">
        <f>load_lbs_A!B11</f>
        <v>0.02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05480E-6B2F-4275-82CA-965ED06F000D}">
  <dimension ref="A1:B53"/>
  <sheetViews>
    <sheetView workbookViewId="0">
      <selection sqref="A1:B53"/>
    </sheetView>
  </sheetViews>
  <sheetFormatPr defaultRowHeight="15" x14ac:dyDescent="0.25"/>
  <cols>
    <col min="2" max="2" width="9.7109375" bestFit="1" customWidth="1"/>
  </cols>
  <sheetData>
    <row r="1" spans="1:2" x14ac:dyDescent="0.25">
      <c r="A1">
        <f>-70</f>
        <v>-70</v>
      </c>
      <c r="B1">
        <f>((A1+70)*16/450 + 4)/1000</f>
        <v>4.0000000000000001E-3</v>
      </c>
    </row>
    <row r="2" spans="1:2" x14ac:dyDescent="0.25">
      <c r="A2">
        <f>A1+10</f>
        <v>-60</v>
      </c>
      <c r="B2">
        <f t="shared" ref="B2:B53" si="0">((A2+70)*16/450 + 4)/1000</f>
        <v>4.3555555555555552E-3</v>
      </c>
    </row>
    <row r="3" spans="1:2" x14ac:dyDescent="0.25">
      <c r="A3">
        <f t="shared" ref="A3:A53" si="1">A2+10</f>
        <v>-50</v>
      </c>
      <c r="B3">
        <f t="shared" si="0"/>
        <v>4.7111111111111112E-3</v>
      </c>
    </row>
    <row r="4" spans="1:2" x14ac:dyDescent="0.25">
      <c r="A4">
        <f t="shared" si="1"/>
        <v>-40</v>
      </c>
      <c r="B4">
        <f t="shared" si="0"/>
        <v>5.0666666666666664E-3</v>
      </c>
    </row>
    <row r="5" spans="1:2" x14ac:dyDescent="0.25">
      <c r="A5">
        <f t="shared" si="1"/>
        <v>-30</v>
      </c>
      <c r="B5">
        <f t="shared" si="0"/>
        <v>5.4222222222222224E-3</v>
      </c>
    </row>
    <row r="6" spans="1:2" x14ac:dyDescent="0.25">
      <c r="A6">
        <f t="shared" si="1"/>
        <v>-20</v>
      </c>
      <c r="B6">
        <f t="shared" si="0"/>
        <v>5.7777777777777775E-3</v>
      </c>
    </row>
    <row r="7" spans="1:2" x14ac:dyDescent="0.25">
      <c r="A7">
        <f t="shared" si="1"/>
        <v>-10</v>
      </c>
      <c r="B7">
        <f t="shared" si="0"/>
        <v>6.1333333333333327E-3</v>
      </c>
    </row>
    <row r="8" spans="1:2" x14ac:dyDescent="0.25">
      <c r="A8">
        <f t="shared" si="1"/>
        <v>0</v>
      </c>
      <c r="B8">
        <f t="shared" si="0"/>
        <v>6.4888888888888887E-3</v>
      </c>
    </row>
    <row r="9" spans="1:2" x14ac:dyDescent="0.25">
      <c r="A9">
        <f t="shared" si="1"/>
        <v>10</v>
      </c>
      <c r="B9">
        <f t="shared" si="0"/>
        <v>6.8444444444444447E-3</v>
      </c>
    </row>
    <row r="10" spans="1:2" x14ac:dyDescent="0.25">
      <c r="A10">
        <f t="shared" si="1"/>
        <v>20</v>
      </c>
      <c r="B10">
        <f t="shared" si="0"/>
        <v>7.1999999999999998E-3</v>
      </c>
    </row>
    <row r="11" spans="1:2" x14ac:dyDescent="0.25">
      <c r="A11">
        <f t="shared" si="1"/>
        <v>30</v>
      </c>
      <c r="B11">
        <f t="shared" si="0"/>
        <v>7.5555555555555549E-3</v>
      </c>
    </row>
    <row r="12" spans="1:2" x14ac:dyDescent="0.25">
      <c r="A12">
        <f t="shared" si="1"/>
        <v>40</v>
      </c>
      <c r="B12">
        <f t="shared" si="0"/>
        <v>7.9111111111111118E-3</v>
      </c>
    </row>
    <row r="13" spans="1:2" x14ac:dyDescent="0.25">
      <c r="A13">
        <f t="shared" si="1"/>
        <v>50</v>
      </c>
      <c r="B13">
        <f t="shared" si="0"/>
        <v>8.2666666666666652E-3</v>
      </c>
    </row>
    <row r="14" spans="1:2" x14ac:dyDescent="0.25">
      <c r="A14">
        <f t="shared" si="1"/>
        <v>60</v>
      </c>
      <c r="B14">
        <f t="shared" si="0"/>
        <v>8.6222222222222221E-3</v>
      </c>
    </row>
    <row r="15" spans="1:2" x14ac:dyDescent="0.25">
      <c r="A15">
        <f t="shared" si="1"/>
        <v>70</v>
      </c>
      <c r="B15">
        <f t="shared" si="0"/>
        <v>8.9777777777777772E-3</v>
      </c>
    </row>
    <row r="16" spans="1:2" x14ac:dyDescent="0.25">
      <c r="A16">
        <f t="shared" si="1"/>
        <v>80</v>
      </c>
      <c r="B16">
        <f t="shared" si="0"/>
        <v>9.3333333333333324E-3</v>
      </c>
    </row>
    <row r="17" spans="1:2" x14ac:dyDescent="0.25">
      <c r="A17">
        <f t="shared" si="1"/>
        <v>90</v>
      </c>
      <c r="B17">
        <f t="shared" si="0"/>
        <v>9.6888888888888892E-3</v>
      </c>
    </row>
    <row r="18" spans="1:2" x14ac:dyDescent="0.25">
      <c r="A18">
        <f t="shared" si="1"/>
        <v>100</v>
      </c>
      <c r="B18">
        <f t="shared" si="0"/>
        <v>1.0044444444444444E-2</v>
      </c>
    </row>
    <row r="19" spans="1:2" x14ac:dyDescent="0.25">
      <c r="A19">
        <f t="shared" si="1"/>
        <v>110</v>
      </c>
      <c r="B19">
        <f t="shared" si="0"/>
        <v>1.04E-2</v>
      </c>
    </row>
    <row r="20" spans="1:2" x14ac:dyDescent="0.25">
      <c r="A20">
        <f t="shared" si="1"/>
        <v>120</v>
      </c>
      <c r="B20">
        <f t="shared" si="0"/>
        <v>1.0755555555555556E-2</v>
      </c>
    </row>
    <row r="21" spans="1:2" x14ac:dyDescent="0.25">
      <c r="A21">
        <f t="shared" si="1"/>
        <v>130</v>
      </c>
      <c r="B21">
        <f t="shared" si="0"/>
        <v>1.1111111111111112E-2</v>
      </c>
    </row>
    <row r="22" spans="1:2" x14ac:dyDescent="0.25">
      <c r="A22">
        <f t="shared" si="1"/>
        <v>140</v>
      </c>
      <c r="B22">
        <f t="shared" si="0"/>
        <v>1.1466666666666667E-2</v>
      </c>
    </row>
    <row r="23" spans="1:2" x14ac:dyDescent="0.25">
      <c r="A23">
        <f t="shared" si="1"/>
        <v>150</v>
      </c>
      <c r="B23">
        <f t="shared" si="0"/>
        <v>1.1822222222222224E-2</v>
      </c>
    </row>
    <row r="24" spans="1:2" x14ac:dyDescent="0.25">
      <c r="A24">
        <f t="shared" si="1"/>
        <v>160</v>
      </c>
      <c r="B24">
        <f t="shared" si="0"/>
        <v>1.2177777777777777E-2</v>
      </c>
    </row>
    <row r="25" spans="1:2" x14ac:dyDescent="0.25">
      <c r="A25">
        <f t="shared" si="1"/>
        <v>170</v>
      </c>
      <c r="B25">
        <f t="shared" si="0"/>
        <v>1.2533333333333334E-2</v>
      </c>
    </row>
    <row r="26" spans="1:2" x14ac:dyDescent="0.25">
      <c r="A26">
        <f t="shared" si="1"/>
        <v>180</v>
      </c>
      <c r="B26">
        <f t="shared" si="0"/>
        <v>1.2888888888888889E-2</v>
      </c>
    </row>
    <row r="27" spans="1:2" x14ac:dyDescent="0.25">
      <c r="A27">
        <f t="shared" si="1"/>
        <v>190</v>
      </c>
      <c r="B27">
        <f t="shared" si="0"/>
        <v>1.3244444444444444E-2</v>
      </c>
    </row>
    <row r="28" spans="1:2" x14ac:dyDescent="0.25">
      <c r="A28">
        <f t="shared" si="1"/>
        <v>200</v>
      </c>
      <c r="B28">
        <f t="shared" si="0"/>
        <v>1.3599999999999999E-2</v>
      </c>
    </row>
    <row r="29" spans="1:2" x14ac:dyDescent="0.25">
      <c r="A29">
        <f t="shared" si="1"/>
        <v>210</v>
      </c>
      <c r="B29">
        <f t="shared" si="0"/>
        <v>1.3955555555555556E-2</v>
      </c>
    </row>
    <row r="30" spans="1:2" x14ac:dyDescent="0.25">
      <c r="A30">
        <f t="shared" si="1"/>
        <v>220</v>
      </c>
      <c r="B30">
        <f t="shared" si="0"/>
        <v>1.4311111111111111E-2</v>
      </c>
    </row>
    <row r="31" spans="1:2" x14ac:dyDescent="0.25">
      <c r="A31">
        <f t="shared" si="1"/>
        <v>230</v>
      </c>
      <c r="B31">
        <f t="shared" si="0"/>
        <v>1.4666666666666666E-2</v>
      </c>
    </row>
    <row r="32" spans="1:2" x14ac:dyDescent="0.25">
      <c r="A32">
        <f t="shared" si="1"/>
        <v>240</v>
      </c>
      <c r="B32">
        <f t="shared" si="0"/>
        <v>1.5022222222222222E-2</v>
      </c>
    </row>
    <row r="33" spans="1:2" x14ac:dyDescent="0.25">
      <c r="A33">
        <f t="shared" si="1"/>
        <v>250</v>
      </c>
      <c r="B33">
        <f t="shared" si="0"/>
        <v>1.5377777777777778E-2</v>
      </c>
    </row>
    <row r="34" spans="1:2" x14ac:dyDescent="0.25">
      <c r="A34">
        <f t="shared" si="1"/>
        <v>260</v>
      </c>
      <c r="B34">
        <f t="shared" si="0"/>
        <v>1.5733333333333332E-2</v>
      </c>
    </row>
    <row r="35" spans="1:2" x14ac:dyDescent="0.25">
      <c r="A35">
        <f t="shared" si="1"/>
        <v>270</v>
      </c>
      <c r="B35">
        <f t="shared" si="0"/>
        <v>1.6088888888888889E-2</v>
      </c>
    </row>
    <row r="36" spans="1:2" x14ac:dyDescent="0.25">
      <c r="A36">
        <f t="shared" si="1"/>
        <v>280</v>
      </c>
      <c r="B36">
        <f t="shared" si="0"/>
        <v>1.6444444444444442E-2</v>
      </c>
    </row>
    <row r="37" spans="1:2" x14ac:dyDescent="0.25">
      <c r="A37">
        <f t="shared" si="1"/>
        <v>290</v>
      </c>
      <c r="B37">
        <f t="shared" si="0"/>
        <v>1.6800000000000002E-2</v>
      </c>
    </row>
    <row r="38" spans="1:2" x14ac:dyDescent="0.25">
      <c r="A38">
        <f t="shared" si="1"/>
        <v>300</v>
      </c>
      <c r="B38">
        <f t="shared" si="0"/>
        <v>1.7155555555555556E-2</v>
      </c>
    </row>
    <row r="39" spans="1:2" x14ac:dyDescent="0.25">
      <c r="A39">
        <f t="shared" si="1"/>
        <v>310</v>
      </c>
      <c r="B39">
        <f t="shared" si="0"/>
        <v>1.7511111111111113E-2</v>
      </c>
    </row>
    <row r="40" spans="1:2" x14ac:dyDescent="0.25">
      <c r="A40">
        <f t="shared" si="1"/>
        <v>320</v>
      </c>
      <c r="B40">
        <f t="shared" si="0"/>
        <v>1.7866666666666666E-2</v>
      </c>
    </row>
    <row r="41" spans="1:2" x14ac:dyDescent="0.25">
      <c r="A41">
        <f t="shared" si="1"/>
        <v>330</v>
      </c>
      <c r="B41">
        <f t="shared" si="0"/>
        <v>1.8222222222222223E-2</v>
      </c>
    </row>
    <row r="42" spans="1:2" x14ac:dyDescent="0.25">
      <c r="A42">
        <f t="shared" si="1"/>
        <v>340</v>
      </c>
      <c r="B42">
        <f t="shared" si="0"/>
        <v>1.8577777777777776E-2</v>
      </c>
    </row>
    <row r="43" spans="1:2" x14ac:dyDescent="0.25">
      <c r="A43">
        <f t="shared" si="1"/>
        <v>350</v>
      </c>
      <c r="B43">
        <f t="shared" si="0"/>
        <v>1.8933333333333333E-2</v>
      </c>
    </row>
    <row r="44" spans="1:2" x14ac:dyDescent="0.25">
      <c r="A44">
        <f t="shared" si="1"/>
        <v>360</v>
      </c>
      <c r="B44">
        <f t="shared" si="0"/>
        <v>1.928888888888889E-2</v>
      </c>
    </row>
    <row r="45" spans="1:2" x14ac:dyDescent="0.25">
      <c r="A45">
        <f t="shared" si="1"/>
        <v>370</v>
      </c>
      <c r="B45">
        <f t="shared" si="0"/>
        <v>1.9644444444444447E-2</v>
      </c>
    </row>
    <row r="46" spans="1:2" x14ac:dyDescent="0.25">
      <c r="A46">
        <f t="shared" si="1"/>
        <v>380</v>
      </c>
      <c r="B46">
        <f t="shared" si="0"/>
        <v>0.02</v>
      </c>
    </row>
    <row r="47" spans="1:2" x14ac:dyDescent="0.25">
      <c r="A47">
        <f t="shared" si="1"/>
        <v>390</v>
      </c>
      <c r="B47">
        <f t="shared" si="0"/>
        <v>2.0355555555555554E-2</v>
      </c>
    </row>
    <row r="48" spans="1:2" x14ac:dyDescent="0.25">
      <c r="A48">
        <f t="shared" si="1"/>
        <v>400</v>
      </c>
      <c r="B48">
        <f t="shared" si="0"/>
        <v>2.0711111111111111E-2</v>
      </c>
    </row>
    <row r="49" spans="1:2" x14ac:dyDescent="0.25">
      <c r="A49">
        <f t="shared" si="1"/>
        <v>410</v>
      </c>
      <c r="B49">
        <f t="shared" si="0"/>
        <v>2.1066666666666668E-2</v>
      </c>
    </row>
    <row r="50" spans="1:2" x14ac:dyDescent="0.25">
      <c r="A50">
        <f t="shared" si="1"/>
        <v>420</v>
      </c>
      <c r="B50">
        <f t="shared" si="0"/>
        <v>2.1422222222222221E-2</v>
      </c>
    </row>
    <row r="51" spans="1:2" x14ac:dyDescent="0.25">
      <c r="A51">
        <f t="shared" si="1"/>
        <v>430</v>
      </c>
      <c r="B51">
        <f t="shared" si="0"/>
        <v>2.1777777777777778E-2</v>
      </c>
    </row>
    <row r="52" spans="1:2" x14ac:dyDescent="0.25">
      <c r="A52">
        <f t="shared" si="1"/>
        <v>440</v>
      </c>
      <c r="B52">
        <f t="shared" si="0"/>
        <v>2.2133333333333331E-2</v>
      </c>
    </row>
    <row r="53" spans="1:2" x14ac:dyDescent="0.25">
      <c r="A53">
        <f t="shared" si="1"/>
        <v>450</v>
      </c>
      <c r="B53">
        <f t="shared" si="0"/>
        <v>2.2488888888888888E-2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267DE-7EFC-4485-BE3D-2C9AF2326B5B}">
  <dimension ref="A1:B53"/>
  <sheetViews>
    <sheetView workbookViewId="0">
      <selection activeCell="D2" sqref="D2"/>
    </sheetView>
  </sheetViews>
  <sheetFormatPr defaultRowHeight="15" x14ac:dyDescent="0.25"/>
  <sheetData>
    <row r="1" spans="1:2" x14ac:dyDescent="0.25">
      <c r="A1">
        <f>CONVERT(ir_temp_c_A!A1,"C","F")</f>
        <v>-94</v>
      </c>
      <c r="B1">
        <f>ir_temp_c_A!B1</f>
        <v>4.0000000000000001E-3</v>
      </c>
    </row>
    <row r="2" spans="1:2" x14ac:dyDescent="0.25">
      <c r="A2">
        <f>CONVERT(ir_temp_c_A!A2,"C","F")</f>
        <v>-76</v>
      </c>
      <c r="B2">
        <f>ir_temp_c_A!B2</f>
        <v>4.3555555555555552E-3</v>
      </c>
    </row>
    <row r="3" spans="1:2" x14ac:dyDescent="0.25">
      <c r="A3">
        <f>CONVERT(ir_temp_c_A!A3,"C","F")</f>
        <v>-58</v>
      </c>
      <c r="B3">
        <f>ir_temp_c_A!B3</f>
        <v>4.7111111111111112E-3</v>
      </c>
    </row>
    <row r="4" spans="1:2" x14ac:dyDescent="0.25">
      <c r="A4">
        <f>CONVERT(ir_temp_c_A!A4,"C","F")</f>
        <v>-40</v>
      </c>
      <c r="B4">
        <f>ir_temp_c_A!B4</f>
        <v>5.0666666666666664E-3</v>
      </c>
    </row>
    <row r="5" spans="1:2" x14ac:dyDescent="0.25">
      <c r="A5">
        <f>CONVERT(ir_temp_c_A!A5,"C","F")</f>
        <v>-22</v>
      </c>
      <c r="B5">
        <f>ir_temp_c_A!B5</f>
        <v>5.4222222222222224E-3</v>
      </c>
    </row>
    <row r="6" spans="1:2" x14ac:dyDescent="0.25">
      <c r="A6">
        <f>CONVERT(ir_temp_c_A!A6,"C","F")</f>
        <v>-4</v>
      </c>
      <c r="B6">
        <f>ir_temp_c_A!B6</f>
        <v>5.7777777777777775E-3</v>
      </c>
    </row>
    <row r="7" spans="1:2" x14ac:dyDescent="0.25">
      <c r="A7">
        <f>CONVERT(ir_temp_c_A!A7,"C","F")</f>
        <v>14</v>
      </c>
      <c r="B7">
        <f>ir_temp_c_A!B7</f>
        <v>6.1333333333333327E-3</v>
      </c>
    </row>
    <row r="8" spans="1:2" x14ac:dyDescent="0.25">
      <c r="A8">
        <f>CONVERT(ir_temp_c_A!A8,"C","F")</f>
        <v>32</v>
      </c>
      <c r="B8">
        <f>ir_temp_c_A!B8</f>
        <v>6.4888888888888887E-3</v>
      </c>
    </row>
    <row r="9" spans="1:2" x14ac:dyDescent="0.25">
      <c r="A9">
        <f>CONVERT(ir_temp_c_A!A9,"C","F")</f>
        <v>50</v>
      </c>
      <c r="B9">
        <f>ir_temp_c_A!B9</f>
        <v>6.8444444444444447E-3</v>
      </c>
    </row>
    <row r="10" spans="1:2" x14ac:dyDescent="0.25">
      <c r="A10">
        <f>CONVERT(ir_temp_c_A!A10,"C","F")</f>
        <v>68</v>
      </c>
      <c r="B10">
        <f>ir_temp_c_A!B10</f>
        <v>7.1999999999999998E-3</v>
      </c>
    </row>
    <row r="11" spans="1:2" x14ac:dyDescent="0.25">
      <c r="A11">
        <f>CONVERT(ir_temp_c_A!A11,"C","F")</f>
        <v>86</v>
      </c>
      <c r="B11">
        <f>ir_temp_c_A!B11</f>
        <v>7.5555555555555549E-3</v>
      </c>
    </row>
    <row r="12" spans="1:2" x14ac:dyDescent="0.25">
      <c r="A12">
        <f>CONVERT(ir_temp_c_A!A12,"C","F")</f>
        <v>104</v>
      </c>
      <c r="B12">
        <f>ir_temp_c_A!B12</f>
        <v>7.9111111111111118E-3</v>
      </c>
    </row>
    <row r="13" spans="1:2" x14ac:dyDescent="0.25">
      <c r="A13">
        <f>CONVERT(ir_temp_c_A!A13,"C","F")</f>
        <v>122</v>
      </c>
      <c r="B13">
        <f>ir_temp_c_A!B13</f>
        <v>8.2666666666666652E-3</v>
      </c>
    </row>
    <row r="14" spans="1:2" x14ac:dyDescent="0.25">
      <c r="A14">
        <f>CONVERT(ir_temp_c_A!A14,"C","F")</f>
        <v>140</v>
      </c>
      <c r="B14">
        <f>ir_temp_c_A!B14</f>
        <v>8.6222222222222221E-3</v>
      </c>
    </row>
    <row r="15" spans="1:2" x14ac:dyDescent="0.25">
      <c r="A15">
        <f>CONVERT(ir_temp_c_A!A15,"C","F")</f>
        <v>158</v>
      </c>
      <c r="B15">
        <f>ir_temp_c_A!B15</f>
        <v>8.9777777777777772E-3</v>
      </c>
    </row>
    <row r="16" spans="1:2" x14ac:dyDescent="0.25">
      <c r="A16">
        <f>CONVERT(ir_temp_c_A!A16,"C","F")</f>
        <v>176</v>
      </c>
      <c r="B16">
        <f>ir_temp_c_A!B16</f>
        <v>9.3333333333333324E-3</v>
      </c>
    </row>
    <row r="17" spans="1:2" x14ac:dyDescent="0.25">
      <c r="A17">
        <f>CONVERT(ir_temp_c_A!A17,"C","F")</f>
        <v>194</v>
      </c>
      <c r="B17">
        <f>ir_temp_c_A!B17</f>
        <v>9.6888888888888892E-3</v>
      </c>
    </row>
    <row r="18" spans="1:2" x14ac:dyDescent="0.25">
      <c r="A18">
        <f>CONVERT(ir_temp_c_A!A18,"C","F")</f>
        <v>212</v>
      </c>
      <c r="B18">
        <f>ir_temp_c_A!B18</f>
        <v>1.0044444444444444E-2</v>
      </c>
    </row>
    <row r="19" spans="1:2" x14ac:dyDescent="0.25">
      <c r="A19">
        <f>CONVERT(ir_temp_c_A!A19,"C","F")</f>
        <v>230</v>
      </c>
      <c r="B19">
        <f>ir_temp_c_A!B19</f>
        <v>1.04E-2</v>
      </c>
    </row>
    <row r="20" spans="1:2" x14ac:dyDescent="0.25">
      <c r="A20">
        <f>CONVERT(ir_temp_c_A!A20,"C","F")</f>
        <v>248</v>
      </c>
      <c r="B20">
        <f>ir_temp_c_A!B20</f>
        <v>1.0755555555555556E-2</v>
      </c>
    </row>
    <row r="21" spans="1:2" x14ac:dyDescent="0.25">
      <c r="A21">
        <f>CONVERT(ir_temp_c_A!A21,"C","F")</f>
        <v>266</v>
      </c>
      <c r="B21">
        <f>ir_temp_c_A!B21</f>
        <v>1.1111111111111112E-2</v>
      </c>
    </row>
    <row r="22" spans="1:2" x14ac:dyDescent="0.25">
      <c r="A22">
        <f>CONVERT(ir_temp_c_A!A22,"C","F")</f>
        <v>284</v>
      </c>
      <c r="B22">
        <f>ir_temp_c_A!B22</f>
        <v>1.1466666666666667E-2</v>
      </c>
    </row>
    <row r="23" spans="1:2" x14ac:dyDescent="0.25">
      <c r="A23">
        <f>CONVERT(ir_temp_c_A!A23,"C","F")</f>
        <v>302</v>
      </c>
      <c r="B23">
        <f>ir_temp_c_A!B23</f>
        <v>1.1822222222222224E-2</v>
      </c>
    </row>
    <row r="24" spans="1:2" x14ac:dyDescent="0.25">
      <c r="A24">
        <f>CONVERT(ir_temp_c_A!A24,"C","F")</f>
        <v>320</v>
      </c>
      <c r="B24">
        <f>ir_temp_c_A!B24</f>
        <v>1.2177777777777777E-2</v>
      </c>
    </row>
    <row r="25" spans="1:2" x14ac:dyDescent="0.25">
      <c r="A25">
        <f>CONVERT(ir_temp_c_A!A25,"C","F")</f>
        <v>338</v>
      </c>
      <c r="B25">
        <f>ir_temp_c_A!B25</f>
        <v>1.2533333333333334E-2</v>
      </c>
    </row>
    <row r="26" spans="1:2" x14ac:dyDescent="0.25">
      <c r="A26">
        <f>CONVERT(ir_temp_c_A!A26,"C","F")</f>
        <v>356</v>
      </c>
      <c r="B26">
        <f>ir_temp_c_A!B26</f>
        <v>1.2888888888888889E-2</v>
      </c>
    </row>
    <row r="27" spans="1:2" x14ac:dyDescent="0.25">
      <c r="A27">
        <f>CONVERT(ir_temp_c_A!A27,"C","F")</f>
        <v>374</v>
      </c>
      <c r="B27">
        <f>ir_temp_c_A!B27</f>
        <v>1.3244444444444444E-2</v>
      </c>
    </row>
    <row r="28" spans="1:2" x14ac:dyDescent="0.25">
      <c r="A28">
        <f>CONVERT(ir_temp_c_A!A28,"C","F")</f>
        <v>392</v>
      </c>
      <c r="B28">
        <f>ir_temp_c_A!B28</f>
        <v>1.3599999999999999E-2</v>
      </c>
    </row>
    <row r="29" spans="1:2" x14ac:dyDescent="0.25">
      <c r="A29">
        <f>CONVERT(ir_temp_c_A!A29,"C","F")</f>
        <v>410</v>
      </c>
      <c r="B29">
        <f>ir_temp_c_A!B29</f>
        <v>1.3955555555555556E-2</v>
      </c>
    </row>
    <row r="30" spans="1:2" x14ac:dyDescent="0.25">
      <c r="A30">
        <f>CONVERT(ir_temp_c_A!A30,"C","F")</f>
        <v>428</v>
      </c>
      <c r="B30">
        <f>ir_temp_c_A!B30</f>
        <v>1.4311111111111111E-2</v>
      </c>
    </row>
    <row r="31" spans="1:2" x14ac:dyDescent="0.25">
      <c r="A31">
        <f>CONVERT(ir_temp_c_A!A31,"C","F")</f>
        <v>446</v>
      </c>
      <c r="B31">
        <f>ir_temp_c_A!B31</f>
        <v>1.4666666666666666E-2</v>
      </c>
    </row>
    <row r="32" spans="1:2" x14ac:dyDescent="0.25">
      <c r="A32">
        <f>CONVERT(ir_temp_c_A!A32,"C","F")</f>
        <v>464</v>
      </c>
      <c r="B32">
        <f>ir_temp_c_A!B32</f>
        <v>1.5022222222222222E-2</v>
      </c>
    </row>
    <row r="33" spans="1:2" x14ac:dyDescent="0.25">
      <c r="A33">
        <f>CONVERT(ir_temp_c_A!A33,"C","F")</f>
        <v>482</v>
      </c>
      <c r="B33">
        <f>ir_temp_c_A!B33</f>
        <v>1.5377777777777778E-2</v>
      </c>
    </row>
    <row r="34" spans="1:2" x14ac:dyDescent="0.25">
      <c r="A34">
        <f>CONVERT(ir_temp_c_A!A34,"C","F")</f>
        <v>500</v>
      </c>
      <c r="B34">
        <f>ir_temp_c_A!B34</f>
        <v>1.5733333333333332E-2</v>
      </c>
    </row>
    <row r="35" spans="1:2" x14ac:dyDescent="0.25">
      <c r="A35">
        <f>CONVERT(ir_temp_c_A!A35,"C","F")</f>
        <v>518</v>
      </c>
      <c r="B35">
        <f>ir_temp_c_A!B35</f>
        <v>1.6088888888888889E-2</v>
      </c>
    </row>
    <row r="36" spans="1:2" x14ac:dyDescent="0.25">
      <c r="A36">
        <f>CONVERT(ir_temp_c_A!A36,"C","F")</f>
        <v>536</v>
      </c>
      <c r="B36">
        <f>ir_temp_c_A!B36</f>
        <v>1.6444444444444442E-2</v>
      </c>
    </row>
    <row r="37" spans="1:2" x14ac:dyDescent="0.25">
      <c r="A37">
        <f>CONVERT(ir_temp_c_A!A37,"C","F")</f>
        <v>554</v>
      </c>
      <c r="B37">
        <f>ir_temp_c_A!B37</f>
        <v>1.6800000000000002E-2</v>
      </c>
    </row>
    <row r="38" spans="1:2" x14ac:dyDescent="0.25">
      <c r="A38">
        <f>CONVERT(ir_temp_c_A!A38,"C","F")</f>
        <v>572</v>
      </c>
      <c r="B38">
        <f>ir_temp_c_A!B38</f>
        <v>1.7155555555555556E-2</v>
      </c>
    </row>
    <row r="39" spans="1:2" x14ac:dyDescent="0.25">
      <c r="A39">
        <f>CONVERT(ir_temp_c_A!A39,"C","F")</f>
        <v>590</v>
      </c>
      <c r="B39">
        <f>ir_temp_c_A!B39</f>
        <v>1.7511111111111113E-2</v>
      </c>
    </row>
    <row r="40" spans="1:2" x14ac:dyDescent="0.25">
      <c r="A40">
        <f>CONVERT(ir_temp_c_A!A40,"C","F")</f>
        <v>608</v>
      </c>
      <c r="B40">
        <f>ir_temp_c_A!B40</f>
        <v>1.7866666666666666E-2</v>
      </c>
    </row>
    <row r="41" spans="1:2" x14ac:dyDescent="0.25">
      <c r="A41">
        <f>CONVERT(ir_temp_c_A!A41,"C","F")</f>
        <v>626</v>
      </c>
      <c r="B41">
        <f>ir_temp_c_A!B41</f>
        <v>1.8222222222222223E-2</v>
      </c>
    </row>
    <row r="42" spans="1:2" x14ac:dyDescent="0.25">
      <c r="A42">
        <f>CONVERT(ir_temp_c_A!A42,"C","F")</f>
        <v>644</v>
      </c>
      <c r="B42">
        <f>ir_temp_c_A!B42</f>
        <v>1.8577777777777776E-2</v>
      </c>
    </row>
    <row r="43" spans="1:2" x14ac:dyDescent="0.25">
      <c r="A43">
        <f>CONVERT(ir_temp_c_A!A43,"C","F")</f>
        <v>662</v>
      </c>
      <c r="B43">
        <f>ir_temp_c_A!B43</f>
        <v>1.8933333333333333E-2</v>
      </c>
    </row>
    <row r="44" spans="1:2" x14ac:dyDescent="0.25">
      <c r="A44">
        <f>CONVERT(ir_temp_c_A!A44,"C","F")</f>
        <v>680</v>
      </c>
      <c r="B44">
        <f>ir_temp_c_A!B44</f>
        <v>1.928888888888889E-2</v>
      </c>
    </row>
    <row r="45" spans="1:2" x14ac:dyDescent="0.25">
      <c r="A45">
        <f>CONVERT(ir_temp_c_A!A45,"C","F")</f>
        <v>698</v>
      </c>
      <c r="B45">
        <f>ir_temp_c_A!B45</f>
        <v>1.9644444444444447E-2</v>
      </c>
    </row>
    <row r="46" spans="1:2" x14ac:dyDescent="0.25">
      <c r="A46">
        <f>CONVERT(ir_temp_c_A!A46,"C","F")</f>
        <v>716</v>
      </c>
      <c r="B46">
        <f>ir_temp_c_A!B46</f>
        <v>0.02</v>
      </c>
    </row>
    <row r="47" spans="1:2" x14ac:dyDescent="0.25">
      <c r="A47">
        <f>CONVERT(ir_temp_c_A!A47,"C","F")</f>
        <v>734</v>
      </c>
      <c r="B47">
        <f>ir_temp_c_A!B47</f>
        <v>2.0355555555555554E-2</v>
      </c>
    </row>
    <row r="48" spans="1:2" x14ac:dyDescent="0.25">
      <c r="A48">
        <f>CONVERT(ir_temp_c_A!A48,"C","F")</f>
        <v>752</v>
      </c>
      <c r="B48">
        <f>ir_temp_c_A!B48</f>
        <v>2.0711111111111111E-2</v>
      </c>
    </row>
    <row r="49" spans="1:2" x14ac:dyDescent="0.25">
      <c r="A49">
        <f>CONVERT(ir_temp_c_A!A49,"C","F")</f>
        <v>770</v>
      </c>
      <c r="B49">
        <f>ir_temp_c_A!B49</f>
        <v>2.1066666666666668E-2</v>
      </c>
    </row>
    <row r="50" spans="1:2" x14ac:dyDescent="0.25">
      <c r="A50">
        <f>CONVERT(ir_temp_c_A!A50,"C","F")</f>
        <v>788</v>
      </c>
      <c r="B50">
        <f>ir_temp_c_A!B50</f>
        <v>2.1422222222222221E-2</v>
      </c>
    </row>
    <row r="51" spans="1:2" x14ac:dyDescent="0.25">
      <c r="A51">
        <f>CONVERT(ir_temp_c_A!A51,"C","F")</f>
        <v>806</v>
      </c>
      <c r="B51">
        <f>ir_temp_c_A!B51</f>
        <v>2.1777777777777778E-2</v>
      </c>
    </row>
    <row r="52" spans="1:2" x14ac:dyDescent="0.25">
      <c r="A52">
        <f>CONVERT(ir_temp_c_A!A52,"C","F")</f>
        <v>824</v>
      </c>
      <c r="B52">
        <f>ir_temp_c_A!B52</f>
        <v>2.2133333333333331E-2</v>
      </c>
    </row>
    <row r="53" spans="1:2" x14ac:dyDescent="0.25">
      <c r="A53">
        <f>CONVERT(ir_temp_c_A!A53,"C","F")</f>
        <v>842</v>
      </c>
      <c r="B53">
        <f>ir_temp_c_A!B53</f>
        <v>2.2488888888888888E-2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20557D-7220-449A-A57D-2EB48A82BA25}">
  <dimension ref="A1:B5"/>
  <sheetViews>
    <sheetView workbookViewId="0">
      <selection sqref="A1:B5"/>
    </sheetView>
  </sheetViews>
  <sheetFormatPr defaultRowHeight="15" x14ac:dyDescent="0.25"/>
  <sheetData>
    <row r="1" spans="1:2" x14ac:dyDescent="0.25">
      <c r="A1">
        <v>0</v>
      </c>
      <c r="B1">
        <v>0.5</v>
      </c>
    </row>
    <row r="2" spans="1:2" x14ac:dyDescent="0.25">
      <c r="A2">
        <f>AVERAGE(A1,A3)</f>
        <v>0.3</v>
      </c>
      <c r="B2">
        <f>AVERAGE(B1,B3)</f>
        <v>1.5</v>
      </c>
    </row>
    <row r="3" spans="1:2" x14ac:dyDescent="0.25">
      <c r="A3">
        <f>AVERAGE(A1,A5)</f>
        <v>0.6</v>
      </c>
      <c r="B3">
        <f>AVERAGE(B1,B5)</f>
        <v>2.5</v>
      </c>
    </row>
    <row r="4" spans="1:2" x14ac:dyDescent="0.25">
      <c r="A4">
        <f>AVERAGE(A3,A5)</f>
        <v>0.89999999999999991</v>
      </c>
      <c r="B4">
        <f>AVERAGE(B3,B5)</f>
        <v>3.5</v>
      </c>
    </row>
    <row r="5" spans="1:2" x14ac:dyDescent="0.25">
      <c r="A5">
        <v>1.2</v>
      </c>
      <c r="B5">
        <v>4.5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6DA44-1FAA-4CDD-BED1-14FAF71C7262}">
  <dimension ref="A1:B5"/>
  <sheetViews>
    <sheetView workbookViewId="0">
      <selection sqref="A1:B5"/>
    </sheetView>
  </sheetViews>
  <sheetFormatPr defaultRowHeight="15" x14ac:dyDescent="0.25"/>
  <sheetData>
    <row r="1" spans="1:2" x14ac:dyDescent="0.25">
      <c r="A1">
        <f>CONVERT(pressure_MPa_V!A1*1000000,"Pa","psi")</f>
        <v>0</v>
      </c>
      <c r="B1">
        <f>pressure_MPa_V!B1</f>
        <v>0.5</v>
      </c>
    </row>
    <row r="2" spans="1:2" x14ac:dyDescent="0.25">
      <c r="A2">
        <f>CONVERT(pressure_MPa_V!A2*1000000,"Pa","psi")</f>
        <v>43.511321319062759</v>
      </c>
      <c r="B2">
        <f>pressure_MPa_V!B2</f>
        <v>1.5</v>
      </c>
    </row>
    <row r="3" spans="1:2" x14ac:dyDescent="0.25">
      <c r="A3">
        <f>CONVERT(pressure_MPa_V!A3*1000000,"Pa","psi")</f>
        <v>87.022642638125518</v>
      </c>
      <c r="B3">
        <f>pressure_MPa_V!B3</f>
        <v>2.5</v>
      </c>
    </row>
    <row r="4" spans="1:2" x14ac:dyDescent="0.25">
      <c r="A4">
        <f>CONVERT(pressure_MPa_V!A4*1000000,"Pa","psi")</f>
        <v>130.53396395718826</v>
      </c>
      <c r="B4">
        <f>pressure_MPa_V!B4</f>
        <v>3.5</v>
      </c>
    </row>
    <row r="5" spans="1:2" x14ac:dyDescent="0.25">
      <c r="A5">
        <f>CONVERT(pressure_MPa_V!A5*1000000,"Pa","psi")</f>
        <v>174.04528527625104</v>
      </c>
      <c r="B5">
        <f>pressure_MPa_V!B5</f>
        <v>4.5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E4D6B-08B3-48DB-B4D7-BA7F2B7274D9}">
  <dimension ref="A1:B11"/>
  <sheetViews>
    <sheetView workbookViewId="0">
      <selection activeCell="B17" sqref="B17"/>
    </sheetView>
  </sheetViews>
  <sheetFormatPr defaultRowHeight="15" x14ac:dyDescent="0.25"/>
  <sheetData>
    <row r="1" spans="1:2" x14ac:dyDescent="0.25">
      <c r="A1">
        <v>0</v>
      </c>
      <c r="B1">
        <v>4.0000000000000001E-3</v>
      </c>
    </row>
    <row r="2" spans="1:2" x14ac:dyDescent="0.25">
      <c r="A2">
        <v>1</v>
      </c>
      <c r="B2">
        <f>B1+0.0016</f>
        <v>5.5999999999999999E-3</v>
      </c>
    </row>
    <row r="3" spans="1:2" x14ac:dyDescent="0.25">
      <c r="A3">
        <v>2</v>
      </c>
      <c r="B3">
        <f t="shared" ref="B3:B10" si="0">B2+0.0016</f>
        <v>7.1999999999999998E-3</v>
      </c>
    </row>
    <row r="4" spans="1:2" x14ac:dyDescent="0.25">
      <c r="A4">
        <v>3</v>
      </c>
      <c r="B4">
        <f t="shared" si="0"/>
        <v>8.8000000000000005E-3</v>
      </c>
    </row>
    <row r="5" spans="1:2" x14ac:dyDescent="0.25">
      <c r="A5">
        <v>4</v>
      </c>
      <c r="B5">
        <f t="shared" si="0"/>
        <v>1.0400000000000001E-2</v>
      </c>
    </row>
    <row r="6" spans="1:2" x14ac:dyDescent="0.25">
      <c r="A6">
        <v>5</v>
      </c>
      <c r="B6">
        <f t="shared" si="0"/>
        <v>1.2000000000000002E-2</v>
      </c>
    </row>
    <row r="7" spans="1:2" x14ac:dyDescent="0.25">
      <c r="A7">
        <v>6</v>
      </c>
      <c r="B7">
        <f t="shared" si="0"/>
        <v>1.3600000000000003E-2</v>
      </c>
    </row>
    <row r="8" spans="1:2" x14ac:dyDescent="0.25">
      <c r="A8">
        <v>7</v>
      </c>
      <c r="B8">
        <f t="shared" si="0"/>
        <v>1.5200000000000003E-2</v>
      </c>
    </row>
    <row r="9" spans="1:2" x14ac:dyDescent="0.25">
      <c r="A9">
        <v>8</v>
      </c>
      <c r="B9">
        <f t="shared" si="0"/>
        <v>1.6800000000000002E-2</v>
      </c>
    </row>
    <row r="10" spans="1:2" x14ac:dyDescent="0.25">
      <c r="A10">
        <v>9</v>
      </c>
      <c r="B10">
        <f t="shared" si="0"/>
        <v>1.8400000000000003E-2</v>
      </c>
    </row>
    <row r="11" spans="1:2" x14ac:dyDescent="0.25">
      <c r="A11">
        <v>10</v>
      </c>
      <c r="B11">
        <v>0.02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E5A60-5E3D-4B25-B43A-54244591D5EE}">
  <dimension ref="A1:B11"/>
  <sheetViews>
    <sheetView workbookViewId="0">
      <selection activeCell="C2" sqref="C2"/>
    </sheetView>
  </sheetViews>
  <sheetFormatPr defaultRowHeight="15" x14ac:dyDescent="0.25"/>
  <sheetData>
    <row r="1" spans="1:2" x14ac:dyDescent="0.25">
      <c r="A1">
        <f>CONVERT(load_kg_A!A1*1000,"g","lbm")</f>
        <v>0</v>
      </c>
      <c r="B1">
        <f>load_kg_A!B1</f>
        <v>4.0000000000000001E-3</v>
      </c>
    </row>
    <row r="2" spans="1:2" x14ac:dyDescent="0.25">
      <c r="A2">
        <f>CONVERT(load_kg_A!A2*1000,"g","lbm")</f>
        <v>2.2046226218487757</v>
      </c>
      <c r="B2">
        <f>load_kg_A!B2</f>
        <v>5.5999999999999999E-3</v>
      </c>
    </row>
    <row r="3" spans="1:2" x14ac:dyDescent="0.25">
      <c r="A3">
        <f>CONVERT(load_kg_A!A3*1000,"g","lbm")</f>
        <v>4.4092452436975513</v>
      </c>
      <c r="B3">
        <f>load_kg_A!B3</f>
        <v>7.1999999999999998E-3</v>
      </c>
    </row>
    <row r="4" spans="1:2" x14ac:dyDescent="0.25">
      <c r="A4">
        <f>CONVERT(load_kg_A!A4*1000,"g","lbm")</f>
        <v>6.613867865546327</v>
      </c>
      <c r="B4">
        <f>load_kg_A!B4</f>
        <v>8.8000000000000005E-3</v>
      </c>
    </row>
    <row r="5" spans="1:2" x14ac:dyDescent="0.25">
      <c r="A5">
        <f>CONVERT(load_kg_A!A5*1000,"g","lbm")</f>
        <v>8.8184904873951027</v>
      </c>
      <c r="B5">
        <f>load_kg_A!B5</f>
        <v>1.0400000000000001E-2</v>
      </c>
    </row>
    <row r="6" spans="1:2" x14ac:dyDescent="0.25">
      <c r="A6">
        <f>CONVERT(load_kg_A!A6*1000,"g","lbm")</f>
        <v>11.023113109243878</v>
      </c>
      <c r="B6">
        <f>load_kg_A!B6</f>
        <v>1.2000000000000002E-2</v>
      </c>
    </row>
    <row r="7" spans="1:2" x14ac:dyDescent="0.25">
      <c r="A7">
        <f>CONVERT(load_kg_A!A7*1000,"g","lbm")</f>
        <v>13.227735731092654</v>
      </c>
      <c r="B7">
        <f>load_kg_A!B7</f>
        <v>1.3600000000000003E-2</v>
      </c>
    </row>
    <row r="8" spans="1:2" x14ac:dyDescent="0.25">
      <c r="A8">
        <f>CONVERT(load_kg_A!A8*1000,"g","lbm")</f>
        <v>15.43235835294143</v>
      </c>
      <c r="B8">
        <f>load_kg_A!B8</f>
        <v>1.5200000000000003E-2</v>
      </c>
    </row>
    <row r="9" spans="1:2" x14ac:dyDescent="0.25">
      <c r="A9">
        <f>CONVERT(load_kg_A!A9*1000,"g","lbm")</f>
        <v>17.636980974790205</v>
      </c>
      <c r="B9">
        <f>load_kg_A!B9</f>
        <v>1.6800000000000002E-2</v>
      </c>
    </row>
    <row r="10" spans="1:2" x14ac:dyDescent="0.25">
      <c r="A10">
        <f>CONVERT(load_kg_A!A10*1000,"g","lbm")</f>
        <v>19.841603596638983</v>
      </c>
      <c r="B10">
        <f>load_kg_A!B10</f>
        <v>1.8400000000000003E-2</v>
      </c>
    </row>
    <row r="11" spans="1:2" x14ac:dyDescent="0.25">
      <c r="A11">
        <f>CONVERT(load_kg_A!A11*1000,"g","lbm")</f>
        <v>22.046226218487757</v>
      </c>
      <c r="B11">
        <f>load_kg_A!B11</f>
        <v>0.02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8C3ED-6C05-4521-B941-DBAB73CA753E}">
  <dimension ref="A1:B5"/>
  <sheetViews>
    <sheetView workbookViewId="0">
      <selection activeCell="B5" sqref="B5"/>
    </sheetView>
  </sheetViews>
  <sheetFormatPr defaultRowHeight="15" x14ac:dyDescent="0.25"/>
  <sheetData>
    <row r="1" spans="1:2" x14ac:dyDescent="0.25">
      <c r="A1">
        <v>0</v>
      </c>
      <c r="B1">
        <v>4.0000000000000001E-3</v>
      </c>
    </row>
    <row r="2" spans="1:2" x14ac:dyDescent="0.25">
      <c r="A2">
        <f>AVERAGE(A1,A3)</f>
        <v>11.25</v>
      </c>
      <c r="B2">
        <f>AVERAGE(B1,B3)</f>
        <v>8.0000000000000002E-3</v>
      </c>
    </row>
    <row r="3" spans="1:2" x14ac:dyDescent="0.25">
      <c r="A3">
        <f>AVERAGE(A1,A5)</f>
        <v>22.5</v>
      </c>
      <c r="B3">
        <f>AVERAGE(B1,B5)</f>
        <v>1.2E-2</v>
      </c>
    </row>
    <row r="4" spans="1:2" x14ac:dyDescent="0.25">
      <c r="A4">
        <f>AVERAGE(A3,A5)</f>
        <v>33.75</v>
      </c>
      <c r="B4">
        <f>AVERAGE(B3,B5)</f>
        <v>1.6E-2</v>
      </c>
    </row>
    <row r="5" spans="1:2" x14ac:dyDescent="0.25">
      <c r="A5">
        <v>45</v>
      </c>
      <c r="B5">
        <v>0.02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C7FAA-8CF4-4576-9D5D-E0727AA1FB46}">
  <dimension ref="A1:B5"/>
  <sheetViews>
    <sheetView workbookViewId="0">
      <selection activeCell="E8" sqref="E8"/>
    </sheetView>
  </sheetViews>
  <sheetFormatPr defaultRowHeight="15" x14ac:dyDescent="0.25"/>
  <sheetData>
    <row r="1" spans="1:2" x14ac:dyDescent="0.25">
      <c r="A1">
        <f>CONVERT('anemometer_m-sec_A'!A1,"m","ft")</f>
        <v>0</v>
      </c>
      <c r="B1">
        <f>'anemometer_m-sec_A'!B1</f>
        <v>4.0000000000000001E-3</v>
      </c>
    </row>
    <row r="2" spans="1:2" x14ac:dyDescent="0.25">
      <c r="A2">
        <f>CONVERT('anemometer_m-sec_A'!A2,"m","ft")</f>
        <v>36.909448818897637</v>
      </c>
      <c r="B2">
        <f>'anemometer_m-sec_A'!B2</f>
        <v>8.0000000000000002E-3</v>
      </c>
    </row>
    <row r="3" spans="1:2" x14ac:dyDescent="0.25">
      <c r="A3">
        <f>CONVERT('anemometer_m-sec_A'!A3,"m","ft")</f>
        <v>73.818897637795274</v>
      </c>
      <c r="B3">
        <f>'anemometer_m-sec_A'!B3</f>
        <v>1.2E-2</v>
      </c>
    </row>
    <row r="4" spans="1:2" x14ac:dyDescent="0.25">
      <c r="A4">
        <f>CONVERT('anemometer_m-sec_A'!A4,"m","ft")</f>
        <v>110.72834645669292</v>
      </c>
      <c r="B4">
        <f>'anemometer_m-sec_A'!B4</f>
        <v>1.6E-2</v>
      </c>
    </row>
    <row r="5" spans="1:2" x14ac:dyDescent="0.25">
      <c r="A5">
        <f>CONVERT('anemometer_m-sec_A'!A5,"m","ft")</f>
        <v>147.63779527559055</v>
      </c>
      <c r="B5">
        <f>'anemometer_m-sec_A'!B5</f>
        <v>0.02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current meter</vt:lpstr>
      <vt:lpstr>ir_temp_c_A</vt:lpstr>
      <vt:lpstr>ir_temp_F_A</vt:lpstr>
      <vt:lpstr>pressure_MPa_V</vt:lpstr>
      <vt:lpstr>pressure_psi_V</vt:lpstr>
      <vt:lpstr>load_kg_A</vt:lpstr>
      <vt:lpstr>load_lbs_A</vt:lpstr>
      <vt:lpstr>anemometer_m-sec_A</vt:lpstr>
      <vt:lpstr>anemometer_ft-sec_A</vt:lpstr>
      <vt:lpstr>anemometer_mph_A</vt:lpstr>
      <vt:lpstr>Load_oz_A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Douglas Sandy</dc:creator>
  <cp:lastModifiedBy>Douglas Sandy</cp:lastModifiedBy>
  <dcterms:created xsi:type="dcterms:W3CDTF">2015-06-05T18:17:20Z</dcterms:created>
  <dcterms:modified xsi:type="dcterms:W3CDTF">2021-09-03T00:13:36Z</dcterms:modified>
</cp:coreProperties>
</file>