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880" windowHeight="10260" tabRatio="894" firstSheet="1" activeTab="3"/>
  </bookViews>
  <sheets>
    <sheet name="CORE_DDL" sheetId="1" r:id="rId1"/>
    <sheet name="Naming Worksheet" sheetId="2" r:id="rId2"/>
    <sheet name="Column Names" sheetId="3" r:id="rId3"/>
    <sheet name="View Comments" sheetId="5" r:id="rId4"/>
    <sheet name="Table_Cols" sheetId="4" r:id="rId5"/>
  </sheets>
  <calcPr calcId="145621"/>
</workbook>
</file>

<file path=xl/calcChain.xml><?xml version="1.0" encoding="utf-8"?>
<calcChain xmlns="http://schemas.openxmlformats.org/spreadsheetml/2006/main">
  <c r="D3722" i="5" l="1"/>
  <c r="D3721" i="5"/>
  <c r="D3720" i="5"/>
  <c r="D3719" i="5"/>
  <c r="D3718" i="5"/>
  <c r="D3717" i="5"/>
  <c r="D3716" i="5"/>
  <c r="D3715" i="5" l="1"/>
  <c r="D3714" i="5"/>
  <c r="D3713" i="5"/>
  <c r="D3712" i="5"/>
  <c r="D3711" i="5"/>
  <c r="D3710" i="5"/>
  <c r="D3709" i="5"/>
  <c r="D3708" i="5"/>
  <c r="D3707" i="5"/>
  <c r="D3706" i="5"/>
  <c r="D3705" i="5"/>
  <c r="D3704" i="5"/>
  <c r="D3703" i="5"/>
  <c r="D3702" i="5"/>
  <c r="D3701" i="5"/>
  <c r="D3700" i="5"/>
  <c r="D3699" i="5"/>
  <c r="D3698" i="5"/>
  <c r="D3697" i="5"/>
  <c r="D3696" i="5"/>
  <c r="R184" i="1"/>
  <c r="R74" i="1" l="1"/>
  <c r="R183" i="1"/>
  <c r="D3695" i="5"/>
  <c r="D3694" i="5"/>
  <c r="D3693" i="5"/>
  <c r="D3692" i="5"/>
  <c r="D3691" i="5"/>
  <c r="D3690" i="5"/>
  <c r="D3689" i="5"/>
  <c r="D3688" i="5"/>
  <c r="D3687" i="5"/>
  <c r="D3686" i="5"/>
  <c r="D2934" i="5" l="1"/>
  <c r="D1159" i="5" l="1"/>
  <c r="G92" i="2" l="1"/>
  <c r="F92" i="2"/>
  <c r="E92" i="2"/>
  <c r="C92" i="2"/>
  <c r="B92" i="2"/>
  <c r="P89" i="1" l="1"/>
  <c r="O89" i="1"/>
  <c r="N89" i="1"/>
  <c r="M89" i="1"/>
  <c r="L89" i="1"/>
  <c r="K89" i="1"/>
  <c r="J89" i="1"/>
  <c r="I89" i="1"/>
  <c r="P88" i="1"/>
  <c r="O88" i="1"/>
  <c r="N88" i="1"/>
  <c r="M88" i="1"/>
  <c r="L88" i="1"/>
  <c r="K88" i="1"/>
  <c r="J88" i="1"/>
  <c r="I88" i="1"/>
  <c r="H89" i="1"/>
  <c r="H88" i="1"/>
  <c r="C89" i="1"/>
  <c r="D89" i="1"/>
  <c r="E89" i="1"/>
  <c r="F89" i="1"/>
  <c r="G89" i="1" s="1"/>
  <c r="C88" i="1"/>
  <c r="E88" i="1" s="1"/>
  <c r="D88" i="1"/>
  <c r="F88" i="1"/>
  <c r="G88" i="1"/>
  <c r="R90" i="1" l="1"/>
  <c r="S90" i="1"/>
  <c r="F90" i="1"/>
  <c r="H90" i="1" s="1"/>
  <c r="C90" i="1"/>
  <c r="E90" i="1" s="1"/>
  <c r="G90" i="1" l="1"/>
  <c r="D90" i="1"/>
  <c r="D1438" i="5"/>
  <c r="R92" i="1" l="1"/>
  <c r="R91" i="1"/>
  <c r="D3685" i="5"/>
  <c r="D3684" i="5"/>
  <c r="D3683" i="5"/>
  <c r="D3682" i="5"/>
  <c r="D3681" i="5"/>
  <c r="D3680" i="5"/>
  <c r="D3679" i="5"/>
  <c r="D3678" i="5"/>
  <c r="D3677" i="5"/>
  <c r="D3676" i="5"/>
  <c r="D3675" i="5"/>
  <c r="F87" i="1" l="1"/>
  <c r="H87" i="1" s="1"/>
  <c r="H86" i="1"/>
  <c r="G86" i="1"/>
  <c r="F86" i="1"/>
  <c r="E87" i="1"/>
  <c r="E86" i="1"/>
  <c r="D87" i="1"/>
  <c r="D86" i="1"/>
  <c r="C87" i="1"/>
  <c r="C86" i="1"/>
  <c r="G87" i="1" l="1"/>
  <c r="G85" i="1"/>
  <c r="F85" i="1"/>
  <c r="H85" i="1" s="1"/>
  <c r="C85" i="1"/>
  <c r="D85" i="1" s="1"/>
  <c r="G84" i="1"/>
  <c r="F84" i="1"/>
  <c r="E84" i="1"/>
  <c r="C84" i="1"/>
  <c r="H84" i="1" s="1"/>
  <c r="S85" i="1"/>
  <c r="S84" i="1"/>
  <c r="E85" i="1" l="1"/>
  <c r="D84" i="1"/>
  <c r="D2606" i="5"/>
  <c r="D2605" i="5"/>
  <c r="D2508" i="5" l="1"/>
  <c r="D3101" i="5" l="1"/>
  <c r="D2505" i="5"/>
  <c r="D2447" i="5"/>
  <c r="D2446" i="5"/>
  <c r="D2448" i="5"/>
  <c r="D2449" i="5"/>
  <c r="D3094" i="5" l="1"/>
  <c r="D3093" i="5"/>
  <c r="D3092" i="5"/>
  <c r="D3091" i="5"/>
  <c r="D3090" i="5"/>
  <c r="D3089" i="5"/>
  <c r="D3088" i="5"/>
  <c r="D3087" i="5"/>
  <c r="D3086" i="5"/>
  <c r="D3085" i="5"/>
  <c r="D3084" i="5"/>
  <c r="D3083" i="5"/>
  <c r="D3082" i="5"/>
  <c r="D3081" i="5"/>
  <c r="D3080" i="5"/>
  <c r="D3079" i="5"/>
  <c r="D3078" i="5"/>
  <c r="R182" i="1" l="1"/>
  <c r="D3674" i="5"/>
  <c r="D3673" i="5"/>
  <c r="D3672" i="5"/>
  <c r="D3671" i="5"/>
  <c r="D3670" i="5"/>
  <c r="D3669" i="5"/>
  <c r="D3668" i="5"/>
  <c r="D3645" i="5" l="1"/>
  <c r="D3619" i="5"/>
  <c r="D3594" i="5"/>
  <c r="D3667" i="5"/>
  <c r="D3666" i="5"/>
  <c r="D3665" i="5"/>
  <c r="D3664" i="5"/>
  <c r="D3663" i="5"/>
  <c r="D3662" i="5"/>
  <c r="D3661" i="5"/>
  <c r="D3660" i="5"/>
  <c r="D3659" i="5"/>
  <c r="D3658" i="5"/>
  <c r="D3657" i="5"/>
  <c r="D3656" i="5"/>
  <c r="D3655" i="5"/>
  <c r="D3654" i="5"/>
  <c r="D3653" i="5"/>
  <c r="D3652" i="5"/>
  <c r="D3651" i="5"/>
  <c r="D3650" i="5"/>
  <c r="D3649" i="5"/>
  <c r="D3648" i="5"/>
  <c r="D3647" i="5"/>
  <c r="D3646"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3" i="5"/>
  <c r="D3592" i="5"/>
  <c r="D1052" i="5" l="1"/>
  <c r="D2083" i="5"/>
  <c r="C3547" i="5" l="1"/>
  <c r="D3547" i="5" s="1"/>
  <c r="C3531" i="5"/>
  <c r="D3531" i="5" s="1"/>
  <c r="C3515" i="5"/>
  <c r="D3515" i="5" s="1"/>
  <c r="D3432" i="5" l="1"/>
  <c r="D3431" i="5"/>
  <c r="D3430" i="5"/>
  <c r="C3558" i="5"/>
  <c r="D3558" i="5" s="1"/>
  <c r="C3557" i="5"/>
  <c r="D3557" i="5" s="1"/>
  <c r="C3542" i="5"/>
  <c r="D3542" i="5" s="1"/>
  <c r="C3541" i="5"/>
  <c r="D3541" i="5" s="1"/>
  <c r="C3526" i="5"/>
  <c r="D3526" i="5" s="1"/>
  <c r="C3525" i="5"/>
  <c r="D3525" i="5" s="1"/>
  <c r="D1990" i="5" l="1"/>
  <c r="D1997" i="5"/>
  <c r="D3577" i="5" l="1"/>
  <c r="D1772" i="5"/>
  <c r="D1771" i="5"/>
  <c r="D1770" i="5"/>
  <c r="D3587" i="5"/>
  <c r="D3586" i="5"/>
  <c r="D3591" i="5"/>
  <c r="D3590" i="5"/>
  <c r="D3589" i="5"/>
  <c r="D3588" i="5"/>
  <c r="D3585" i="5"/>
  <c r="D3584" i="5"/>
  <c r="D3583" i="5"/>
  <c r="D3582" i="5"/>
  <c r="D3581" i="5"/>
  <c r="D3580" i="5"/>
  <c r="D3579" i="5"/>
  <c r="D3578" i="5"/>
  <c r="R142" i="1"/>
  <c r="R141" i="1" l="1"/>
  <c r="C3559" i="5"/>
  <c r="C3556" i="5"/>
  <c r="D3556" i="5" s="1"/>
  <c r="C3555" i="5"/>
  <c r="D3555" i="5" s="1"/>
  <c r="C3554" i="5"/>
  <c r="D3554" i="5" s="1"/>
  <c r="C3553" i="5"/>
  <c r="D3553" i="5" s="1"/>
  <c r="C3552" i="5"/>
  <c r="D3552" i="5" s="1"/>
  <c r="C3551" i="5"/>
  <c r="D3551" i="5" s="1"/>
  <c r="C3550" i="5"/>
  <c r="D3550" i="5" s="1"/>
  <c r="C3549" i="5"/>
  <c r="D3549" i="5" s="1"/>
  <c r="C3548" i="5"/>
  <c r="D3548" i="5" s="1"/>
  <c r="C3546" i="5"/>
  <c r="D3546" i="5" s="1"/>
  <c r="C3545" i="5"/>
  <c r="D3545" i="5" s="1"/>
  <c r="C3544" i="5"/>
  <c r="D3544" i="5" s="1"/>
  <c r="C3543" i="5"/>
  <c r="D3543" i="5" s="1"/>
  <c r="C3540" i="5"/>
  <c r="D3540" i="5" s="1"/>
  <c r="C3539" i="5"/>
  <c r="D3539" i="5" s="1"/>
  <c r="C3538" i="5"/>
  <c r="D3538" i="5" s="1"/>
  <c r="C3537" i="5"/>
  <c r="D3537" i="5" s="1"/>
  <c r="C3536" i="5"/>
  <c r="D3536" i="5" s="1"/>
  <c r="C3535" i="5"/>
  <c r="D3535" i="5" s="1"/>
  <c r="C3534" i="5"/>
  <c r="D3534" i="5" s="1"/>
  <c r="C3533" i="5"/>
  <c r="D3533" i="5" s="1"/>
  <c r="C3532" i="5"/>
  <c r="D3532" i="5" s="1"/>
  <c r="C3530" i="5"/>
  <c r="D3530" i="5" s="1"/>
  <c r="C3529" i="5"/>
  <c r="D3529" i="5" s="1"/>
  <c r="C3528" i="5"/>
  <c r="D3528" i="5" s="1"/>
  <c r="C3527" i="5"/>
  <c r="D3527" i="5" s="1"/>
  <c r="C3524" i="5"/>
  <c r="D3524" i="5" s="1"/>
  <c r="C3523" i="5"/>
  <c r="D3523" i="5" s="1"/>
  <c r="C3522" i="5"/>
  <c r="D3522" i="5" s="1"/>
  <c r="C3521" i="5"/>
  <c r="D3521" i="5" s="1"/>
  <c r="C3520" i="5"/>
  <c r="D3520" i="5" s="1"/>
  <c r="C3519" i="5"/>
  <c r="D3519" i="5" s="1"/>
  <c r="C3518" i="5"/>
  <c r="D3518" i="5" s="1"/>
  <c r="C3517" i="5"/>
  <c r="D3517" i="5" s="1"/>
  <c r="C3516" i="5"/>
  <c r="D3516" i="5" s="1"/>
  <c r="C3514" i="5"/>
  <c r="D3514" i="5" s="1"/>
  <c r="C3513" i="5"/>
  <c r="D3513" i="5" s="1"/>
  <c r="C3512" i="5"/>
  <c r="D3512" i="5" s="1"/>
  <c r="D3576" i="5"/>
  <c r="D3575" i="5"/>
  <c r="D3574" i="5"/>
  <c r="D3573" i="5"/>
  <c r="D3572" i="5"/>
  <c r="D3571" i="5"/>
  <c r="D3570" i="5"/>
  <c r="D3569" i="5"/>
  <c r="D3568" i="5"/>
  <c r="D3567" i="5"/>
  <c r="D3566" i="5"/>
  <c r="D3565" i="5"/>
  <c r="D3564" i="5"/>
  <c r="D3563" i="5"/>
  <c r="D3562" i="5"/>
  <c r="D3561" i="5"/>
  <c r="D3560" i="5"/>
  <c r="D3559"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R181" i="1"/>
  <c r="C3511" i="5"/>
  <c r="D3511" i="5" s="1"/>
  <c r="C3510" i="5"/>
  <c r="D3510" i="5" s="1"/>
  <c r="C3509" i="5"/>
  <c r="D3509" i="5" s="1"/>
  <c r="C3508" i="5"/>
  <c r="D3508" i="5" s="1"/>
  <c r="C3507" i="5"/>
  <c r="D3507" i="5" s="1"/>
  <c r="C3506" i="5"/>
  <c r="D3506" i="5" s="1"/>
  <c r="C3505" i="5"/>
  <c r="D3505" i="5" s="1"/>
  <c r="C3504" i="5"/>
  <c r="D3504" i="5" s="1"/>
  <c r="C3503" i="5"/>
  <c r="D3503" i="5" s="1"/>
  <c r="C3502" i="5"/>
  <c r="D3502" i="5" s="1"/>
  <c r="C3501" i="5"/>
  <c r="D3501" i="5" s="1"/>
  <c r="C3500" i="5"/>
  <c r="D3500" i="5" s="1"/>
  <c r="C3499" i="5"/>
  <c r="D3499" i="5" s="1"/>
  <c r="C3498" i="5"/>
  <c r="D3498" i="5" s="1"/>
  <c r="D3497" i="5"/>
  <c r="D3496" i="5"/>
  <c r="D3495" i="5"/>
  <c r="D3494" i="5"/>
  <c r="D3493" i="5"/>
  <c r="R180" i="1" l="1"/>
  <c r="D3446" i="5"/>
  <c r="D3445" i="5"/>
  <c r="D3444" i="5"/>
  <c r="D3443" i="5"/>
  <c r="D3442" i="5"/>
  <c r="D3441" i="5"/>
  <c r="D3440" i="5"/>
  <c r="D3439" i="5"/>
  <c r="D3438" i="5"/>
  <c r="D3437" i="5"/>
  <c r="D3436" i="5"/>
  <c r="D3435" i="5"/>
  <c r="D3434" i="5"/>
  <c r="D3433" i="5"/>
  <c r="D1493" i="5"/>
  <c r="D3399" i="5"/>
  <c r="D3424" i="5"/>
  <c r="D3426" i="5"/>
  <c r="D3401" i="5"/>
  <c r="D3428" i="5"/>
  <c r="D3427" i="5"/>
  <c r="D3425" i="5"/>
  <c r="D3423" i="5"/>
  <c r="D3422" i="5"/>
  <c r="D3421" i="5"/>
  <c r="D3420" i="5"/>
  <c r="D3419" i="5"/>
  <c r="D3418" i="5"/>
  <c r="D3417" i="5"/>
  <c r="D3416" i="5"/>
  <c r="D3415" i="5"/>
  <c r="D3414" i="5"/>
  <c r="D3413" i="5"/>
  <c r="D3412" i="5"/>
  <c r="D3411" i="5"/>
  <c r="D3410" i="5"/>
  <c r="D3409" i="5"/>
  <c r="D3408" i="5"/>
  <c r="D3407" i="5"/>
  <c r="D3406" i="5"/>
  <c r="D3405" i="5"/>
  <c r="D3404" i="5"/>
  <c r="D3403" i="5"/>
  <c r="D3402" i="5"/>
  <c r="D3393" i="5"/>
  <c r="D3392" i="5"/>
  <c r="D3391" i="5"/>
  <c r="D3390" i="5"/>
  <c r="D3389" i="5"/>
  <c r="D3400" i="5"/>
  <c r="R179" i="1"/>
  <c r="D3387" i="5"/>
  <c r="D3429" i="5"/>
  <c r="D3398" i="5"/>
  <c r="D3397" i="5"/>
  <c r="D3396" i="5"/>
  <c r="D3395" i="5"/>
  <c r="D3394" i="5"/>
  <c r="D3388" i="5"/>
  <c r="D3386" i="5"/>
  <c r="D3385" i="5"/>
  <c r="D3384" i="5"/>
  <c r="D3383" i="5"/>
  <c r="D3382" i="5"/>
  <c r="D3381" i="5"/>
  <c r="D3380" i="5"/>
  <c r="D3379" i="5"/>
  <c r="D3378" i="5"/>
  <c r="S113" i="1" l="1"/>
  <c r="R113" i="1"/>
  <c r="P113" i="1"/>
  <c r="O113" i="1"/>
  <c r="N113" i="1"/>
  <c r="M113" i="1"/>
  <c r="L113" i="1"/>
  <c r="K113" i="1"/>
  <c r="J113" i="1"/>
  <c r="I113" i="1"/>
  <c r="F113" i="1"/>
  <c r="H113" i="1" s="1"/>
  <c r="E113" i="1"/>
  <c r="C113" i="1"/>
  <c r="D113" i="1" s="1"/>
  <c r="D3377" i="5"/>
  <c r="D3362" i="5"/>
  <c r="C3366" i="5"/>
  <c r="D3366" i="5" s="1"/>
  <c r="C3365" i="5"/>
  <c r="D3365" i="5" s="1"/>
  <c r="D3363" i="5"/>
  <c r="D3376" i="5"/>
  <c r="D3375" i="5"/>
  <c r="D3374" i="5"/>
  <c r="D3373" i="5"/>
  <c r="D3372" i="5"/>
  <c r="D3371" i="5"/>
  <c r="D3370" i="5"/>
  <c r="D3369" i="5"/>
  <c r="D3368" i="5"/>
  <c r="D3367" i="5"/>
  <c r="R178" i="1"/>
  <c r="R177" i="1"/>
  <c r="D3361" i="5"/>
  <c r="D3359" i="5"/>
  <c r="D3357" i="5"/>
  <c r="D3355" i="5"/>
  <c r="D3353" i="5"/>
  <c r="C3350" i="5"/>
  <c r="D3350" i="5" s="1"/>
  <c r="C3349" i="5"/>
  <c r="D3349" i="5" s="1"/>
  <c r="D3347" i="5"/>
  <c r="D3360" i="5"/>
  <c r="D3358" i="5"/>
  <c r="D3356" i="5"/>
  <c r="D3354" i="5"/>
  <c r="D3352" i="5"/>
  <c r="G113" i="1" l="1"/>
  <c r="D855" i="5"/>
  <c r="D994" i="5"/>
  <c r="D3268" i="5" l="1"/>
  <c r="D1948" i="5" l="1"/>
  <c r="D1947" i="5"/>
  <c r="D1946" i="5"/>
  <c r="D1945" i="5"/>
  <c r="D1943" i="5"/>
  <c r="D1942" i="5"/>
  <c r="D1941" i="5"/>
  <c r="D1936" i="5"/>
  <c r="D1926" i="5"/>
  <c r="R139" i="1"/>
  <c r="C1922" i="5" l="1"/>
  <c r="D1922" i="5" s="1"/>
  <c r="D1925" i="5"/>
  <c r="D1924" i="5"/>
  <c r="D1923" i="5"/>
  <c r="D1921" i="5"/>
  <c r="C1913" i="5"/>
  <c r="D3263" i="5"/>
  <c r="D3346" i="5"/>
  <c r="R162" i="1"/>
  <c r="R159" i="1"/>
  <c r="D3344" i="5"/>
  <c r="C3343" i="5"/>
  <c r="D3343" i="5" s="1"/>
  <c r="C3341" i="5"/>
  <c r="D3341" i="5" s="1"/>
  <c r="C3340" i="5"/>
  <c r="D3340" i="5" s="1"/>
  <c r="C3339" i="5"/>
  <c r="D3339" i="5" s="1"/>
  <c r="C3338" i="5"/>
  <c r="D3338" i="5" s="1"/>
  <c r="C3337" i="5"/>
  <c r="D3337" i="5" s="1"/>
  <c r="C3336" i="5"/>
  <c r="D3336" i="5" s="1"/>
  <c r="C3335" i="5"/>
  <c r="D3335" i="5" s="1"/>
  <c r="C3334" i="5"/>
  <c r="D3334" i="5" s="1"/>
  <c r="D3322" i="5"/>
  <c r="D3319" i="5"/>
  <c r="D3345" i="5"/>
  <c r="D3342" i="5"/>
  <c r="G91" i="2"/>
  <c r="F91" i="2"/>
  <c r="E91" i="2"/>
  <c r="C91" i="2"/>
  <c r="B91" i="2"/>
  <c r="R78" i="1"/>
  <c r="H78" i="1"/>
  <c r="S78" i="1"/>
  <c r="C78" i="1"/>
  <c r="D78" i="1" s="1"/>
  <c r="F78" i="1"/>
  <c r="G78" i="1" s="1"/>
  <c r="I78" i="1"/>
  <c r="J78" i="1"/>
  <c r="K78" i="1"/>
  <c r="L78" i="1"/>
  <c r="M78" i="1"/>
  <c r="N78" i="1"/>
  <c r="O78" i="1"/>
  <c r="P78" i="1"/>
  <c r="E78" i="1" l="1"/>
  <c r="D993" i="5"/>
  <c r="D922" i="5"/>
  <c r="D881" i="5"/>
  <c r="D3262" i="5"/>
  <c r="C3290" i="5"/>
  <c r="D3290" i="5" s="1"/>
  <c r="C3270" i="5"/>
  <c r="D3270" i="5" s="1"/>
  <c r="C3248" i="5"/>
  <c r="D3248" i="5" s="1"/>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89" i="5"/>
  <c r="D3288" i="5"/>
  <c r="D3287" i="5"/>
  <c r="D3286" i="5"/>
  <c r="D3285" i="5"/>
  <c r="D3284" i="5"/>
  <c r="D3283" i="5"/>
  <c r="D3282" i="5"/>
  <c r="D3281" i="5"/>
  <c r="D3280" i="5"/>
  <c r="D3279" i="5"/>
  <c r="D3278" i="5"/>
  <c r="D3277" i="5"/>
  <c r="D3276" i="5"/>
  <c r="D3275" i="5"/>
  <c r="D3274" i="5"/>
  <c r="D3273" i="5"/>
  <c r="D3272" i="5"/>
  <c r="D3271" i="5"/>
  <c r="D3269" i="5"/>
  <c r="D3267" i="5"/>
  <c r="D3266" i="5"/>
  <c r="D3265" i="5"/>
  <c r="D3264" i="5"/>
  <c r="D3261" i="5"/>
  <c r="D3260" i="5"/>
  <c r="D3259" i="5"/>
  <c r="D3258" i="5"/>
  <c r="D3257" i="5"/>
  <c r="D3256" i="5"/>
  <c r="D3255" i="5"/>
  <c r="D3254" i="5"/>
  <c r="D3253" i="5"/>
  <c r="D3252" i="5"/>
  <c r="D3251" i="5"/>
  <c r="D3250" i="5"/>
  <c r="D3249" i="5"/>
  <c r="R176" i="1"/>
  <c r="R175" i="1"/>
  <c r="R174" i="1"/>
  <c r="R173" i="1" l="1"/>
  <c r="R172" i="1"/>
  <c r="R171" i="1"/>
  <c r="D3247" i="5"/>
  <c r="D3246" i="5"/>
  <c r="D3245" i="5"/>
  <c r="D3244" i="5"/>
  <c r="D3243" i="5"/>
  <c r="D3242" i="5"/>
  <c r="D3241" i="5"/>
  <c r="D3240" i="5"/>
  <c r="D3239" i="5"/>
  <c r="D3238" i="5"/>
  <c r="D3237" i="5"/>
  <c r="D3236" i="5"/>
  <c r="D3235" i="5"/>
  <c r="D3234" i="5"/>
  <c r="C1972" i="5" l="1"/>
  <c r="D1972" i="5" s="1"/>
  <c r="G62" i="2" l="1"/>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89" i="2"/>
  <c r="G88" i="2"/>
  <c r="G87" i="2"/>
  <c r="G86" i="2"/>
  <c r="G85" i="2"/>
  <c r="G84" i="2"/>
  <c r="G83" i="2"/>
  <c r="G82" i="2"/>
  <c r="G81" i="2"/>
  <c r="G80" i="2"/>
  <c r="G79" i="2"/>
  <c r="G78" i="2"/>
  <c r="G77" i="2"/>
  <c r="G76" i="2"/>
  <c r="G75" i="2"/>
  <c r="G74" i="2"/>
  <c r="G73" i="2"/>
  <c r="G72" i="2"/>
  <c r="G71" i="2"/>
  <c r="G70" i="2"/>
  <c r="G69" i="2"/>
  <c r="G68" i="2"/>
  <c r="G67" i="2"/>
  <c r="G66" i="2"/>
  <c r="G65" i="2"/>
  <c r="G64" i="2"/>
  <c r="G90" i="2"/>
  <c r="F90" i="2"/>
  <c r="E90" i="2"/>
  <c r="C90" i="2"/>
  <c r="B90" i="2"/>
  <c r="D3233" i="5" l="1"/>
  <c r="D3232" i="5"/>
  <c r="D3231" i="5"/>
  <c r="D3230" i="5"/>
  <c r="D3229" i="5"/>
  <c r="D3228" i="5"/>
  <c r="D3227" i="5"/>
  <c r="D3226" i="5"/>
  <c r="D3225" i="5"/>
  <c r="D3224" i="5"/>
  <c r="D3223" i="5"/>
  <c r="D3222" i="5"/>
  <c r="R170" i="1"/>
  <c r="D992" i="5"/>
  <c r="D921" i="5" l="1"/>
  <c r="D937" i="5"/>
  <c r="C112" i="1" l="1"/>
  <c r="E112" i="1" s="1"/>
  <c r="S112" i="1"/>
  <c r="R112" i="1"/>
  <c r="P112" i="1"/>
  <c r="O112" i="1"/>
  <c r="N112" i="1"/>
  <c r="M112" i="1"/>
  <c r="L112" i="1"/>
  <c r="K112" i="1"/>
  <c r="J112" i="1"/>
  <c r="I112" i="1"/>
  <c r="F112" i="1"/>
  <c r="G112" i="1" s="1"/>
  <c r="D112" i="1"/>
  <c r="H112" i="1" l="1"/>
  <c r="F89" i="2"/>
  <c r="E89" i="2"/>
  <c r="C89" i="2"/>
  <c r="B89" i="2"/>
  <c r="F88" i="2"/>
  <c r="E88" i="2"/>
  <c r="C88" i="2"/>
  <c r="B88" i="2"/>
  <c r="F86" i="2"/>
  <c r="E86" i="2"/>
  <c r="C86" i="2"/>
  <c r="B86" i="2"/>
  <c r="F85" i="2"/>
  <c r="E85" i="2"/>
  <c r="C85" i="2"/>
  <c r="B85" i="2"/>
  <c r="F84" i="2"/>
  <c r="E84" i="2"/>
  <c r="C84" i="2"/>
  <c r="B84" i="2"/>
  <c r="D2507" i="5"/>
  <c r="D2506" i="5"/>
  <c r="D2504" i="5"/>
  <c r="D1442" i="5"/>
  <c r="D1441" i="5"/>
  <c r="D1440"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0" i="5"/>
  <c r="D3099" i="5"/>
  <c r="D3098" i="5"/>
  <c r="D3097" i="5"/>
  <c r="D3096" i="5"/>
  <c r="D3095"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1450" i="5"/>
  <c r="D1449" i="5"/>
  <c r="D1448"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47" i="5"/>
  <c r="D1446" i="5"/>
  <c r="D1445" i="5"/>
  <c r="D1444" i="5"/>
  <c r="D1443" i="5"/>
  <c r="D1439" i="5"/>
  <c r="D1512" i="5"/>
  <c r="D1023" i="5"/>
  <c r="D995" i="5"/>
  <c r="D1093" i="5"/>
  <c r="D1092" i="5"/>
  <c r="D1091" i="5"/>
  <c r="D1090" i="5"/>
  <c r="D1395" i="5"/>
  <c r="D1394" i="5"/>
  <c r="D1393" i="5"/>
  <c r="D1392" i="5"/>
  <c r="D991" i="5"/>
  <c r="D990" i="5"/>
  <c r="D989" i="5"/>
  <c r="D988" i="5"/>
  <c r="D1437" i="5"/>
  <c r="D1436"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1391" i="5" l="1"/>
  <c r="D1390" i="5"/>
  <c r="D1389" i="5"/>
  <c r="R169" i="1" l="1"/>
  <c r="D2341" i="5"/>
  <c r="D2340" i="5"/>
  <c r="D2339" i="5"/>
  <c r="C2322" i="5"/>
  <c r="D2322" i="5" s="1"/>
  <c r="C2321" i="5"/>
  <c r="D2321" i="5" s="1"/>
  <c r="C2292" i="5"/>
  <c r="D2292" i="5" s="1"/>
  <c r="C2291" i="5"/>
  <c r="D2291" i="5" s="1"/>
  <c r="C2289" i="5"/>
  <c r="D2289" i="5" s="1"/>
  <c r="C2288" i="5"/>
  <c r="D2288" i="5" s="1"/>
  <c r="C2287" i="5"/>
  <c r="D2287" i="5" s="1"/>
  <c r="C2286" i="5"/>
  <c r="D2286" i="5" s="1"/>
  <c r="C2285" i="5"/>
  <c r="D2285" i="5" s="1"/>
  <c r="C2284" i="5"/>
  <c r="D2284" i="5" s="1"/>
  <c r="C2282" i="5"/>
  <c r="D2282" i="5" s="1"/>
  <c r="D2338" i="5"/>
  <c r="D2337" i="5"/>
  <c r="D2336" i="5"/>
  <c r="D2335" i="5"/>
  <c r="D2334" i="5"/>
  <c r="D2333" i="5"/>
  <c r="D2332" i="5"/>
  <c r="D2331" i="5"/>
  <c r="D2330" i="5"/>
  <c r="C2278" i="5"/>
  <c r="C2283" i="5" s="1"/>
  <c r="D2283" i="5" s="1"/>
  <c r="C2277" i="5"/>
  <c r="D2277" i="5" s="1"/>
  <c r="D2276" i="5"/>
  <c r="D2275" i="5"/>
  <c r="C2281" i="5" l="1"/>
  <c r="D2281" i="5" s="1"/>
  <c r="D2278" i="5"/>
  <c r="D1773" i="5"/>
  <c r="D1999" i="5" l="1"/>
  <c r="D1998" i="5"/>
  <c r="D1918" i="5"/>
  <c r="D1917" i="5"/>
  <c r="D1916" i="5"/>
  <c r="D1915" i="5"/>
  <c r="D1920" i="5"/>
  <c r="D1919" i="5"/>
  <c r="D1971" i="5"/>
  <c r="D1970" i="5"/>
  <c r="D1969" i="5"/>
  <c r="D1968" i="5"/>
  <c r="C2189" i="5"/>
  <c r="D2189" i="5" s="1"/>
  <c r="C2188" i="5"/>
  <c r="D2188" i="5" s="1"/>
  <c r="C2187" i="5"/>
  <c r="D2187" i="5" s="1"/>
  <c r="C2186" i="5"/>
  <c r="D2186" i="5" s="1"/>
  <c r="D1864" i="5"/>
  <c r="D1863" i="5"/>
  <c r="D1769" i="5" l="1"/>
  <c r="D1767" i="5"/>
  <c r="C1765" i="5"/>
  <c r="D1765" i="5" s="1"/>
  <c r="D1768" i="5"/>
  <c r="D1766" i="5"/>
  <c r="D1388" i="5"/>
  <c r="C2274" i="5" l="1"/>
  <c r="D2274" i="5" s="1"/>
  <c r="C2273" i="5"/>
  <c r="D2273" i="5" s="1"/>
  <c r="C2272" i="5"/>
  <c r="D2272" i="5" s="1"/>
  <c r="C987" i="5"/>
  <c r="D987" i="5" s="1"/>
  <c r="C986" i="5"/>
  <c r="D986" i="5" s="1"/>
  <c r="C985" i="5"/>
  <c r="D985" i="5" s="1"/>
  <c r="C984" i="5"/>
  <c r="D984" i="5" s="1"/>
  <c r="C983" i="5"/>
  <c r="D983" i="5" s="1"/>
  <c r="C982" i="5"/>
  <c r="D982" i="5" s="1"/>
  <c r="S111" i="1"/>
  <c r="R111" i="1"/>
  <c r="P111" i="1"/>
  <c r="O111" i="1"/>
  <c r="N111" i="1"/>
  <c r="M111" i="1"/>
  <c r="L111" i="1"/>
  <c r="K111" i="1"/>
  <c r="J111" i="1"/>
  <c r="I111" i="1"/>
  <c r="G111" i="1"/>
  <c r="F111" i="1"/>
  <c r="C111" i="1"/>
  <c r="F83" i="2"/>
  <c r="E83" i="2"/>
  <c r="C83" i="2"/>
  <c r="B83" i="2"/>
  <c r="D2157" i="5"/>
  <c r="D2156" i="5"/>
  <c r="D2155" i="5"/>
  <c r="D2154" i="5"/>
  <c r="D2153" i="5"/>
  <c r="D2152" i="5"/>
  <c r="D2151" i="5"/>
  <c r="D2150" i="5"/>
  <c r="D2149" i="5"/>
  <c r="D2148" i="5"/>
  <c r="D2147" i="5"/>
  <c r="D2146" i="5"/>
  <c r="D2145" i="5"/>
  <c r="C2144" i="5"/>
  <c r="D2144" i="5" s="1"/>
  <c r="C2143" i="5"/>
  <c r="D2143" i="5" s="1"/>
  <c r="C2142" i="5"/>
  <c r="D2142" i="5" s="1"/>
  <c r="C2141" i="5"/>
  <c r="D2141" i="5" s="1"/>
  <c r="H111" i="1" l="1"/>
  <c r="D111" i="1"/>
  <c r="E111" i="1"/>
  <c r="R168" i="1"/>
  <c r="C2270" i="5"/>
  <c r="C2268" i="5"/>
  <c r="D2268" i="5" s="1"/>
  <c r="C2267" i="5"/>
  <c r="D2267" i="5" s="1"/>
  <c r="C2266" i="5"/>
  <c r="D2266" i="5" s="1"/>
  <c r="C2265" i="5"/>
  <c r="D2265" i="5" s="1"/>
  <c r="C2264" i="5"/>
  <c r="D2264" i="5" s="1"/>
  <c r="C2263" i="5"/>
  <c r="D2263" i="5" s="1"/>
  <c r="C2262" i="5"/>
  <c r="D2262" i="5" s="1"/>
  <c r="C2261" i="5"/>
  <c r="D2261" i="5" s="1"/>
  <c r="C2260" i="5"/>
  <c r="C2259" i="5"/>
  <c r="C2258" i="5"/>
  <c r="C2257" i="5"/>
  <c r="C2256" i="5"/>
  <c r="C2255" i="5"/>
  <c r="C2254" i="5"/>
  <c r="C2253" i="5"/>
  <c r="C2252" i="5"/>
  <c r="C2249"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D2225" i="5"/>
  <c r="D2224" i="5"/>
  <c r="D2222" i="5"/>
  <c r="D2221" i="5"/>
  <c r="D2220" i="5"/>
  <c r="D2219" i="5"/>
  <c r="D2218" i="5"/>
  <c r="D2217" i="5"/>
  <c r="D2271" i="5"/>
  <c r="D2228" i="5" l="1"/>
  <c r="C2295" i="5"/>
  <c r="D2295" i="5" s="1"/>
  <c r="D2236" i="5"/>
  <c r="C2303" i="5"/>
  <c r="D2303" i="5" s="1"/>
  <c r="D2240" i="5"/>
  <c r="C2307" i="5"/>
  <c r="D2307" i="5" s="1"/>
  <c r="D2254" i="5"/>
  <c r="C2323" i="5"/>
  <c r="D2323" i="5" s="1"/>
  <c r="D2241" i="5"/>
  <c r="C2308" i="5"/>
  <c r="D2308" i="5" s="1"/>
  <c r="D2249" i="5"/>
  <c r="C2316" i="5"/>
  <c r="D2316" i="5" s="1"/>
  <c r="D2255" i="5"/>
  <c r="C2324" i="5"/>
  <c r="D2324" i="5" s="1"/>
  <c r="D2259" i="5"/>
  <c r="C2328" i="5"/>
  <c r="D2328" i="5" s="1"/>
  <c r="D2232" i="5"/>
  <c r="C2299" i="5"/>
  <c r="D2299" i="5" s="1"/>
  <c r="D2244" i="5"/>
  <c r="C2311" i="5"/>
  <c r="D2311" i="5" s="1"/>
  <c r="D2248" i="5"/>
  <c r="C2315" i="5"/>
  <c r="D2315" i="5" s="1"/>
  <c r="D2258" i="5"/>
  <c r="C2327" i="5"/>
  <c r="D2327" i="5" s="1"/>
  <c r="D2229" i="5"/>
  <c r="C2296" i="5"/>
  <c r="D2296" i="5" s="1"/>
  <c r="D2233" i="5"/>
  <c r="C2300" i="5"/>
  <c r="D2300" i="5" s="1"/>
  <c r="D2237" i="5"/>
  <c r="C2304" i="5"/>
  <c r="D2304" i="5" s="1"/>
  <c r="D2245" i="5"/>
  <c r="C2312" i="5"/>
  <c r="D2312" i="5" s="1"/>
  <c r="D2226" i="5"/>
  <c r="C2293" i="5"/>
  <c r="D2293" i="5" s="1"/>
  <c r="D2230" i="5"/>
  <c r="C2297" i="5"/>
  <c r="D2297" i="5" s="1"/>
  <c r="D2234" i="5"/>
  <c r="C2301" i="5"/>
  <c r="D2301" i="5" s="1"/>
  <c r="D2238" i="5"/>
  <c r="C2305" i="5"/>
  <c r="D2305" i="5" s="1"/>
  <c r="D2242" i="5"/>
  <c r="C2309" i="5"/>
  <c r="D2309" i="5" s="1"/>
  <c r="D2246" i="5"/>
  <c r="C2313" i="5"/>
  <c r="D2313" i="5" s="1"/>
  <c r="D2252" i="5"/>
  <c r="C2319" i="5"/>
  <c r="D2319" i="5" s="1"/>
  <c r="D2256" i="5"/>
  <c r="C2325" i="5"/>
  <c r="D2325" i="5" s="1"/>
  <c r="D2260" i="5"/>
  <c r="C2329" i="5"/>
  <c r="D2329" i="5" s="1"/>
  <c r="D2227" i="5"/>
  <c r="C2294" i="5"/>
  <c r="D2294" i="5" s="1"/>
  <c r="D2231" i="5"/>
  <c r="C2298" i="5"/>
  <c r="D2298" i="5" s="1"/>
  <c r="D2235" i="5"/>
  <c r="C2302" i="5"/>
  <c r="D2302" i="5" s="1"/>
  <c r="D2239" i="5"/>
  <c r="C2306" i="5"/>
  <c r="D2306" i="5" s="1"/>
  <c r="D2243" i="5"/>
  <c r="C2310" i="5"/>
  <c r="D2310" i="5" s="1"/>
  <c r="D2247" i="5"/>
  <c r="C2314" i="5"/>
  <c r="D2314" i="5" s="1"/>
  <c r="D2253" i="5"/>
  <c r="C2320" i="5"/>
  <c r="D2320" i="5" s="1"/>
  <c r="D2257" i="5"/>
  <c r="C2326" i="5"/>
  <c r="D2326" i="5" s="1"/>
  <c r="D2270" i="5"/>
  <c r="C2280" i="5"/>
  <c r="D2280" i="5" s="1"/>
  <c r="D2216" i="5"/>
  <c r="D2215" i="5"/>
  <c r="C2214" i="5"/>
  <c r="D2214" i="5" s="1"/>
  <c r="C2213" i="5"/>
  <c r="D2213" i="5" s="1"/>
  <c r="C2209" i="5"/>
  <c r="D2209" i="5" s="1"/>
  <c r="R167" i="1"/>
  <c r="D2208" i="5" l="1"/>
  <c r="D2204" i="5"/>
  <c r="D2203" i="5"/>
  <c r="D2202" i="5"/>
  <c r="D2201" i="5"/>
  <c r="D2200" i="5"/>
  <c r="D2199" i="5"/>
  <c r="D2198" i="5"/>
  <c r="R166" i="1"/>
  <c r="D2197" i="5"/>
  <c r="C2195" i="5"/>
  <c r="D2195" i="5" s="1"/>
  <c r="C2194" i="5"/>
  <c r="D2194" i="5" s="1"/>
  <c r="C2193" i="5"/>
  <c r="D2193" i="5" s="1"/>
  <c r="C2192" i="5"/>
  <c r="D2192" i="5" s="1"/>
  <c r="R165" i="1"/>
  <c r="D2207" i="5"/>
  <c r="D2206" i="5"/>
  <c r="D2196" i="5"/>
  <c r="D2185" i="5"/>
  <c r="C2184" i="5"/>
  <c r="D2184" i="5" s="1"/>
  <c r="C2183" i="5"/>
  <c r="D2183" i="5" s="1"/>
  <c r="C2182" i="5"/>
  <c r="D2182" i="5" s="1"/>
  <c r="C2181" i="5"/>
  <c r="D2181" i="5" s="1"/>
  <c r="C2178" i="5"/>
  <c r="D2178" i="5" s="1"/>
  <c r="C2174" i="5"/>
  <c r="D2174" i="5" s="1"/>
  <c r="C2173" i="5"/>
  <c r="D2173" i="5" s="1"/>
  <c r="D2176" i="5"/>
  <c r="D2175" i="5"/>
  <c r="F82" i="2" l="1"/>
  <c r="E82" i="2"/>
  <c r="C82" i="2"/>
  <c r="B82" i="2"/>
  <c r="R110" i="1"/>
  <c r="S110" i="1"/>
  <c r="C110" i="1"/>
  <c r="D110" i="1" s="1"/>
  <c r="F110" i="1"/>
  <c r="G110" i="1" s="1"/>
  <c r="I110" i="1"/>
  <c r="J110" i="1"/>
  <c r="K110" i="1"/>
  <c r="L110" i="1"/>
  <c r="M110" i="1"/>
  <c r="N110" i="1"/>
  <c r="O110" i="1"/>
  <c r="P110" i="1"/>
  <c r="H110" i="1" l="1"/>
  <c r="E110" i="1"/>
  <c r="D2140" i="5"/>
  <c r="D2139" i="5"/>
  <c r="D2138" i="5"/>
  <c r="D2137" i="5"/>
  <c r="D2136" i="5"/>
  <c r="D2135" i="5"/>
  <c r="D2134" i="5"/>
  <c r="D2133" i="5"/>
  <c r="D2160" i="5"/>
  <c r="C2168" i="5"/>
  <c r="D2168" i="5" s="1"/>
  <c r="C2167" i="5"/>
  <c r="D2167" i="5" s="1"/>
  <c r="C2166" i="5"/>
  <c r="D2166" i="5" s="1"/>
  <c r="C2162" i="5"/>
  <c r="D2162" i="5" s="1"/>
  <c r="C2161" i="5"/>
  <c r="D2161" i="5" s="1"/>
  <c r="C2159" i="5"/>
  <c r="D2159" i="5" s="1"/>
  <c r="C2158" i="5"/>
  <c r="D2158" i="5" s="1"/>
  <c r="R164" i="1"/>
  <c r="D2172" i="5"/>
  <c r="D2171" i="5"/>
  <c r="D2170" i="5"/>
  <c r="D2169" i="5"/>
  <c r="R163" i="1"/>
  <c r="D2132" i="5"/>
  <c r="D2131" i="5"/>
  <c r="D2130" i="5"/>
  <c r="D2129" i="5"/>
  <c r="D2128" i="5"/>
  <c r="D2127" i="5"/>
  <c r="D2126" i="5"/>
  <c r="D2125" i="5"/>
  <c r="D2124" i="5"/>
  <c r="D2123" i="5"/>
  <c r="D2122" i="5"/>
  <c r="D2121" i="5"/>
  <c r="D2120" i="5"/>
  <c r="D2119" i="5"/>
  <c r="D2118" i="5"/>
  <c r="D2117" i="5"/>
  <c r="C2116" i="5"/>
  <c r="D2116" i="5" s="1"/>
  <c r="C2115" i="5"/>
  <c r="D2115" i="5" s="1"/>
  <c r="C2114" i="5"/>
  <c r="D2114" i="5" s="1"/>
  <c r="C2113" i="5"/>
  <c r="D2113" i="5" s="1"/>
  <c r="C2112" i="5"/>
  <c r="D2112" i="5" s="1"/>
  <c r="D1890" i="5" l="1"/>
  <c r="D1889" i="5"/>
  <c r="D1888" i="5"/>
  <c r="D1992" i="5" l="1"/>
  <c r="D1514" i="5"/>
  <c r="D1025" i="5"/>
  <c r="C2105" i="5" l="1"/>
  <c r="D2105" i="5" s="1"/>
  <c r="C2104" i="5"/>
  <c r="D2104" i="5" s="1"/>
  <c r="C2103" i="5"/>
  <c r="D2103" i="5" s="1"/>
  <c r="C2102" i="5"/>
  <c r="D2102" i="5" s="1"/>
  <c r="R161" i="1"/>
  <c r="R160" i="1"/>
  <c r="R158" i="1"/>
  <c r="R157" i="1"/>
  <c r="D2086" i="5"/>
  <c r="D2070" i="5"/>
  <c r="D2101" i="5"/>
  <c r="C2099" i="5"/>
  <c r="D2099" i="5" s="1"/>
  <c r="C2098" i="5"/>
  <c r="D2098" i="5" s="1"/>
  <c r="C2097" i="5"/>
  <c r="D2097" i="5" s="1"/>
  <c r="C2096" i="5"/>
  <c r="D2096" i="5" s="1"/>
  <c r="C2095" i="5"/>
  <c r="D2095" i="5" s="1"/>
  <c r="C2094" i="5"/>
  <c r="D2094" i="5" s="1"/>
  <c r="C2093" i="5"/>
  <c r="D2093" i="5" s="1"/>
  <c r="C2092" i="5"/>
  <c r="D2092" i="5" s="1"/>
  <c r="C2091" i="5"/>
  <c r="D2091" i="5" s="1"/>
  <c r="C2090" i="5"/>
  <c r="D2090" i="5" s="1"/>
  <c r="C2089" i="5"/>
  <c r="D2089" i="5" s="1"/>
  <c r="C2088" i="5"/>
  <c r="D2088" i="5" s="1"/>
  <c r="C2087" i="5"/>
  <c r="D2087" i="5" s="1"/>
  <c r="C2085" i="5"/>
  <c r="D2085" i="5" s="1"/>
  <c r="C2084" i="5"/>
  <c r="D2084" i="5" s="1"/>
  <c r="D2081" i="5"/>
  <c r="C2080" i="5"/>
  <c r="D2080" i="5" s="1"/>
  <c r="C2079" i="5"/>
  <c r="D2079" i="5" s="1"/>
  <c r="C2078" i="5"/>
  <c r="D2078" i="5" s="1"/>
  <c r="C2077" i="5"/>
  <c r="D2077" i="5" s="1"/>
  <c r="C2076" i="5"/>
  <c r="D2076" i="5" s="1"/>
  <c r="C2075" i="5"/>
  <c r="D2075" i="5" s="1"/>
  <c r="C2074" i="5"/>
  <c r="D2074" i="5" s="1"/>
  <c r="C2073" i="5"/>
  <c r="D2073" i="5" s="1"/>
  <c r="C2072" i="5"/>
  <c r="D2072" i="5" s="1"/>
  <c r="C2071" i="5"/>
  <c r="D2071" i="5" s="1"/>
  <c r="C2069" i="5"/>
  <c r="D2069" i="5" s="1"/>
  <c r="C2068" i="5"/>
  <c r="D2068" i="5" s="1"/>
  <c r="D2100" i="5"/>
  <c r="D2082" i="5"/>
  <c r="C1761" i="5" l="1"/>
  <c r="C1760" i="5"/>
  <c r="C1759" i="5"/>
  <c r="C1754" i="5"/>
  <c r="C1753" i="5"/>
  <c r="C1752" i="5"/>
  <c r="C1625" i="5"/>
  <c r="C1638" i="5"/>
  <c r="C1648" i="5"/>
  <c r="C1649" i="5"/>
  <c r="C1647" i="5"/>
  <c r="C1637" i="5"/>
  <c r="C1636" i="5"/>
  <c r="C1627" i="5"/>
  <c r="C1626" i="5"/>
  <c r="D1350" i="5"/>
  <c r="D1351" i="5"/>
  <c r="D1314" i="5"/>
  <c r="D1313" i="5"/>
  <c r="D1306" i="5"/>
  <c r="D1305" i="5"/>
  <c r="D1304" i="5"/>
  <c r="D1275" i="5"/>
  <c r="D1276" i="5"/>
  <c r="D1248" i="5"/>
  <c r="D1247" i="5"/>
  <c r="D1239" i="5"/>
  <c r="D1238" i="5"/>
  <c r="D1218" i="5"/>
  <c r="D1217" i="5"/>
  <c r="D1198" i="5"/>
  <c r="D1197" i="5"/>
  <c r="C81" i="2" l="1"/>
  <c r="B81" i="2"/>
  <c r="C80" i="2"/>
  <c r="B80" i="2"/>
  <c r="F81" i="2"/>
  <c r="E81" i="2"/>
  <c r="E80" i="2"/>
  <c r="F80" i="2"/>
  <c r="R77" i="1"/>
  <c r="R76" i="1"/>
  <c r="P77" i="1"/>
  <c r="O77" i="1"/>
  <c r="N77" i="1"/>
  <c r="M77" i="1"/>
  <c r="L77" i="1"/>
  <c r="K77" i="1"/>
  <c r="J77" i="1"/>
  <c r="I77" i="1"/>
  <c r="F77" i="1"/>
  <c r="G77" i="1" s="1"/>
  <c r="C77" i="1"/>
  <c r="H77" i="1" s="1"/>
  <c r="S77" i="1"/>
  <c r="S76" i="1"/>
  <c r="C76" i="1"/>
  <c r="E76" i="1" s="1"/>
  <c r="D76" i="1"/>
  <c r="F76" i="1"/>
  <c r="H76" i="1" s="1"/>
  <c r="I76" i="1"/>
  <c r="J76" i="1"/>
  <c r="K76" i="1"/>
  <c r="L76" i="1"/>
  <c r="M76" i="1"/>
  <c r="N76" i="1"/>
  <c r="O76" i="1"/>
  <c r="P76" i="1"/>
  <c r="G76" i="1" l="1"/>
  <c r="E77" i="1"/>
  <c r="D77" i="1"/>
  <c r="D854" i="5"/>
  <c r="D1570" i="5" l="1"/>
  <c r="D1569" i="5"/>
  <c r="D1568" i="5"/>
  <c r="D1567" i="5"/>
  <c r="D1131" i="5"/>
  <c r="D1130" i="5"/>
  <c r="D1129" i="5"/>
  <c r="D1128" i="5"/>
  <c r="R75" i="1" l="1"/>
  <c r="D1529" i="5"/>
  <c r="D1104" i="5"/>
  <c r="S75" i="1"/>
  <c r="C75" i="1"/>
  <c r="D75" i="1" s="1"/>
  <c r="F75" i="1"/>
  <c r="I75" i="1"/>
  <c r="J75" i="1"/>
  <c r="K75" i="1"/>
  <c r="L75" i="1"/>
  <c r="M75" i="1"/>
  <c r="N75" i="1"/>
  <c r="O75" i="1"/>
  <c r="P75" i="1"/>
  <c r="H75" i="1" l="1"/>
  <c r="G75" i="1"/>
  <c r="E75" i="1"/>
  <c r="D1901" i="5"/>
  <c r="D1677" i="5" l="1"/>
  <c r="D1676" i="5"/>
  <c r="D1193" i="5"/>
  <c r="D1649" i="5"/>
  <c r="D1647" i="5"/>
  <c r="D1637" i="5"/>
  <c r="D1636" i="5"/>
  <c r="D1277" i="5"/>
  <c r="D1240" i="5"/>
  <c r="D1199" i="5"/>
  <c r="D1219" i="5"/>
  <c r="D1862" i="5" l="1"/>
  <c r="D190" i="5"/>
  <c r="D1618" i="5" l="1"/>
  <c r="D1617" i="5"/>
  <c r="D1616" i="5"/>
  <c r="D1839" i="5"/>
  <c r="D1822" i="5"/>
  <c r="D1821" i="5"/>
  <c r="D1811" i="5"/>
  <c r="D1810" i="5"/>
  <c r="D1804" i="5"/>
  <c r="D1803" i="5"/>
  <c r="D1787" i="5"/>
  <c r="D1996" i="5"/>
  <c r="D2067" i="5" l="1"/>
  <c r="D2066" i="5"/>
  <c r="D2065" i="5"/>
  <c r="D2064" i="5"/>
  <c r="D2063" i="5"/>
  <c r="D2062" i="5"/>
  <c r="D2061" i="5"/>
  <c r="D2060" i="5"/>
  <c r="D2059" i="5"/>
  <c r="R156" i="1"/>
  <c r="F79" i="2"/>
  <c r="E79" i="2"/>
  <c r="C79" i="2"/>
  <c r="B79" i="2"/>
  <c r="F78" i="2"/>
  <c r="E78" i="2"/>
  <c r="C78" i="2"/>
  <c r="B78" i="2"/>
  <c r="F77" i="2"/>
  <c r="E77" i="2"/>
  <c r="C77" i="2"/>
  <c r="B77" i="2"/>
  <c r="F76" i="2"/>
  <c r="E76" i="2"/>
  <c r="C76" i="2"/>
  <c r="B76" i="2"/>
  <c r="F75" i="2"/>
  <c r="E75" i="2"/>
  <c r="C75" i="2"/>
  <c r="B75" i="2"/>
  <c r="C74" i="2"/>
  <c r="B74" i="2"/>
  <c r="E74" i="2"/>
  <c r="F74" i="2"/>
  <c r="D2034" i="5" l="1"/>
  <c r="D2030" i="5"/>
  <c r="D1914" i="5" l="1"/>
  <c r="R64" i="1"/>
  <c r="D2055" i="5"/>
  <c r="D2054" i="5"/>
  <c r="D2053" i="5"/>
  <c r="D2052" i="5"/>
  <c r="D2051" i="5"/>
  <c r="D2050" i="5"/>
  <c r="D2049" i="5"/>
  <c r="D2048" i="5"/>
  <c r="D2047" i="5"/>
  <c r="D2046" i="5"/>
  <c r="D2045" i="5"/>
  <c r="D2044" i="5"/>
  <c r="D2043" i="5"/>
  <c r="D2042" i="5"/>
  <c r="D2041" i="5"/>
  <c r="D2040" i="5"/>
  <c r="D2036" i="5"/>
  <c r="D2035" i="5"/>
  <c r="D2029" i="5"/>
  <c r="D2028" i="5"/>
  <c r="D2021" i="5"/>
  <c r="R135" i="1"/>
  <c r="R134" i="1"/>
  <c r="D1403" i="5" l="1"/>
  <c r="D1402" i="5"/>
  <c r="D1401" i="5"/>
  <c r="D1400" i="5"/>
  <c r="D1795" i="5"/>
  <c r="D1794" i="5"/>
  <c r="D1797" i="5"/>
  <c r="R133" i="1" l="1"/>
  <c r="D2020" i="5"/>
  <c r="D2016" i="5"/>
  <c r="D2010" i="5"/>
  <c r="C2002" i="5"/>
  <c r="D2002" i="5" s="1"/>
  <c r="C2001" i="5"/>
  <c r="D2001" i="5" s="1"/>
  <c r="D2019" i="5"/>
  <c r="D2018" i="5"/>
  <c r="D2017" i="5"/>
  <c r="D2015" i="5"/>
  <c r="D2014" i="5"/>
  <c r="D2013" i="5"/>
  <c r="D1866" i="5" l="1"/>
  <c r="D1887" i="5"/>
  <c r="D1886" i="5"/>
  <c r="D1892" i="5"/>
  <c r="D1894" i="5"/>
  <c r="D1010" i="5"/>
  <c r="D591" i="5"/>
  <c r="D1879" i="5"/>
  <c r="D1500" i="5"/>
  <c r="D1680" i="5" l="1"/>
  <c r="D1661" i="5"/>
  <c r="D1738" i="5"/>
  <c r="D1737" i="5"/>
  <c r="D1655" i="5"/>
  <c r="D1732" i="5"/>
  <c r="D1721" i="5"/>
  <c r="D1723" i="5"/>
  <c r="D1714" i="5"/>
  <c r="D1710" i="5"/>
  <c r="C1764" i="5"/>
  <c r="D1764" i="5" s="1"/>
  <c r="D1750" i="5"/>
  <c r="D1749" i="5"/>
  <c r="D1623" i="5"/>
  <c r="D1670" i="5"/>
  <c r="D1645" i="5"/>
  <c r="D1634" i="5"/>
  <c r="D1648" i="5"/>
  <c r="D1644" i="5"/>
  <c r="D1643" i="5"/>
  <c r="D1638" i="5"/>
  <c r="D1632" i="5"/>
  <c r="D1621" i="5"/>
  <c r="D1747" i="5"/>
  <c r="D1668" i="5"/>
  <c r="D1675" i="5"/>
  <c r="D1674" i="5"/>
  <c r="C1673" i="5"/>
  <c r="D1673" i="5" s="1"/>
  <c r="D1627" i="5"/>
  <c r="D1626" i="5"/>
  <c r="D1625" i="5"/>
  <c r="D1754" i="5"/>
  <c r="D1753" i="5"/>
  <c r="D1752" i="5"/>
  <c r="D1761" i="5"/>
  <c r="D1759" i="5"/>
  <c r="D1760" i="5"/>
  <c r="D1249" i="5"/>
  <c r="D1352" i="5"/>
  <c r="D1315" i="5"/>
  <c r="D1966" i="5" l="1"/>
  <c r="D1701" i="5" l="1"/>
  <c r="D1693" i="5"/>
  <c r="D1861" i="5" l="1"/>
  <c r="D1685" i="5"/>
  <c r="D1435" i="5" l="1"/>
  <c r="D1832" i="5" l="1"/>
  <c r="D1906" i="5" l="1"/>
  <c r="D981" i="5"/>
  <c r="D920" i="5"/>
  <c r="D1913" i="5" l="1"/>
  <c r="D1036" i="5"/>
  <c r="D1912" i="5" l="1"/>
  <c r="D1911" i="5"/>
  <c r="D1910" i="5"/>
  <c r="D1051" i="5"/>
  <c r="D1860" i="5"/>
  <c r="D1859" i="5"/>
  <c r="D1909" i="5"/>
  <c r="D1908" i="5"/>
  <c r="D1965" i="5" l="1"/>
  <c r="D1865" i="5"/>
  <c r="D1858" i="5"/>
  <c r="D1994" i="5"/>
  <c r="D1993" i="5"/>
  <c r="D1989" i="5"/>
  <c r="D1973" i="5"/>
  <c r="D1964" i="5"/>
  <c r="D1949" i="5"/>
  <c r="D1907" i="5"/>
  <c r="C1904" i="5"/>
  <c r="D1904" i="5" s="1"/>
  <c r="D1902" i="5"/>
  <c r="D1898" i="5"/>
  <c r="D1897" i="5"/>
  <c r="D1895" i="5"/>
  <c r="D1893" i="5"/>
  <c r="C1884" i="5"/>
  <c r="D1884" i="5" s="1"/>
  <c r="C1883" i="5"/>
  <c r="D1883" i="5" s="1"/>
  <c r="D1995" i="5"/>
  <c r="D1991" i="5"/>
  <c r="D1905" i="5"/>
  <c r="D1900" i="5"/>
  <c r="D1896" i="5"/>
  <c r="D1891" i="5"/>
  <c r="D1885" i="5"/>
  <c r="D1050" i="5"/>
  <c r="D1049" i="5"/>
  <c r="D1048" i="5"/>
  <c r="D1047" i="5"/>
  <c r="D1046" i="5"/>
  <c r="D1045" i="5"/>
  <c r="D1044" i="5"/>
  <c r="D1043" i="5"/>
  <c r="D1042" i="5"/>
  <c r="D1041" i="5"/>
  <c r="D1040" i="5"/>
  <c r="D1039" i="5"/>
  <c r="D1038" i="5"/>
  <c r="D1037" i="5"/>
  <c r="D1035" i="5"/>
  <c r="D1034" i="5"/>
  <c r="D1007" i="5" l="1"/>
  <c r="D1006" i="5"/>
  <c r="R140" i="1"/>
  <c r="R138" i="1"/>
  <c r="R137" i="1"/>
  <c r="D1857" i="5" l="1"/>
  <c r="D1856" i="5"/>
  <c r="D1855" i="5"/>
  <c r="D1854" i="5"/>
  <c r="D1853" i="5"/>
  <c r="D1852" i="5"/>
  <c r="D1851" i="5"/>
  <c r="D1850" i="5"/>
  <c r="D1849" i="5"/>
  <c r="D1847" i="5"/>
  <c r="D1846" i="5"/>
  <c r="D1845" i="5"/>
  <c r="D1840" i="5"/>
  <c r="D1838" i="5"/>
  <c r="D1836" i="5"/>
  <c r="D1834" i="5"/>
  <c r="D1831" i="5"/>
  <c r="D1830" i="5"/>
  <c r="D1828" i="5"/>
  <c r="D1827" i="5"/>
  <c r="D1825" i="5"/>
  <c r="D1824" i="5"/>
  <c r="D1820" i="5"/>
  <c r="D1819" i="5"/>
  <c r="D1817" i="5"/>
  <c r="D1816" i="5"/>
  <c r="D1814" i="5"/>
  <c r="D1813" i="5"/>
  <c r="D1809" i="5"/>
  <c r="D1808" i="5"/>
  <c r="D1806" i="5"/>
  <c r="D1805" i="5"/>
  <c r="D1802" i="5"/>
  <c r="D1801" i="5"/>
  <c r="D1799" i="5"/>
  <c r="D1798" i="5"/>
  <c r="D1796" i="5"/>
  <c r="D1792" i="5"/>
  <c r="D1789" i="5"/>
  <c r="D1788" i="5"/>
  <c r="D1786" i="5"/>
  <c r="C1843" i="5"/>
  <c r="D1843" i="5" s="1"/>
  <c r="C1842" i="5"/>
  <c r="D1842" i="5" s="1"/>
  <c r="C1837" i="5"/>
  <c r="D1837" i="5" s="1"/>
  <c r="C1835" i="5"/>
  <c r="D1835" i="5" s="1"/>
  <c r="C1833" i="5"/>
  <c r="D1833" i="5" s="1"/>
  <c r="R136" i="1"/>
  <c r="D1405" i="5"/>
  <c r="D1409" i="5"/>
  <c r="D1408" i="5" l="1"/>
  <c r="D1696" i="5" l="1"/>
  <c r="D1704" i="5"/>
  <c r="R152" i="1" l="1"/>
  <c r="R151" i="1" l="1"/>
  <c r="R121" i="1"/>
  <c r="D931" i="5"/>
  <c r="D1745" i="5"/>
  <c r="C1756" i="5"/>
  <c r="D1756" i="5" s="1"/>
  <c r="C1751" i="5"/>
  <c r="D1751" i="5" s="1"/>
  <c r="D1652" i="5"/>
  <c r="D1188" i="5"/>
  <c r="D1180" i="5"/>
  <c r="D1177" i="5"/>
  <c r="D1176" i="5"/>
  <c r="D1762" i="5"/>
  <c r="D1757" i="5"/>
  <c r="D1755" i="5"/>
  <c r="D1748" i="5"/>
  <c r="D1743" i="5"/>
  <c r="D1742" i="5"/>
  <c r="D1739" i="5"/>
  <c r="D1736" i="5"/>
  <c r="D1733" i="5"/>
  <c r="D1731" i="5"/>
  <c r="D1729" i="5"/>
  <c r="D1728" i="5"/>
  <c r="D1725" i="5"/>
  <c r="D1722" i="5"/>
  <c r="D1720" i="5"/>
  <c r="D1717" i="5"/>
  <c r="D1716" i="5"/>
  <c r="D1713" i="5"/>
  <c r="D1712" i="5"/>
  <c r="D1711" i="5"/>
  <c r="D1709" i="5"/>
  <c r="D1705" i="5"/>
  <c r="D1703" i="5"/>
  <c r="D1700" i="5"/>
  <c r="D1695" i="5"/>
  <c r="D1692" i="5"/>
  <c r="D1684" i="5"/>
  <c r="D1681" i="5"/>
  <c r="D1678" i="5"/>
  <c r="D1669" i="5"/>
  <c r="D1666" i="5"/>
  <c r="D1665" i="5"/>
  <c r="D1663" i="5"/>
  <c r="D1662" i="5"/>
  <c r="D1660" i="5"/>
  <c r="D1657" i="5"/>
  <c r="D1654" i="5"/>
  <c r="D1650" i="5"/>
  <c r="D1641" i="5"/>
  <c r="D1639" i="5"/>
  <c r="D1633" i="5"/>
  <c r="D1630" i="5"/>
  <c r="D1628" i="5"/>
  <c r="D1622" i="5"/>
  <c r="D1619" i="5"/>
  <c r="C1746" i="5"/>
  <c r="D1746" i="5" s="1"/>
  <c r="C1744" i="5"/>
  <c r="D1744" i="5" s="1"/>
  <c r="C1741" i="5"/>
  <c r="D1741" i="5" s="1"/>
  <c r="C1740" i="5"/>
  <c r="D1740" i="5" s="1"/>
  <c r="C1735" i="5"/>
  <c r="D1735" i="5" s="1"/>
  <c r="C1734" i="5"/>
  <c r="D1734" i="5" s="1"/>
  <c r="C1730" i="5"/>
  <c r="D1730" i="5" s="1"/>
  <c r="C1727" i="5"/>
  <c r="D1727" i="5" s="1"/>
  <c r="C1726" i="5"/>
  <c r="D1726" i="5" s="1"/>
  <c r="C1724" i="5"/>
  <c r="D1724" i="5" s="1"/>
  <c r="C1719" i="5"/>
  <c r="D1719" i="5" s="1"/>
  <c r="C1718" i="5"/>
  <c r="D1718" i="5" s="1"/>
  <c r="C1715" i="5"/>
  <c r="D1715" i="5" s="1"/>
  <c r="C1708" i="5"/>
  <c r="D1708" i="5" s="1"/>
  <c r="C1707" i="5"/>
  <c r="D1707" i="5" s="1"/>
  <c r="C1706" i="5"/>
  <c r="D1706" i="5" s="1"/>
  <c r="C1699" i="5"/>
  <c r="D1699" i="5" s="1"/>
  <c r="C1697" i="5"/>
  <c r="D1697" i="5" s="1"/>
  <c r="C1691" i="5"/>
  <c r="D1691" i="5" s="1"/>
  <c r="C1689" i="5"/>
  <c r="D1689" i="5" s="1"/>
  <c r="C1688" i="5"/>
  <c r="D1688" i="5" s="1"/>
  <c r="C1687" i="5"/>
  <c r="D1687" i="5" s="1"/>
  <c r="C1683" i="5"/>
  <c r="D1683" i="5" s="1"/>
  <c r="C1679" i="5"/>
  <c r="D1679" i="5" s="1"/>
  <c r="C1672" i="5"/>
  <c r="D1672" i="5" s="1"/>
  <c r="C1671" i="5"/>
  <c r="D1671" i="5" s="1"/>
  <c r="C1667" i="5"/>
  <c r="D1667" i="5" s="1"/>
  <c r="C1664" i="5"/>
  <c r="D1664" i="5" s="1"/>
  <c r="C1659" i="5"/>
  <c r="D1659" i="5" s="1"/>
  <c r="C1658" i="5"/>
  <c r="D1658" i="5" s="1"/>
  <c r="C1656" i="5"/>
  <c r="D1656" i="5" s="1"/>
  <c r="C1653" i="5"/>
  <c r="D1653" i="5" s="1"/>
  <c r="C1642" i="5"/>
  <c r="D1642" i="5" s="1"/>
  <c r="C1631" i="5"/>
  <c r="D1631" i="5" s="1"/>
  <c r="C1620" i="5"/>
  <c r="D1620" i="5" s="1"/>
  <c r="D1615" i="5"/>
  <c r="D1614" i="5"/>
  <c r="D1613" i="5"/>
  <c r="D1612" i="5"/>
  <c r="D1611" i="5"/>
  <c r="D1610" i="5"/>
  <c r="D1609" i="5"/>
  <c r="D1608" i="5"/>
  <c r="D1607" i="5"/>
  <c r="R154" i="1"/>
  <c r="R155" i="1"/>
  <c r="R150" i="1"/>
  <c r="R149" i="1"/>
  <c r="R148" i="1"/>
  <c r="R132" i="1"/>
  <c r="R131" i="1"/>
  <c r="R153" i="1"/>
  <c r="R130" i="1"/>
  <c r="R129" i="1"/>
  <c r="R128" i="1"/>
  <c r="R127" i="1"/>
  <c r="R126" i="1"/>
  <c r="R125" i="1"/>
  <c r="R124" i="1"/>
  <c r="R123" i="1"/>
  <c r="R122" i="1"/>
  <c r="R120" i="1"/>
  <c r="R119" i="1"/>
  <c r="R118" i="1"/>
  <c r="R117" i="1"/>
  <c r="C1340" i="5"/>
  <c r="C1790" i="5" s="1"/>
  <c r="D1790" i="5" s="1"/>
  <c r="C1339" i="5"/>
  <c r="D1339" i="5" s="1"/>
  <c r="C1338" i="5"/>
  <c r="C1931" i="5" s="1"/>
  <c r="D1931" i="5" s="1"/>
  <c r="C1337" i="5"/>
  <c r="D1337" i="5" s="1"/>
  <c r="C1336" i="5"/>
  <c r="D1336" i="5" s="1"/>
  <c r="C1335" i="5"/>
  <c r="D1335" i="5" s="1"/>
  <c r="C1334" i="5"/>
  <c r="D1334" i="5" s="1"/>
  <c r="C1333" i="5"/>
  <c r="C1332" i="5"/>
  <c r="C1935" i="5" s="1"/>
  <c r="D1935" i="5" s="1"/>
  <c r="C1331" i="5"/>
  <c r="D1331" i="5" s="1"/>
  <c r="C1330" i="5"/>
  <c r="D1330" i="5" s="1"/>
  <c r="C1329" i="5"/>
  <c r="D1329" i="5" s="1"/>
  <c r="C1328" i="5"/>
  <c r="D1328" i="5" s="1"/>
  <c r="C1327" i="5"/>
  <c r="D1327" i="5" s="1"/>
  <c r="C1326" i="5"/>
  <c r="D1326" i="5" s="1"/>
  <c r="C1325" i="5"/>
  <c r="C1930" i="5" s="1"/>
  <c r="D1930" i="5" s="1"/>
  <c r="C1324" i="5"/>
  <c r="D1324" i="5" s="1"/>
  <c r="C1323" i="5"/>
  <c r="D1323" i="5" s="1"/>
  <c r="C1322" i="5"/>
  <c r="D1322" i="5" s="1"/>
  <c r="C1283" i="5"/>
  <c r="D1283" i="5" s="1"/>
  <c r="C1272" i="5"/>
  <c r="D1272" i="5" s="1"/>
  <c r="C1274" i="5"/>
  <c r="D1274" i="5" s="1"/>
  <c r="D1255" i="5"/>
  <c r="D1254" i="5"/>
  <c r="D1253" i="5"/>
  <c r="D1252" i="5"/>
  <c r="D1251" i="5"/>
  <c r="D1250" i="5"/>
  <c r="D1246" i="5"/>
  <c r="D1245" i="5"/>
  <c r="D1244" i="5"/>
  <c r="C1387" i="5"/>
  <c r="D1387" i="5" s="1"/>
  <c r="C1386" i="5"/>
  <c r="D1386" i="5" s="1"/>
  <c r="C1385" i="5"/>
  <c r="D1385" i="5" s="1"/>
  <c r="C1384" i="5"/>
  <c r="C1383" i="5"/>
  <c r="D1383" i="5" s="1"/>
  <c r="C1382" i="5"/>
  <c r="D1382" i="5" s="1"/>
  <c r="C1381" i="5"/>
  <c r="D1381" i="5" s="1"/>
  <c r="C1380" i="5"/>
  <c r="D1380" i="5" s="1"/>
  <c r="C1379" i="5"/>
  <c r="D1379" i="5" s="1"/>
  <c r="C1377" i="5"/>
  <c r="D1377" i="5" s="1"/>
  <c r="C1375" i="5"/>
  <c r="C1374" i="5"/>
  <c r="D1374" i="5" s="1"/>
  <c r="C1372" i="5"/>
  <c r="D1372" i="5" s="1"/>
  <c r="C1371" i="5"/>
  <c r="C1370" i="5"/>
  <c r="D1370" i="5" s="1"/>
  <c r="C1369" i="5"/>
  <c r="C1368" i="5"/>
  <c r="C1933" i="5" s="1"/>
  <c r="D1933" i="5" s="1"/>
  <c r="C1367" i="5"/>
  <c r="D1367" i="5" s="1"/>
  <c r="C1366" i="5"/>
  <c r="D1366" i="5" s="1"/>
  <c r="C1365" i="5"/>
  <c r="D1365" i="5" s="1"/>
  <c r="C1364" i="5"/>
  <c r="D1364" i="5" s="1"/>
  <c r="C1363" i="5"/>
  <c r="D1363" i="5" s="1"/>
  <c r="C1362" i="5"/>
  <c r="D1362" i="5" s="1"/>
  <c r="C1361" i="5"/>
  <c r="D1361" i="5" s="1"/>
  <c r="C1360" i="5"/>
  <c r="D1360" i="5" s="1"/>
  <c r="C1358" i="5"/>
  <c r="D1358" i="5" s="1"/>
  <c r="C1357" i="5"/>
  <c r="D1357" i="5" s="1"/>
  <c r="C1356" i="5"/>
  <c r="D1356" i="5" s="1"/>
  <c r="C1355" i="5"/>
  <c r="D1355" i="5" s="1"/>
  <c r="C1354" i="5"/>
  <c r="D1354" i="5" s="1"/>
  <c r="C1353" i="5"/>
  <c r="D1353" i="5" s="1"/>
  <c r="C1349" i="5"/>
  <c r="D1349" i="5" s="1"/>
  <c r="C1348" i="5"/>
  <c r="D1348" i="5" s="1"/>
  <c r="C1347" i="5"/>
  <c r="D1347" i="5" s="1"/>
  <c r="C1346" i="5"/>
  <c r="D1346" i="5" s="1"/>
  <c r="C1345" i="5"/>
  <c r="D1345" i="5" s="1"/>
  <c r="C1344" i="5"/>
  <c r="D1344" i="5" s="1"/>
  <c r="C1343" i="5"/>
  <c r="D1343" i="5" s="1"/>
  <c r="C1342" i="5"/>
  <c r="D1342" i="5" s="1"/>
  <c r="C1341" i="5"/>
  <c r="D1341" i="5" s="1"/>
  <c r="C1321" i="5"/>
  <c r="D1321" i="5" s="1"/>
  <c r="C1320" i="5"/>
  <c r="D1320" i="5" s="1"/>
  <c r="C1319" i="5"/>
  <c r="D1319" i="5" s="1"/>
  <c r="C1318" i="5"/>
  <c r="D1318" i="5" s="1"/>
  <c r="C1317" i="5"/>
  <c r="D1317" i="5" s="1"/>
  <c r="C1316" i="5"/>
  <c r="D1316" i="5" s="1"/>
  <c r="C1312" i="5"/>
  <c r="C1311" i="5"/>
  <c r="D1311" i="5" s="1"/>
  <c r="C1310" i="5"/>
  <c r="D1310" i="5" s="1"/>
  <c r="C1309" i="5"/>
  <c r="D1309" i="5" s="1"/>
  <c r="C1308" i="5"/>
  <c r="D1308" i="5" s="1"/>
  <c r="C1307" i="5"/>
  <c r="D1307" i="5" s="1"/>
  <c r="C1303" i="5"/>
  <c r="D1303" i="5" s="1"/>
  <c r="C1302" i="5"/>
  <c r="D1302" i="5" s="1"/>
  <c r="C1301" i="5"/>
  <c r="D1301" i="5" s="1"/>
  <c r="C1300" i="5"/>
  <c r="D1300" i="5" s="1"/>
  <c r="C1299" i="5"/>
  <c r="C1298" i="5"/>
  <c r="D1298" i="5" s="1"/>
  <c r="C1297" i="5"/>
  <c r="D1297" i="5" s="1"/>
  <c r="C1296" i="5"/>
  <c r="D1296" i="5" s="1"/>
  <c r="C1295" i="5"/>
  <c r="D1295" i="5" s="1"/>
  <c r="C1294" i="5"/>
  <c r="D1294" i="5" s="1"/>
  <c r="C1293" i="5"/>
  <c r="C1292" i="5"/>
  <c r="C1291" i="5"/>
  <c r="C1290" i="5"/>
  <c r="D1290" i="5" s="1"/>
  <c r="C1288" i="5"/>
  <c r="D1288" i="5" s="1"/>
  <c r="C1287" i="5"/>
  <c r="D1287" i="5" s="1"/>
  <c r="C1282" i="5"/>
  <c r="D1282" i="5" s="1"/>
  <c r="C1281" i="5"/>
  <c r="D1281" i="5" s="1"/>
  <c r="C1280" i="5"/>
  <c r="D1280" i="5" s="1"/>
  <c r="C1279" i="5"/>
  <c r="D1279" i="5" s="1"/>
  <c r="C1278" i="5"/>
  <c r="D1278" i="5" s="1"/>
  <c r="C1273" i="5"/>
  <c r="D1273" i="5" s="1"/>
  <c r="C1265" i="5"/>
  <c r="D1265" i="5" s="1"/>
  <c r="C1264" i="5"/>
  <c r="D1264" i="5" s="1"/>
  <c r="C1263" i="5"/>
  <c r="D1263" i="5" s="1"/>
  <c r="C1261" i="5"/>
  <c r="D1261" i="5" s="1"/>
  <c r="C1260" i="5"/>
  <c r="D1260" i="5" s="1"/>
  <c r="C1259" i="5"/>
  <c r="C1929" i="5" s="1"/>
  <c r="D1929" i="5" s="1"/>
  <c r="C1258" i="5"/>
  <c r="C1934" i="5" s="1"/>
  <c r="D1934" i="5" s="1"/>
  <c r="C1257" i="5"/>
  <c r="D1257" i="5" s="1"/>
  <c r="C1256" i="5"/>
  <c r="D1256" i="5" s="1"/>
  <c r="D1242" i="5"/>
  <c r="D1241" i="5"/>
  <c r="D1235" i="5"/>
  <c r="D1234" i="5"/>
  <c r="D1231" i="5"/>
  <c r="D1230" i="5"/>
  <c r="C1227" i="5"/>
  <c r="D1227" i="5" s="1"/>
  <c r="C1226" i="5"/>
  <c r="D1226" i="5" s="1"/>
  <c r="C1225" i="5"/>
  <c r="D1225" i="5" s="1"/>
  <c r="C1224" i="5"/>
  <c r="D1224" i="5" s="1"/>
  <c r="C1223" i="5"/>
  <c r="D1223" i="5" s="1"/>
  <c r="C1222" i="5"/>
  <c r="D1222" i="5" s="1"/>
  <c r="C1221" i="5"/>
  <c r="D1221" i="5" s="1"/>
  <c r="C1220" i="5"/>
  <c r="D1220" i="5" s="1"/>
  <c r="C1216" i="5"/>
  <c r="D1216" i="5" s="1"/>
  <c r="C1215" i="5"/>
  <c r="D1215" i="5" s="1"/>
  <c r="C1214" i="5"/>
  <c r="D1214" i="5" s="1"/>
  <c r="C1213" i="5"/>
  <c r="D1213" i="5" s="1"/>
  <c r="C1212" i="5"/>
  <c r="D1212" i="5" s="1"/>
  <c r="C1211" i="5"/>
  <c r="D1211" i="5" s="1"/>
  <c r="C1210" i="5"/>
  <c r="D1210" i="5" s="1"/>
  <c r="C1209" i="5"/>
  <c r="D1209" i="5" s="1"/>
  <c r="C1208" i="5"/>
  <c r="D1208" i="5" s="1"/>
  <c r="C1207" i="5"/>
  <c r="D1207" i="5" s="1"/>
  <c r="C1206" i="5"/>
  <c r="D1206" i="5" s="1"/>
  <c r="C1205" i="5"/>
  <c r="D1205" i="5" s="1"/>
  <c r="C1204" i="5"/>
  <c r="D1204" i="5" s="1"/>
  <c r="C1203" i="5"/>
  <c r="D1203" i="5" s="1"/>
  <c r="C1202" i="5"/>
  <c r="D1202" i="5" s="1"/>
  <c r="C1201" i="5"/>
  <c r="D1201" i="5" s="1"/>
  <c r="C1200" i="5"/>
  <c r="D1200" i="5" s="1"/>
  <c r="C1196" i="5"/>
  <c r="D1196" i="5" s="1"/>
  <c r="C1195" i="5"/>
  <c r="D1195" i="5" s="1"/>
  <c r="C1194" i="5"/>
  <c r="D1194" i="5" s="1"/>
  <c r="D864" i="5"/>
  <c r="D863" i="5"/>
  <c r="C1606" i="5"/>
  <c r="D1606" i="5" s="1"/>
  <c r="C1605" i="5"/>
  <c r="D1605" i="5" s="1"/>
  <c r="C1604" i="5"/>
  <c r="D1604" i="5" s="1"/>
  <c r="C1603" i="5"/>
  <c r="D1603" i="5" s="1"/>
  <c r="C1602" i="5"/>
  <c r="D1602" i="5" s="1"/>
  <c r="C1601" i="5"/>
  <c r="D1601" i="5" s="1"/>
  <c r="C1600" i="5"/>
  <c r="D1600" i="5" s="1"/>
  <c r="C1599" i="5"/>
  <c r="D1599" i="5" s="1"/>
  <c r="D1598" i="5"/>
  <c r="C1597" i="5"/>
  <c r="D1597" i="5" s="1"/>
  <c r="C1596" i="5"/>
  <c r="D1596" i="5" s="1"/>
  <c r="C1595" i="5"/>
  <c r="D1595" i="5" s="1"/>
  <c r="D1591" i="5"/>
  <c r="C1590" i="5"/>
  <c r="D1590" i="5" s="1"/>
  <c r="C1589" i="5"/>
  <c r="D1589" i="5" s="1"/>
  <c r="C1588" i="5"/>
  <c r="D1588" i="5" s="1"/>
  <c r="C1587" i="5"/>
  <c r="D1587" i="5" s="1"/>
  <c r="C1586" i="5"/>
  <c r="D1586" i="5" s="1"/>
  <c r="C1585" i="5"/>
  <c r="D1585" i="5" s="1"/>
  <c r="C1584" i="5"/>
  <c r="D1584" i="5" s="1"/>
  <c r="C1583" i="5"/>
  <c r="D1583" i="5" s="1"/>
  <c r="C1582" i="5"/>
  <c r="D1582" i="5" s="1"/>
  <c r="C1581" i="5"/>
  <c r="D1581" i="5" s="1"/>
  <c r="C1580" i="5"/>
  <c r="D1580" i="5" s="1"/>
  <c r="C1579" i="5"/>
  <c r="D1579" i="5" s="1"/>
  <c r="C1578" i="5"/>
  <c r="D1578" i="5" s="1"/>
  <c r="C1577" i="5"/>
  <c r="D1577" i="5" s="1"/>
  <c r="D1576" i="5"/>
  <c r="D1575" i="5"/>
  <c r="D1574" i="5"/>
  <c r="D1573" i="5"/>
  <c r="C1572" i="5"/>
  <c r="D1572" i="5" s="1"/>
  <c r="C1571" i="5"/>
  <c r="D1571" i="5" s="1"/>
  <c r="C1566" i="5"/>
  <c r="D1566" i="5" s="1"/>
  <c r="C1565" i="5"/>
  <c r="D1565" i="5" s="1"/>
  <c r="C1564" i="5"/>
  <c r="D1564" i="5" s="1"/>
  <c r="C1563" i="5"/>
  <c r="D1563" i="5" s="1"/>
  <c r="C1562" i="5"/>
  <c r="D1562" i="5" s="1"/>
  <c r="C1561" i="5"/>
  <c r="D1561" i="5" s="1"/>
  <c r="C1560" i="5"/>
  <c r="D1560" i="5" s="1"/>
  <c r="D1559" i="5"/>
  <c r="C1558" i="5"/>
  <c r="D1558" i="5" s="1"/>
  <c r="C1557" i="5"/>
  <c r="D1557" i="5" s="1"/>
  <c r="C1556" i="5"/>
  <c r="D1556" i="5" s="1"/>
  <c r="C1555" i="5"/>
  <c r="D1555" i="5" s="1"/>
  <c r="D1551" i="5"/>
  <c r="C1549" i="5"/>
  <c r="D1549" i="5" s="1"/>
  <c r="C1548" i="5"/>
  <c r="D1548" i="5" s="1"/>
  <c r="C1547" i="5"/>
  <c r="D1547" i="5" s="1"/>
  <c r="C1546" i="5"/>
  <c r="D1546" i="5" s="1"/>
  <c r="C1545" i="5"/>
  <c r="D1545" i="5" s="1"/>
  <c r="C1544" i="5"/>
  <c r="D1544" i="5" s="1"/>
  <c r="C1543" i="5"/>
  <c r="D1543" i="5" s="1"/>
  <c r="C1542" i="5"/>
  <c r="D1542" i="5" s="1"/>
  <c r="C1541" i="5"/>
  <c r="D1541" i="5" s="1"/>
  <c r="C1540" i="5"/>
  <c r="D1540" i="5" s="1"/>
  <c r="C1539" i="5"/>
  <c r="D1539" i="5" s="1"/>
  <c r="C1538" i="5"/>
  <c r="D1538" i="5" s="1"/>
  <c r="C1537" i="5"/>
  <c r="D1537" i="5" s="1"/>
  <c r="C1536" i="5"/>
  <c r="D1536" i="5" s="1"/>
  <c r="D1535" i="5"/>
  <c r="D1534" i="5"/>
  <c r="D1533" i="5"/>
  <c r="D1532" i="5"/>
  <c r="C1531" i="5"/>
  <c r="D1531" i="5" s="1"/>
  <c r="C1530" i="5"/>
  <c r="D1530" i="5" s="1"/>
  <c r="C1528" i="5"/>
  <c r="D1528" i="5" s="1"/>
  <c r="C1527" i="5"/>
  <c r="D1527" i="5" s="1"/>
  <c r="C1526" i="5"/>
  <c r="D1526" i="5" s="1"/>
  <c r="C1525" i="5"/>
  <c r="C1524" i="5"/>
  <c r="D1524" i="5" s="1"/>
  <c r="C1523" i="5"/>
  <c r="D1523" i="5" s="1"/>
  <c r="C1522" i="5"/>
  <c r="D1522" i="5" s="1"/>
  <c r="C1521" i="5"/>
  <c r="D1521" i="5" s="1"/>
  <c r="C1520" i="5"/>
  <c r="D1520" i="5" s="1"/>
  <c r="C1519" i="5"/>
  <c r="D1519" i="5" s="1"/>
  <c r="C1518" i="5"/>
  <c r="D1518" i="5" s="1"/>
  <c r="C1517" i="5"/>
  <c r="D1517" i="5" s="1"/>
  <c r="C1516" i="5"/>
  <c r="D1516" i="5" s="1"/>
  <c r="C1515" i="5"/>
  <c r="D1515" i="5" s="1"/>
  <c r="C1513" i="5"/>
  <c r="D1513" i="5" s="1"/>
  <c r="C1511" i="5"/>
  <c r="D1511" i="5" s="1"/>
  <c r="C1510" i="5"/>
  <c r="D1510" i="5" s="1"/>
  <c r="C1509" i="5"/>
  <c r="D1509" i="5" s="1"/>
  <c r="C1508" i="5"/>
  <c r="D1508" i="5" s="1"/>
  <c r="C1507" i="5"/>
  <c r="D1507" i="5" s="1"/>
  <c r="C1506" i="5"/>
  <c r="D1506" i="5" s="1"/>
  <c r="C1505" i="5"/>
  <c r="D1505" i="5" s="1"/>
  <c r="C1504" i="5"/>
  <c r="D1504" i="5" s="1"/>
  <c r="C1503" i="5"/>
  <c r="D1503" i="5" s="1"/>
  <c r="C1502" i="5"/>
  <c r="D1502" i="5" s="1"/>
  <c r="C1501" i="5"/>
  <c r="D1501" i="5" s="1"/>
  <c r="D1499" i="5"/>
  <c r="C1498" i="5"/>
  <c r="C1497" i="5"/>
  <c r="D1497" i="5" s="1"/>
  <c r="C1496" i="5"/>
  <c r="D1496" i="5" s="1"/>
  <c r="C1495" i="5"/>
  <c r="D1495" i="5" s="1"/>
  <c r="C1494" i="5"/>
  <c r="C1433" i="5"/>
  <c r="D1433" i="5" s="1"/>
  <c r="C1432" i="5"/>
  <c r="C1988" i="5" s="1"/>
  <c r="D1988" i="5" s="1"/>
  <c r="C1431" i="5"/>
  <c r="D1431" i="5" s="1"/>
  <c r="C1430" i="5"/>
  <c r="C1429" i="5"/>
  <c r="C1427" i="5"/>
  <c r="D1427" i="5" s="1"/>
  <c r="C1426" i="5"/>
  <c r="D1426" i="5" s="1"/>
  <c r="C1425" i="5"/>
  <c r="D1425" i="5" s="1"/>
  <c r="C1424" i="5"/>
  <c r="D1424" i="5" s="1"/>
  <c r="C1423" i="5"/>
  <c r="D1423" i="5" s="1"/>
  <c r="C1422" i="5"/>
  <c r="D1422" i="5" s="1"/>
  <c r="C1421" i="5"/>
  <c r="C3351" i="5" s="1"/>
  <c r="D3351" i="5" s="1"/>
  <c r="C1420" i="5"/>
  <c r="D1420" i="5" s="1"/>
  <c r="C1419" i="5"/>
  <c r="C1418" i="5"/>
  <c r="C1417" i="5"/>
  <c r="C1416" i="5"/>
  <c r="C1415" i="5"/>
  <c r="C1414" i="5"/>
  <c r="C1413" i="5"/>
  <c r="C1412" i="5"/>
  <c r="C1411" i="5"/>
  <c r="C1937" i="5" s="1"/>
  <c r="D1937" i="5" s="1"/>
  <c r="C1410" i="5"/>
  <c r="C1938" i="5" s="1"/>
  <c r="D1938" i="5" s="1"/>
  <c r="D1407" i="5"/>
  <c r="D1406" i="5"/>
  <c r="C1404" i="5"/>
  <c r="D1404" i="5" s="1"/>
  <c r="C1399" i="5"/>
  <c r="C1398" i="5"/>
  <c r="D1398" i="5" s="1"/>
  <c r="C1397" i="5"/>
  <c r="D1397" i="5" s="1"/>
  <c r="C1396" i="5"/>
  <c r="D1192" i="5"/>
  <c r="D1191" i="5"/>
  <c r="D1190" i="5"/>
  <c r="D1189" i="5"/>
  <c r="D1187" i="5"/>
  <c r="D1186" i="5"/>
  <c r="D1184" i="5"/>
  <c r="D1183" i="5"/>
  <c r="D1182" i="5"/>
  <c r="D1179" i="5"/>
  <c r="D1178" i="5"/>
  <c r="D1175" i="5"/>
  <c r="D1174" i="5"/>
  <c r="D1173" i="5"/>
  <c r="C1172" i="5"/>
  <c r="D1172" i="5" s="1"/>
  <c r="C1171" i="5"/>
  <c r="D1171" i="5" s="1"/>
  <c r="C1170" i="5"/>
  <c r="D1170" i="5" s="1"/>
  <c r="C1169" i="5"/>
  <c r="D1169" i="5" s="1"/>
  <c r="C1168" i="5"/>
  <c r="D1168" i="5" s="1"/>
  <c r="C1167" i="5"/>
  <c r="D1167" i="5" s="1"/>
  <c r="C1166" i="5"/>
  <c r="D1166" i="5" s="1"/>
  <c r="C1165" i="5"/>
  <c r="D1165" i="5" s="1"/>
  <c r="C1164" i="5"/>
  <c r="D1164" i="5" s="1"/>
  <c r="C1163" i="5"/>
  <c r="D1163" i="5" s="1"/>
  <c r="C1162" i="5"/>
  <c r="D1162" i="5" s="1"/>
  <c r="C1161" i="5"/>
  <c r="D1161" i="5" s="1"/>
  <c r="C1160" i="5"/>
  <c r="D1160" i="5" s="1"/>
  <c r="D1158" i="5"/>
  <c r="D1157" i="5"/>
  <c r="D1156" i="5"/>
  <c r="D1155" i="5"/>
  <c r="C1154" i="5"/>
  <c r="D1154" i="5" s="1"/>
  <c r="C1153" i="5"/>
  <c r="D1153" i="5" s="1"/>
  <c r="C1152" i="5"/>
  <c r="D1152" i="5" s="1"/>
  <c r="C1151" i="5"/>
  <c r="D1151" i="5" s="1"/>
  <c r="C1150" i="5"/>
  <c r="D1150" i="5" s="1"/>
  <c r="D1149" i="5"/>
  <c r="C1148" i="5"/>
  <c r="D1148" i="5" s="1"/>
  <c r="C1147" i="5"/>
  <c r="D1147" i="5" s="1"/>
  <c r="C1145" i="5"/>
  <c r="D1145" i="5" s="1"/>
  <c r="C1144" i="5"/>
  <c r="D1144" i="5" s="1"/>
  <c r="C1143" i="5"/>
  <c r="D1143" i="5" s="1"/>
  <c r="C1142" i="5"/>
  <c r="D1142" i="5" s="1"/>
  <c r="C1141" i="5"/>
  <c r="D1141" i="5" s="1"/>
  <c r="C1140" i="5"/>
  <c r="D1140" i="5" s="1"/>
  <c r="C1139" i="5"/>
  <c r="D1139" i="5" s="1"/>
  <c r="C1138" i="5"/>
  <c r="D1138" i="5" s="1"/>
  <c r="D1137" i="5"/>
  <c r="D1136" i="5"/>
  <c r="D1135" i="5"/>
  <c r="D1134" i="5"/>
  <c r="C1133" i="5"/>
  <c r="D1133" i="5" s="1"/>
  <c r="C1132" i="5"/>
  <c r="D1132" i="5" s="1"/>
  <c r="C1127" i="5"/>
  <c r="D1127" i="5" s="1"/>
  <c r="C1126" i="5"/>
  <c r="D1126" i="5" s="1"/>
  <c r="C1125" i="5"/>
  <c r="D1125" i="5" s="1"/>
  <c r="C1124" i="5"/>
  <c r="D1124" i="5" s="1"/>
  <c r="C1123" i="5"/>
  <c r="D1123" i="5" s="1"/>
  <c r="C1122" i="5"/>
  <c r="D1122" i="5" s="1"/>
  <c r="C1121" i="5"/>
  <c r="D1121" i="5" s="1"/>
  <c r="D1120" i="5"/>
  <c r="D1119" i="5"/>
  <c r="C1118" i="5"/>
  <c r="D1118" i="5" s="1"/>
  <c r="C1117" i="5"/>
  <c r="D1117" i="5" s="1"/>
  <c r="C1116" i="5"/>
  <c r="D1116" i="5" s="1"/>
  <c r="C1115" i="5"/>
  <c r="D1115" i="5" s="1"/>
  <c r="C1114" i="5"/>
  <c r="D1114" i="5" s="1"/>
  <c r="C1113" i="5"/>
  <c r="D1113" i="5" s="1"/>
  <c r="C1112" i="5"/>
  <c r="D1112" i="5" s="1"/>
  <c r="C1111" i="5"/>
  <c r="D1111" i="5" s="1"/>
  <c r="D1110" i="5"/>
  <c r="D1109" i="5"/>
  <c r="D1108" i="5"/>
  <c r="D1107" i="5"/>
  <c r="C1106" i="5"/>
  <c r="D1106" i="5" s="1"/>
  <c r="C1105" i="5"/>
  <c r="D1105" i="5" s="1"/>
  <c r="C1103" i="5"/>
  <c r="D1103" i="5" s="1"/>
  <c r="C1102" i="5"/>
  <c r="D1102" i="5" s="1"/>
  <c r="C1101" i="5"/>
  <c r="D1101" i="5" s="1"/>
  <c r="C1100" i="5"/>
  <c r="D1100" i="5" s="1"/>
  <c r="C1099" i="5"/>
  <c r="D1099" i="5" s="1"/>
  <c r="C1098" i="5"/>
  <c r="D1098" i="5" s="1"/>
  <c r="C1097" i="5"/>
  <c r="D1097" i="5" s="1"/>
  <c r="C1096" i="5"/>
  <c r="D1096" i="5" s="1"/>
  <c r="C1095" i="5"/>
  <c r="D1095" i="5" s="1"/>
  <c r="C1094" i="5"/>
  <c r="D1094" i="5" s="1"/>
  <c r="C1089" i="5"/>
  <c r="D1089" i="5" s="1"/>
  <c r="C1088" i="5"/>
  <c r="D1088" i="5" s="1"/>
  <c r="C1087" i="5"/>
  <c r="D1087" i="5" s="1"/>
  <c r="C1086" i="5"/>
  <c r="D1086" i="5" s="1"/>
  <c r="C1085" i="5"/>
  <c r="D1085" i="5" s="1"/>
  <c r="C1084" i="5"/>
  <c r="D1084" i="5" s="1"/>
  <c r="C1083" i="5"/>
  <c r="D1083" i="5" s="1"/>
  <c r="C1082" i="5"/>
  <c r="D1082" i="5" s="1"/>
  <c r="C1081" i="5"/>
  <c r="D1081" i="5" s="1"/>
  <c r="C1080" i="5"/>
  <c r="D1080" i="5" s="1"/>
  <c r="C1079" i="5"/>
  <c r="D1079" i="5" s="1"/>
  <c r="C1078" i="5"/>
  <c r="D1078" i="5" s="1"/>
  <c r="C1077" i="5"/>
  <c r="D1077" i="5" s="1"/>
  <c r="C1076" i="5"/>
  <c r="D1076" i="5" s="1"/>
  <c r="C1075" i="5"/>
  <c r="D1075" i="5" s="1"/>
  <c r="C1074" i="5"/>
  <c r="D1074" i="5" s="1"/>
  <c r="C1073" i="5"/>
  <c r="D1073" i="5" s="1"/>
  <c r="C1072" i="5"/>
  <c r="D1072" i="5" s="1"/>
  <c r="C1071" i="5"/>
  <c r="D1071" i="5" s="1"/>
  <c r="C1070" i="5"/>
  <c r="D1070" i="5" s="1"/>
  <c r="C1069" i="5"/>
  <c r="D1069" i="5" s="1"/>
  <c r="C1068" i="5"/>
  <c r="D1068" i="5" s="1"/>
  <c r="C1067" i="5"/>
  <c r="D1067" i="5" s="1"/>
  <c r="C1066" i="5"/>
  <c r="D1066" i="5" s="1"/>
  <c r="C1065" i="5"/>
  <c r="D1065" i="5" s="1"/>
  <c r="C1064" i="5"/>
  <c r="D1064" i="5" s="1"/>
  <c r="C1063" i="5"/>
  <c r="D1063" i="5" s="1"/>
  <c r="C1062" i="5"/>
  <c r="D1062" i="5" s="1"/>
  <c r="D1061" i="5"/>
  <c r="C1058" i="5"/>
  <c r="D1058" i="5" s="1"/>
  <c r="C1057" i="5"/>
  <c r="D1057" i="5" s="1"/>
  <c r="C1056" i="5"/>
  <c r="D1056" i="5" s="1"/>
  <c r="C1055" i="5"/>
  <c r="D1055" i="5" s="1"/>
  <c r="C1054" i="5"/>
  <c r="D1054" i="5" s="1"/>
  <c r="C1053" i="5"/>
  <c r="D1053" i="5" s="1"/>
  <c r="C1033" i="5"/>
  <c r="C1032" i="5"/>
  <c r="C1031" i="5"/>
  <c r="C1030" i="5"/>
  <c r="C1029" i="5"/>
  <c r="C1028" i="5"/>
  <c r="C1027" i="5"/>
  <c r="C1026" i="5"/>
  <c r="C1024" i="5"/>
  <c r="C1022" i="5"/>
  <c r="C1021" i="5"/>
  <c r="C1020" i="5"/>
  <c r="C1019" i="5"/>
  <c r="C1018" i="5"/>
  <c r="D1018" i="5" s="1"/>
  <c r="C1017" i="5"/>
  <c r="D1017" i="5" s="1"/>
  <c r="C1016" i="5"/>
  <c r="D1016" i="5" s="1"/>
  <c r="C1015" i="5"/>
  <c r="D1015" i="5" s="1"/>
  <c r="C1014" i="5"/>
  <c r="D1014" i="5" s="1"/>
  <c r="C1013" i="5"/>
  <c r="C1944" i="5" s="1"/>
  <c r="D1944" i="5" s="1"/>
  <c r="C1012" i="5"/>
  <c r="D1012" i="5" s="1"/>
  <c r="C1011" i="5"/>
  <c r="C1008" i="5"/>
  <c r="C1005" i="5"/>
  <c r="C1940" i="5" s="1"/>
  <c r="D1940" i="5" s="1"/>
  <c r="C1004" i="5"/>
  <c r="D1004" i="5" s="1"/>
  <c r="C1003" i="5"/>
  <c r="D1003" i="5" s="1"/>
  <c r="C1002" i="5"/>
  <c r="D1002" i="5" s="1"/>
  <c r="C1001" i="5"/>
  <c r="D1001" i="5" s="1"/>
  <c r="C1000" i="5"/>
  <c r="C999" i="5"/>
  <c r="D999" i="5" s="1"/>
  <c r="C998" i="5"/>
  <c r="D998" i="5" s="1"/>
  <c r="C997" i="5"/>
  <c r="D997" i="5" s="1"/>
  <c r="C996" i="5"/>
  <c r="D996" i="5" s="1"/>
  <c r="C980" i="5"/>
  <c r="D980" i="5" s="1"/>
  <c r="C979" i="5"/>
  <c r="D979" i="5" s="1"/>
  <c r="C978" i="5"/>
  <c r="D978" i="5" s="1"/>
  <c r="C977" i="5"/>
  <c r="D977" i="5" s="1"/>
  <c r="C976" i="5"/>
  <c r="D976" i="5" s="1"/>
  <c r="C975" i="5"/>
  <c r="D975" i="5" s="1"/>
  <c r="C974" i="5"/>
  <c r="D974" i="5" s="1"/>
  <c r="C973" i="5"/>
  <c r="D973" i="5" s="1"/>
  <c r="D971" i="5"/>
  <c r="D970" i="5"/>
  <c r="D967" i="5"/>
  <c r="D966" i="5"/>
  <c r="D963" i="5"/>
  <c r="D962" i="5"/>
  <c r="D961" i="5"/>
  <c r="D960" i="5"/>
  <c r="D959" i="5"/>
  <c r="D958" i="5"/>
  <c r="D957" i="5"/>
  <c r="D956" i="5"/>
  <c r="C955" i="5"/>
  <c r="D955" i="5" s="1"/>
  <c r="D954" i="5"/>
  <c r="D953" i="5"/>
  <c r="D952" i="5"/>
  <c r="D951" i="5"/>
  <c r="C950" i="5"/>
  <c r="D950" i="5" s="1"/>
  <c r="C949" i="5"/>
  <c r="D949" i="5" s="1"/>
  <c r="C948" i="5"/>
  <c r="D948" i="5" s="1"/>
  <c r="D947" i="5"/>
  <c r="D946" i="5"/>
  <c r="C944" i="5"/>
  <c r="D944" i="5" s="1"/>
  <c r="C943" i="5"/>
  <c r="D943" i="5" s="1"/>
  <c r="C942" i="5"/>
  <c r="D942" i="5" s="1"/>
  <c r="C941" i="5"/>
  <c r="D941" i="5" s="1"/>
  <c r="C940" i="5"/>
  <c r="D940" i="5" s="1"/>
  <c r="C939" i="5"/>
  <c r="D939" i="5" s="1"/>
  <c r="C938" i="5"/>
  <c r="D938" i="5" s="1"/>
  <c r="C936" i="5"/>
  <c r="D936" i="5" s="1"/>
  <c r="C935" i="5"/>
  <c r="D935" i="5" s="1"/>
  <c r="C934" i="5"/>
  <c r="D934" i="5" s="1"/>
  <c r="D933" i="5"/>
  <c r="D932" i="5"/>
  <c r="D930" i="5"/>
  <c r="C929" i="5"/>
  <c r="D929" i="5" s="1"/>
  <c r="D928" i="5"/>
  <c r="D927" i="5"/>
  <c r="D926" i="5"/>
  <c r="D925" i="5"/>
  <c r="C924" i="5"/>
  <c r="D924" i="5" s="1"/>
  <c r="D923" i="5"/>
  <c r="C919" i="5"/>
  <c r="D919" i="5" s="1"/>
  <c r="C918" i="5"/>
  <c r="D918" i="5" s="1"/>
  <c r="C917" i="5"/>
  <c r="D917" i="5" s="1"/>
  <c r="C916" i="5"/>
  <c r="D916" i="5" s="1"/>
  <c r="C915" i="5"/>
  <c r="D915" i="5" s="1"/>
  <c r="C914" i="5"/>
  <c r="D914" i="5" s="1"/>
  <c r="D911" i="5"/>
  <c r="D910" i="5"/>
  <c r="D908" i="5"/>
  <c r="D907" i="5"/>
  <c r="D906" i="5"/>
  <c r="D903" i="5"/>
  <c r="D902" i="5"/>
  <c r="C901" i="5"/>
  <c r="D901" i="5" s="1"/>
  <c r="D900" i="5"/>
  <c r="D899" i="5"/>
  <c r="D898" i="5"/>
  <c r="C896" i="5"/>
  <c r="D896" i="5" s="1"/>
  <c r="D895" i="5"/>
  <c r="D894" i="5"/>
  <c r="C891" i="5"/>
  <c r="D891" i="5" s="1"/>
  <c r="C890" i="5"/>
  <c r="D890" i="5" s="1"/>
  <c r="D887" i="5"/>
  <c r="C886" i="5"/>
  <c r="D886" i="5" s="1"/>
  <c r="C885" i="5"/>
  <c r="D885" i="5" s="1"/>
  <c r="C884" i="5"/>
  <c r="D884" i="5" s="1"/>
  <c r="C883" i="5"/>
  <c r="D883" i="5" s="1"/>
  <c r="C882" i="5"/>
  <c r="D882" i="5" s="1"/>
  <c r="C880" i="5"/>
  <c r="D880" i="5" s="1"/>
  <c r="C879" i="5"/>
  <c r="D879" i="5" s="1"/>
  <c r="C878" i="5"/>
  <c r="D878" i="5" s="1"/>
  <c r="D877" i="5"/>
  <c r="D874" i="5"/>
  <c r="D873" i="5"/>
  <c r="D870" i="5"/>
  <c r="D869" i="5"/>
  <c r="D866" i="5"/>
  <c r="D865" i="5"/>
  <c r="C862" i="5"/>
  <c r="D862" i="5" s="1"/>
  <c r="C861" i="5"/>
  <c r="D861" i="5" s="1"/>
  <c r="D858" i="5"/>
  <c r="C857" i="5"/>
  <c r="D857" i="5" s="1"/>
  <c r="C856" i="5"/>
  <c r="D856" i="5" s="1"/>
  <c r="C853" i="5"/>
  <c r="D853" i="5" s="1"/>
  <c r="C852" i="5"/>
  <c r="D852" i="5" s="1"/>
  <c r="C851" i="5"/>
  <c r="D851" i="5" s="1"/>
  <c r="C850" i="5"/>
  <c r="D850" i="5" s="1"/>
  <c r="C849" i="5"/>
  <c r="D849" i="5" s="1"/>
  <c r="C848" i="5"/>
  <c r="D848" i="5" s="1"/>
  <c r="C847" i="5"/>
  <c r="D847" i="5" s="1"/>
  <c r="C846" i="5"/>
  <c r="D846" i="5" s="1"/>
  <c r="C845" i="5"/>
  <c r="D845" i="5" s="1"/>
  <c r="C844" i="5"/>
  <c r="D844" i="5" s="1"/>
  <c r="C843" i="5"/>
  <c r="D843" i="5" s="1"/>
  <c r="C842" i="5"/>
  <c r="D842" i="5" s="1"/>
  <c r="C841" i="5"/>
  <c r="D841" i="5" s="1"/>
  <c r="D1594" i="5"/>
  <c r="D1593" i="5"/>
  <c r="D1592" i="5"/>
  <c r="D1554" i="5"/>
  <c r="D1553" i="5"/>
  <c r="D1552" i="5"/>
  <c r="D1550" i="5"/>
  <c r="D1434" i="5"/>
  <c r="D1243" i="5"/>
  <c r="D1237" i="5"/>
  <c r="D1236" i="5"/>
  <c r="D1233" i="5"/>
  <c r="D1232" i="5"/>
  <c r="D1229" i="5"/>
  <c r="D1228" i="5"/>
  <c r="D1185" i="5"/>
  <c r="D1181" i="5"/>
  <c r="D1146" i="5"/>
  <c r="D1060" i="5"/>
  <c r="D1059" i="5"/>
  <c r="D972" i="5"/>
  <c r="D969" i="5"/>
  <c r="D968" i="5"/>
  <c r="D965" i="5"/>
  <c r="D964" i="5"/>
  <c r="D945" i="5"/>
  <c r="D913" i="5"/>
  <c r="D912" i="5"/>
  <c r="D909" i="5"/>
  <c r="D905" i="5"/>
  <c r="D904" i="5"/>
  <c r="D897" i="5"/>
  <c r="D893" i="5"/>
  <c r="D892" i="5"/>
  <c r="D889" i="5"/>
  <c r="D888" i="5"/>
  <c r="D876" i="5"/>
  <c r="D875" i="5"/>
  <c r="D872" i="5"/>
  <c r="D871" i="5"/>
  <c r="D868" i="5"/>
  <c r="D867" i="5"/>
  <c r="D860" i="5"/>
  <c r="D859"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C1932" i="5" l="1"/>
  <c r="D1932" i="5" s="1"/>
  <c r="C3364" i="5"/>
  <c r="D3364" i="5" s="1"/>
  <c r="C3348" i="5"/>
  <c r="D3348" i="5" s="1"/>
  <c r="C2027" i="5"/>
  <c r="D2027" i="5" s="1"/>
  <c r="C1927" i="5"/>
  <c r="D1927" i="5" s="1"/>
  <c r="C2023" i="5"/>
  <c r="D2023" i="5" s="1"/>
  <c r="C1928" i="5"/>
  <c r="D1928" i="5" s="1"/>
  <c r="C3320" i="5"/>
  <c r="D3320" i="5" s="1"/>
  <c r="C1939" i="5"/>
  <c r="D1939" i="5" s="1"/>
  <c r="D1022" i="5"/>
  <c r="C3333" i="5"/>
  <c r="D3333" i="5" s="1"/>
  <c r="D1032" i="5"/>
  <c r="C3326" i="5"/>
  <c r="D3326" i="5" s="1"/>
  <c r="D1019" i="5"/>
  <c r="C3331" i="5"/>
  <c r="D3331" i="5" s="1"/>
  <c r="D1033" i="5"/>
  <c r="C3328" i="5"/>
  <c r="D3328" i="5" s="1"/>
  <c r="D1020" i="5"/>
  <c r="C3321" i="5"/>
  <c r="D3321" i="5" s="1"/>
  <c r="D1026" i="5"/>
  <c r="C3325" i="5"/>
  <c r="D3325" i="5" s="1"/>
  <c r="D1030" i="5"/>
  <c r="C3327" i="5"/>
  <c r="D3327" i="5" s="1"/>
  <c r="D1028" i="5"/>
  <c r="C3324" i="5"/>
  <c r="D3324" i="5" s="1"/>
  <c r="D1024" i="5"/>
  <c r="C3323" i="5"/>
  <c r="D3323" i="5" s="1"/>
  <c r="D1029" i="5"/>
  <c r="C3332" i="5"/>
  <c r="D3332" i="5" s="1"/>
  <c r="D1027" i="5"/>
  <c r="C3330" i="5"/>
  <c r="D3330" i="5" s="1"/>
  <c r="D1031" i="5"/>
  <c r="C3329" i="5"/>
  <c r="D3329" i="5" s="1"/>
  <c r="C2108" i="5"/>
  <c r="D2108" i="5" s="1"/>
  <c r="C2163" i="5"/>
  <c r="D2163" i="5" s="1"/>
  <c r="C2211" i="5"/>
  <c r="D2211" i="5" s="1"/>
  <c r="C2179" i="5"/>
  <c r="D2179" i="5" s="1"/>
  <c r="D1312" i="5"/>
  <c r="C2111" i="5"/>
  <c r="D2111" i="5" s="1"/>
  <c r="D1291" i="5"/>
  <c r="C2110" i="5"/>
  <c r="D2110" i="5" s="1"/>
  <c r="D1299" i="5"/>
  <c r="C2223" i="5"/>
  <c r="D2223" i="5" s="1"/>
  <c r="C2290" i="5"/>
  <c r="D2290" i="5" s="1"/>
  <c r="C2180" i="5"/>
  <c r="D2180" i="5" s="1"/>
  <c r="C2107" i="5"/>
  <c r="D2107" i="5" s="1"/>
  <c r="C2164" i="5"/>
  <c r="D2164" i="5" s="1"/>
  <c r="C2212" i="5"/>
  <c r="D2212" i="5" s="1"/>
  <c r="D1292" i="5"/>
  <c r="C2109" i="5"/>
  <c r="D2109" i="5" s="1"/>
  <c r="D1013" i="5"/>
  <c r="C1967" i="5"/>
  <c r="D1967" i="5" s="1"/>
  <c r="C2005" i="5"/>
  <c r="D2005" i="5" s="1"/>
  <c r="C2057" i="5"/>
  <c r="D2057" i="5" s="1"/>
  <c r="C2032" i="5"/>
  <c r="D2032" i="5" s="1"/>
  <c r="C2009" i="5"/>
  <c r="D2009" i="5" s="1"/>
  <c r="C2056" i="5"/>
  <c r="D2056" i="5" s="1"/>
  <c r="C2031" i="5"/>
  <c r="D2031" i="5" s="1"/>
  <c r="C2004" i="5"/>
  <c r="D2004" i="5" s="1"/>
  <c r="C2058" i="5"/>
  <c r="D2058" i="5" s="1"/>
  <c r="C2033" i="5"/>
  <c r="D2033" i="5" s="1"/>
  <c r="C2007" i="5"/>
  <c r="D2007" i="5" s="1"/>
  <c r="C2039" i="5"/>
  <c r="D2039" i="5" s="1"/>
  <c r="C2026" i="5"/>
  <c r="D2026" i="5" s="1"/>
  <c r="C2006" i="5"/>
  <c r="D2006" i="5" s="1"/>
  <c r="C2022" i="5"/>
  <c r="D2022" i="5" s="1"/>
  <c r="C2037" i="5"/>
  <c r="D2037" i="5" s="1"/>
  <c r="C2008" i="5"/>
  <c r="D2008" i="5" s="1"/>
  <c r="C2038" i="5"/>
  <c r="D2038" i="5" s="1"/>
  <c r="C2024" i="5"/>
  <c r="D2024" i="5" s="1"/>
  <c r="D1369" i="5"/>
  <c r="C2025" i="5"/>
  <c r="D2025" i="5" s="1"/>
  <c r="D1384" i="5"/>
  <c r="C2011" i="5"/>
  <c r="D2011" i="5" s="1"/>
  <c r="D1494" i="5"/>
  <c r="C2012" i="5"/>
  <c r="D2012" i="5" s="1"/>
  <c r="D1498" i="5"/>
  <c r="C2003" i="5"/>
  <c r="D2003" i="5" s="1"/>
  <c r="D1525" i="5"/>
  <c r="C2000" i="5"/>
  <c r="D2000" i="5" s="1"/>
  <c r="C1979" i="5"/>
  <c r="D1979" i="5" s="1"/>
  <c r="C1955" i="5"/>
  <c r="D1955" i="5" s="1"/>
  <c r="C1872" i="5"/>
  <c r="D1872" i="5" s="1"/>
  <c r="D1399" i="5"/>
  <c r="C1987" i="5"/>
  <c r="D1987" i="5" s="1"/>
  <c r="C1975" i="5"/>
  <c r="D1975" i="5" s="1"/>
  <c r="C1951" i="5"/>
  <c r="D1951" i="5" s="1"/>
  <c r="C1868" i="5"/>
  <c r="D1868" i="5" s="1"/>
  <c r="D1332" i="5"/>
  <c r="C1875" i="5"/>
  <c r="D1875" i="5" s="1"/>
  <c r="C1982" i="5"/>
  <c r="D1982" i="5" s="1"/>
  <c r="C1958" i="5"/>
  <c r="D1958" i="5" s="1"/>
  <c r="D1340" i="5"/>
  <c r="D1983" i="5"/>
  <c r="D1959" i="5"/>
  <c r="C1976" i="5"/>
  <c r="D1976" i="5" s="1"/>
  <c r="C1952" i="5"/>
  <c r="D1952" i="5" s="1"/>
  <c r="C1869" i="5"/>
  <c r="D1869" i="5" s="1"/>
  <c r="C1978" i="5"/>
  <c r="D1978" i="5" s="1"/>
  <c r="C1954" i="5"/>
  <c r="D1954" i="5" s="1"/>
  <c r="C1871" i="5"/>
  <c r="D1871" i="5" s="1"/>
  <c r="C1867" i="5"/>
  <c r="D1867" i="5" s="1"/>
  <c r="C1974" i="5"/>
  <c r="D1974" i="5" s="1"/>
  <c r="C1950" i="5"/>
  <c r="D1950" i="5" s="1"/>
  <c r="C1985" i="5"/>
  <c r="D1985" i="5" s="1"/>
  <c r="C1961" i="5"/>
  <c r="D1961" i="5" s="1"/>
  <c r="C1877" i="5"/>
  <c r="D1877" i="5" s="1"/>
  <c r="D1396" i="5"/>
  <c r="C1986" i="5"/>
  <c r="D1986" i="5" s="1"/>
  <c r="C1984" i="5"/>
  <c r="D1984" i="5" s="1"/>
  <c r="C1960" i="5"/>
  <c r="D1960" i="5" s="1"/>
  <c r="C1876" i="5"/>
  <c r="D1876" i="5" s="1"/>
  <c r="C1981" i="5"/>
  <c r="D1981" i="5" s="1"/>
  <c r="C1957" i="5"/>
  <c r="D1957" i="5" s="1"/>
  <c r="C1874" i="5"/>
  <c r="D1874" i="5" s="1"/>
  <c r="C1980" i="5"/>
  <c r="D1980" i="5" s="1"/>
  <c r="C1956" i="5"/>
  <c r="D1956" i="5" s="1"/>
  <c r="C1873" i="5"/>
  <c r="D1873" i="5" s="1"/>
  <c r="C1977" i="5"/>
  <c r="D1977" i="5" s="1"/>
  <c r="C1953" i="5"/>
  <c r="D1953" i="5" s="1"/>
  <c r="C1870" i="5"/>
  <c r="D1870" i="5" s="1"/>
  <c r="D1011" i="5"/>
  <c r="C1899" i="5"/>
  <c r="D1899" i="5" s="1"/>
  <c r="D1008" i="5"/>
  <c r="C1882" i="5"/>
  <c r="D1882" i="5" s="1"/>
  <c r="D1021" i="5"/>
  <c r="C1962" i="5"/>
  <c r="D1962" i="5" s="1"/>
  <c r="C1903" i="5"/>
  <c r="D1903" i="5" s="1"/>
  <c r="D1009" i="5"/>
  <c r="D1878" i="5"/>
  <c r="D1000" i="5"/>
  <c r="C1880" i="5"/>
  <c r="D1880" i="5" s="1"/>
  <c r="D1005" i="5"/>
  <c r="C1963" i="5"/>
  <c r="D1963" i="5" s="1"/>
  <c r="C1881" i="5"/>
  <c r="D1881" i="5" s="1"/>
  <c r="D1416" i="5"/>
  <c r="C1785" i="5"/>
  <c r="D1785" i="5" s="1"/>
  <c r="D1432" i="5"/>
  <c r="C1841" i="5"/>
  <c r="D1841" i="5" s="1"/>
  <c r="D1259" i="5"/>
  <c r="C1777" i="5"/>
  <c r="D1777" i="5" s="1"/>
  <c r="D1413" i="5"/>
  <c r="C1812" i="5"/>
  <c r="D1812" i="5" s="1"/>
  <c r="D1417" i="5"/>
  <c r="C1800" i="5"/>
  <c r="D1800" i="5" s="1"/>
  <c r="D1375" i="5"/>
  <c r="C1775" i="5"/>
  <c r="D1775" i="5" s="1"/>
  <c r="D1410" i="5"/>
  <c r="C1793" i="5"/>
  <c r="D1793" i="5" s="1"/>
  <c r="D1414" i="5"/>
  <c r="C1818" i="5"/>
  <c r="D1818" i="5" s="1"/>
  <c r="D1418" i="5"/>
  <c r="C1848" i="5"/>
  <c r="D1848" i="5" s="1"/>
  <c r="D1430" i="5"/>
  <c r="C1826" i="5"/>
  <c r="D1826" i="5" s="1"/>
  <c r="D1371" i="5"/>
  <c r="C1776" i="5"/>
  <c r="D1776" i="5" s="1"/>
  <c r="D1412" i="5"/>
  <c r="C1807" i="5"/>
  <c r="D1807" i="5" s="1"/>
  <c r="D1428" i="5"/>
  <c r="C1783" i="5"/>
  <c r="D1783" i="5" s="1"/>
  <c r="D1338" i="5"/>
  <c r="C1779" i="5"/>
  <c r="D1779" i="5" s="1"/>
  <c r="D1421" i="5"/>
  <c r="C1784" i="5"/>
  <c r="D1784" i="5" s="1"/>
  <c r="D1429" i="5"/>
  <c r="C1815" i="5"/>
  <c r="D1815" i="5" s="1"/>
  <c r="D1293" i="5"/>
  <c r="C1780" i="5"/>
  <c r="D1780" i="5" s="1"/>
  <c r="D1411" i="5"/>
  <c r="C1829" i="5"/>
  <c r="D1829" i="5" s="1"/>
  <c r="D1415" i="5"/>
  <c r="C1823" i="5"/>
  <c r="D1823" i="5" s="1"/>
  <c r="D1419" i="5"/>
  <c r="C1844" i="5"/>
  <c r="D1844" i="5" s="1"/>
  <c r="D1258" i="5"/>
  <c r="C1782" i="5"/>
  <c r="D1782" i="5" s="1"/>
  <c r="D1368" i="5"/>
  <c r="C1781" i="5"/>
  <c r="D1781" i="5" s="1"/>
  <c r="D1325" i="5"/>
  <c r="C1778" i="5"/>
  <c r="D1778" i="5" s="1"/>
  <c r="D1333" i="5"/>
  <c r="C1791" i="5"/>
  <c r="D1791" i="5" s="1"/>
  <c r="C1624" i="5"/>
  <c r="D1624" i="5" s="1"/>
  <c r="C1646" i="5"/>
  <c r="D1646" i="5" s="1"/>
  <c r="C1690" i="5"/>
  <c r="D1690" i="5" s="1"/>
  <c r="C1758" i="5"/>
  <c r="D1758" i="5" s="1"/>
  <c r="C1629" i="5"/>
  <c r="D1629" i="5" s="1"/>
  <c r="C1651" i="5"/>
  <c r="D1651" i="5" s="1"/>
  <c r="C1694" i="5"/>
  <c r="D1694" i="5" s="1"/>
  <c r="C1763" i="5"/>
  <c r="D1763" i="5" s="1"/>
  <c r="C1635" i="5"/>
  <c r="D1635" i="5" s="1"/>
  <c r="C1698" i="5"/>
  <c r="D1698" i="5" s="1"/>
  <c r="C1640" i="5"/>
  <c r="D1640" i="5" s="1"/>
  <c r="C1682" i="5"/>
  <c r="D1682" i="5" s="1"/>
  <c r="C1702" i="5"/>
  <c r="D1702" i="5" s="1"/>
  <c r="C1686" i="5"/>
  <c r="D1686" i="5" s="1"/>
  <c r="C109" i="1"/>
  <c r="D109" i="1" s="1"/>
  <c r="C108" i="1"/>
  <c r="C107" i="1"/>
  <c r="D107" i="1" s="1"/>
  <c r="S109" i="1"/>
  <c r="R109" i="1"/>
  <c r="P109" i="1"/>
  <c r="O109" i="1"/>
  <c r="N109" i="1"/>
  <c r="M109" i="1"/>
  <c r="L109" i="1"/>
  <c r="K109" i="1"/>
  <c r="J109" i="1"/>
  <c r="I109" i="1"/>
  <c r="F109" i="1"/>
  <c r="S108" i="1"/>
  <c r="R108" i="1"/>
  <c r="P108" i="1"/>
  <c r="O108" i="1"/>
  <c r="N108" i="1"/>
  <c r="M108" i="1"/>
  <c r="L108" i="1"/>
  <c r="K108" i="1"/>
  <c r="J108" i="1"/>
  <c r="I108" i="1"/>
  <c r="F108" i="1"/>
  <c r="G108" i="1" s="1"/>
  <c r="E108" i="1"/>
  <c r="S107" i="1"/>
  <c r="R107" i="1"/>
  <c r="P107" i="1"/>
  <c r="O107" i="1"/>
  <c r="N107" i="1"/>
  <c r="M107" i="1"/>
  <c r="L107" i="1"/>
  <c r="K107" i="1"/>
  <c r="J107" i="1"/>
  <c r="I107" i="1"/>
  <c r="F107" i="1"/>
  <c r="E109" i="1" l="1"/>
  <c r="H108" i="1"/>
  <c r="E107" i="1"/>
  <c r="H107" i="1"/>
  <c r="D108" i="1"/>
  <c r="H109" i="1"/>
  <c r="G109" i="1"/>
  <c r="G107" i="1"/>
  <c r="R72" i="1" l="1"/>
  <c r="R71" i="1"/>
  <c r="R70" i="1"/>
  <c r="S72" i="1"/>
  <c r="S71" i="1"/>
  <c r="S70" i="1"/>
  <c r="C72" i="1"/>
  <c r="E72" i="1" s="1"/>
  <c r="F72" i="1"/>
  <c r="G72" i="1" s="1"/>
  <c r="I72" i="1"/>
  <c r="J72" i="1"/>
  <c r="K72" i="1"/>
  <c r="L72" i="1"/>
  <c r="M72" i="1"/>
  <c r="N72" i="1"/>
  <c r="O72" i="1"/>
  <c r="P72" i="1"/>
  <c r="C71" i="1"/>
  <c r="E71" i="1" s="1"/>
  <c r="F71" i="1"/>
  <c r="G71" i="1" s="1"/>
  <c r="I71" i="1"/>
  <c r="J71" i="1"/>
  <c r="K71" i="1"/>
  <c r="L71" i="1"/>
  <c r="M71" i="1"/>
  <c r="N71" i="1"/>
  <c r="O71" i="1"/>
  <c r="P71" i="1"/>
  <c r="C70" i="1"/>
  <c r="D70" i="1" s="1"/>
  <c r="F70" i="1"/>
  <c r="G70" i="1" s="1"/>
  <c r="I70" i="1"/>
  <c r="J70" i="1"/>
  <c r="K70" i="1"/>
  <c r="L70" i="1"/>
  <c r="M70" i="1"/>
  <c r="N70" i="1"/>
  <c r="O70" i="1"/>
  <c r="P70" i="1"/>
  <c r="H71" i="1" l="1"/>
  <c r="H72" i="1"/>
  <c r="D71" i="1"/>
  <c r="H70" i="1"/>
  <c r="D72" i="1"/>
  <c r="E70" i="1"/>
  <c r="D419" i="5"/>
  <c r="D416" i="5"/>
  <c r="D2502" i="5"/>
  <c r="D2496" i="5"/>
  <c r="D2493" i="5"/>
  <c r="S106" i="1" l="1"/>
  <c r="R106" i="1"/>
  <c r="P106" i="1"/>
  <c r="O106" i="1"/>
  <c r="N106" i="1"/>
  <c r="M106" i="1"/>
  <c r="L106" i="1"/>
  <c r="K106" i="1"/>
  <c r="J106" i="1"/>
  <c r="I106" i="1"/>
  <c r="F106" i="1"/>
  <c r="G106" i="1" s="1"/>
  <c r="C106" i="1"/>
  <c r="E106" i="1" s="1"/>
  <c r="S105" i="1"/>
  <c r="R105" i="1"/>
  <c r="P105" i="1"/>
  <c r="O105" i="1"/>
  <c r="N105" i="1"/>
  <c r="M105" i="1"/>
  <c r="L105" i="1"/>
  <c r="K105" i="1"/>
  <c r="J105" i="1"/>
  <c r="I105" i="1"/>
  <c r="F105" i="1"/>
  <c r="G105" i="1" s="1"/>
  <c r="C105" i="1"/>
  <c r="H105" i="1" l="1"/>
  <c r="E105" i="1"/>
  <c r="D105" i="1"/>
  <c r="D106" i="1"/>
  <c r="H106" i="1"/>
  <c r="U27" i="1"/>
  <c r="U32" i="1"/>
  <c r="U44" i="1"/>
  <c r="D644" i="5" l="1"/>
  <c r="D643" i="5" l="1"/>
  <c r="D642" i="5"/>
  <c r="D641" i="5"/>
  <c r="D640" i="5"/>
  <c r="D639" i="5"/>
  <c r="D638" i="5"/>
  <c r="D637" i="5"/>
  <c r="R104" i="1"/>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599" i="5"/>
  <c r="D597" i="5"/>
  <c r="D595" i="5"/>
  <c r="D593" i="5"/>
  <c r="D592" i="5"/>
  <c r="D590" i="5"/>
  <c r="D589" i="5"/>
  <c r="D586" i="5"/>
  <c r="D582" i="5"/>
  <c r="D579" i="5"/>
  <c r="D578" i="5"/>
  <c r="D576" i="5"/>
  <c r="D575" i="5"/>
  <c r="D574" i="5"/>
  <c r="D572" i="5"/>
  <c r="D571" i="5"/>
  <c r="D570" i="5"/>
  <c r="D566" i="5"/>
  <c r="D562" i="5"/>
  <c r="D558" i="5"/>
  <c r="D557" i="5"/>
  <c r="D554" i="5"/>
  <c r="D553" i="5"/>
  <c r="D550" i="5"/>
  <c r="D549" i="5"/>
  <c r="D546" i="5"/>
  <c r="D545" i="5"/>
  <c r="D542" i="5"/>
  <c r="D541" i="5"/>
  <c r="D538" i="5"/>
  <c r="D537" i="5"/>
  <c r="D534" i="5"/>
  <c r="D533" i="5"/>
  <c r="D530" i="5"/>
  <c r="D529" i="5"/>
  <c r="D525" i="5"/>
  <c r="D601" i="5"/>
  <c r="D600" i="5"/>
  <c r="D598" i="5"/>
  <c r="D596" i="5"/>
  <c r="D594" i="5"/>
  <c r="D588" i="5"/>
  <c r="D587" i="5"/>
  <c r="D585" i="5"/>
  <c r="D584" i="5"/>
  <c r="D583" i="5"/>
  <c r="D581" i="5"/>
  <c r="D580" i="5"/>
  <c r="D577" i="5"/>
  <c r="D573" i="5"/>
  <c r="D569" i="5"/>
  <c r="D568" i="5"/>
  <c r="D567" i="5"/>
  <c r="D565" i="5"/>
  <c r="D564" i="5"/>
  <c r="D563" i="5"/>
  <c r="D561" i="5"/>
  <c r="D560" i="5"/>
  <c r="D559" i="5"/>
  <c r="D556" i="5"/>
  <c r="D555" i="5"/>
  <c r="D552" i="5"/>
  <c r="D551" i="5"/>
  <c r="D548" i="5"/>
  <c r="D547" i="5"/>
  <c r="D544" i="5"/>
  <c r="D543" i="5"/>
  <c r="D540" i="5"/>
  <c r="D539" i="5"/>
  <c r="D536" i="5"/>
  <c r="D535" i="5"/>
  <c r="D532" i="5"/>
  <c r="D531" i="5"/>
  <c r="D523" i="5"/>
  <c r="R103" i="1"/>
  <c r="S74" i="1" l="1"/>
  <c r="P74" i="1"/>
  <c r="O74" i="1"/>
  <c r="N74" i="1"/>
  <c r="M74" i="1"/>
  <c r="L74" i="1"/>
  <c r="K74" i="1"/>
  <c r="J74" i="1"/>
  <c r="I74" i="1"/>
  <c r="F74" i="1"/>
  <c r="G74" i="1" s="1"/>
  <c r="C74" i="1"/>
  <c r="E74" i="1" s="1"/>
  <c r="S73" i="1"/>
  <c r="R73" i="1"/>
  <c r="P73" i="1"/>
  <c r="O73" i="1"/>
  <c r="N73" i="1"/>
  <c r="M73" i="1"/>
  <c r="L73" i="1"/>
  <c r="K73" i="1"/>
  <c r="J73" i="1"/>
  <c r="I73" i="1"/>
  <c r="F73" i="1"/>
  <c r="G73" i="1" s="1"/>
  <c r="C73" i="1"/>
  <c r="D73" i="1" s="1"/>
  <c r="H73" i="1" l="1"/>
  <c r="D74" i="1"/>
  <c r="H74" i="1"/>
  <c r="E73" i="1"/>
  <c r="C2546" i="5"/>
  <c r="D2546" i="5" s="1"/>
  <c r="C2545" i="5"/>
  <c r="D2545" i="5" s="1"/>
  <c r="C2544" i="5"/>
  <c r="D2544" i="5" s="1"/>
  <c r="C2543" i="5"/>
  <c r="D2543" i="5" s="1"/>
  <c r="C2542" i="5"/>
  <c r="D2542" i="5" s="1"/>
  <c r="C2541" i="5"/>
  <c r="D2541" i="5" s="1"/>
  <c r="C2540" i="5"/>
  <c r="D2540" i="5" s="1"/>
  <c r="C2539" i="5"/>
  <c r="D2539" i="5" s="1"/>
  <c r="C2538" i="5"/>
  <c r="D2538" i="5" s="1"/>
  <c r="C2537" i="5"/>
  <c r="D2537" i="5" s="1"/>
  <c r="C2536" i="5"/>
  <c r="D2536" i="5" s="1"/>
  <c r="C2535" i="5"/>
  <c r="D2535" i="5" s="1"/>
  <c r="C2534" i="5"/>
  <c r="D2534" i="5" s="1"/>
  <c r="C2533" i="5"/>
  <c r="D2533" i="5" s="1"/>
  <c r="C2532" i="5"/>
  <c r="D2532" i="5" s="1"/>
  <c r="C2531" i="5"/>
  <c r="D2531" i="5" s="1"/>
  <c r="C2530" i="5"/>
  <c r="D2530" i="5" s="1"/>
  <c r="C2529" i="5"/>
  <c r="D2529" i="5" s="1"/>
  <c r="C2528" i="5"/>
  <c r="D2528" i="5" s="1"/>
  <c r="C2527" i="5"/>
  <c r="D2527" i="5" s="1"/>
  <c r="C2526" i="5"/>
  <c r="D2526" i="5" s="1"/>
  <c r="C2525" i="5"/>
  <c r="D2525" i="5" s="1"/>
  <c r="C2524" i="5"/>
  <c r="D2524" i="5" s="1"/>
  <c r="C2523" i="5"/>
  <c r="D2523" i="5" s="1"/>
  <c r="D2522" i="5"/>
  <c r="D2521" i="5"/>
  <c r="R102" i="1" l="1"/>
  <c r="D509" i="5"/>
  <c r="D522" i="5"/>
  <c r="D521" i="5"/>
  <c r="D520" i="5"/>
  <c r="D518" i="5"/>
  <c r="D515" i="5"/>
  <c r="D514" i="5"/>
  <c r="D511" i="5"/>
  <c r="D510" i="5"/>
  <c r="D506" i="5"/>
  <c r="D504" i="5"/>
  <c r="D503" i="5"/>
  <c r="D500" i="5"/>
  <c r="D499" i="5"/>
  <c r="D498" i="5"/>
  <c r="D496" i="5"/>
  <c r="D495" i="5"/>
  <c r="D492" i="5"/>
  <c r="D491" i="5"/>
  <c r="D488" i="5"/>
  <c r="D487" i="5"/>
  <c r="D482" i="5"/>
  <c r="D478" i="5"/>
  <c r="D513" i="5"/>
  <c r="D508" i="5"/>
  <c r="D502" i="5"/>
  <c r="D494" i="5"/>
  <c r="D490" i="5"/>
  <c r="D486" i="5"/>
  <c r="D484" i="5"/>
  <c r="D483" i="5"/>
  <c r="D481" i="5"/>
  <c r="D480" i="5"/>
  <c r="D479" i="5"/>
  <c r="D477" i="5"/>
  <c r="D476"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8" i="5"/>
  <c r="D415" i="5"/>
  <c r="D412" i="5"/>
  <c r="D408" i="5"/>
  <c r="D406" i="5"/>
  <c r="D404" i="5"/>
  <c r="D403" i="5"/>
  <c r="D401" i="5"/>
  <c r="D400" i="5"/>
  <c r="D397" i="5"/>
  <c r="D395" i="5"/>
  <c r="D394" i="5"/>
  <c r="D393" i="5"/>
  <c r="D392" i="5"/>
  <c r="D390"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3" i="5"/>
  <c r="D349"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2500" i="5"/>
  <c r="D2498" i="5"/>
  <c r="D2495" i="5"/>
  <c r="D2492" i="5"/>
  <c r="D2489" i="5"/>
  <c r="D2488" i="5"/>
  <c r="D2487" i="5"/>
  <c r="D2486" i="5"/>
  <c r="D2485" i="5"/>
  <c r="D2484" i="5"/>
  <c r="D2483" i="5"/>
  <c r="D2481" i="5"/>
  <c r="D2479" i="5"/>
  <c r="D2477" i="5"/>
  <c r="D2475"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1" i="5"/>
  <c r="D2390" i="5"/>
  <c r="D2389" i="5"/>
  <c r="D2388" i="5"/>
  <c r="D2387" i="5"/>
  <c r="D2386" i="5"/>
  <c r="D2385" i="5"/>
  <c r="D2384" i="5"/>
  <c r="D2383" i="5"/>
  <c r="D2381" i="5"/>
  <c r="D2380" i="5"/>
  <c r="D2379" i="5"/>
  <c r="D2378" i="5"/>
  <c r="D2377" i="5"/>
  <c r="D2375" i="5"/>
  <c r="D2373" i="5"/>
  <c r="D2372" i="5"/>
  <c r="D2371" i="5"/>
  <c r="D2370" i="5"/>
  <c r="D2369" i="5"/>
  <c r="D2368" i="5"/>
  <c r="D2367" i="5"/>
  <c r="D2366" i="5"/>
  <c r="D2365" i="5"/>
  <c r="D2364" i="5"/>
  <c r="D2363" i="5"/>
  <c r="D2362" i="5"/>
  <c r="D2361" i="5"/>
  <c r="D2360" i="5"/>
  <c r="D2359" i="5"/>
  <c r="D2358" i="5"/>
  <c r="D2357" i="5"/>
  <c r="D2356" i="5"/>
  <c r="D2355" i="5"/>
  <c r="D2354" i="5"/>
  <c r="D2353" i="5"/>
  <c r="D2352" i="5"/>
  <c r="D189" i="5"/>
  <c r="D188" i="5"/>
  <c r="D187" i="5"/>
  <c r="D186" i="5"/>
  <c r="D185" i="5"/>
  <c r="D184" i="5"/>
  <c r="D183" i="5"/>
  <c r="D182" i="5"/>
  <c r="D181" i="5"/>
  <c r="D170" i="5"/>
  <c r="D169" i="5"/>
  <c r="D168"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6" i="5"/>
  <c r="D65" i="5"/>
  <c r="D64" i="5"/>
  <c r="D63" i="5"/>
  <c r="D2608" i="5"/>
  <c r="D2604"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3" i="5"/>
  <c r="D2552" i="5"/>
  <c r="D2520" i="5"/>
  <c r="D2519" i="5"/>
  <c r="D2518" i="5"/>
  <c r="D2517" i="5"/>
  <c r="D2515" i="5"/>
  <c r="D2513" i="5"/>
  <c r="D2510" i="5"/>
  <c r="D2861" i="5"/>
  <c r="D2860" i="5"/>
  <c r="D2859" i="5"/>
  <c r="D2840" i="5"/>
  <c r="D2834" i="5"/>
  <c r="D2833"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R101" i="1" l="1"/>
  <c r="R100" i="1"/>
  <c r="R99" i="1"/>
  <c r="R98" i="1"/>
  <c r="R97" i="1"/>
  <c r="R96" i="1"/>
  <c r="R95" i="1"/>
  <c r="R94" i="1"/>
  <c r="D417" i="5"/>
  <c r="D389" i="5"/>
  <c r="D414" i="5"/>
  <c r="D413" i="5"/>
  <c r="D411" i="5"/>
  <c r="D410" i="5"/>
  <c r="D409" i="5"/>
  <c r="D407" i="5"/>
  <c r="D405" i="5"/>
  <c r="D402" i="5"/>
  <c r="D399" i="5"/>
  <c r="D398" i="5"/>
  <c r="D396" i="5"/>
  <c r="D391" i="5"/>
  <c r="R93" i="1" l="1"/>
  <c r="D192" i="5"/>
  <c r="D193" i="5" l="1"/>
  <c r="D497" i="5"/>
  <c r="D342" i="5"/>
  <c r="D343" i="5"/>
  <c r="D344" i="5"/>
  <c r="D2503" i="5"/>
  <c r="C2501" i="5"/>
  <c r="D2501" i="5" s="1"/>
  <c r="C2499" i="5"/>
  <c r="D2499" i="5" s="1"/>
  <c r="C2497" i="5"/>
  <c r="D2497" i="5" s="1"/>
  <c r="C2494" i="5"/>
  <c r="C2491" i="5"/>
  <c r="C2490" i="5"/>
  <c r="C2482" i="5"/>
  <c r="D2482" i="5" s="1"/>
  <c r="C2480" i="5"/>
  <c r="C2478" i="5"/>
  <c r="C2476" i="5"/>
  <c r="C2474" i="5"/>
  <c r="C2395" i="5"/>
  <c r="C2394" i="5"/>
  <c r="D2394" i="5" s="1"/>
  <c r="D2393" i="5"/>
  <c r="C2392" i="5"/>
  <c r="D2392" i="5" s="1"/>
  <c r="C2382" i="5"/>
  <c r="D2382" i="5" s="1"/>
  <c r="C2376" i="5"/>
  <c r="D2376" i="5" s="1"/>
  <c r="C2374" i="5"/>
  <c r="D2374" i="5" s="1"/>
  <c r="C2351" i="5"/>
  <c r="D2351" i="5" s="1"/>
  <c r="C2350" i="5"/>
  <c r="D2350" i="5" s="1"/>
  <c r="C180" i="5"/>
  <c r="C179" i="5"/>
  <c r="C178" i="5"/>
  <c r="C177" i="5"/>
  <c r="C176" i="5"/>
  <c r="C175" i="5"/>
  <c r="C174" i="5"/>
  <c r="C173" i="5"/>
  <c r="C172" i="5"/>
  <c r="C171" i="5"/>
  <c r="C167" i="5"/>
  <c r="C129" i="5"/>
  <c r="C128" i="5"/>
  <c r="D128" i="5" l="1"/>
  <c r="C1376" i="5"/>
  <c r="D1376" i="5" s="1"/>
  <c r="D176" i="5"/>
  <c r="C1271" i="5"/>
  <c r="D1271" i="5" s="1"/>
  <c r="D173" i="5"/>
  <c r="C1268" i="5"/>
  <c r="D1268" i="5" s="1"/>
  <c r="D167" i="5"/>
  <c r="C1266" i="5"/>
  <c r="D1266" i="5" s="1"/>
  <c r="D171" i="5"/>
  <c r="C1359" i="5"/>
  <c r="D1359" i="5" s="1"/>
  <c r="D175" i="5"/>
  <c r="C1267" i="5"/>
  <c r="D1267" i="5" s="1"/>
  <c r="D179" i="5"/>
  <c r="C1284" i="5"/>
  <c r="D1284" i="5" s="1"/>
  <c r="D172" i="5"/>
  <c r="C1262" i="5"/>
  <c r="D1262" i="5" s="1"/>
  <c r="D180" i="5"/>
  <c r="C1285" i="5"/>
  <c r="D1285" i="5" s="1"/>
  <c r="D129" i="5"/>
  <c r="C1378" i="5"/>
  <c r="D1378" i="5" s="1"/>
  <c r="D177" i="5"/>
  <c r="C1270" i="5"/>
  <c r="D1270" i="5" s="1"/>
  <c r="D174" i="5"/>
  <c r="C1269" i="5"/>
  <c r="D1269" i="5" s="1"/>
  <c r="D178" i="5"/>
  <c r="C1286" i="5"/>
  <c r="D1286" i="5" s="1"/>
  <c r="D2478" i="5"/>
  <c r="D493" i="5"/>
  <c r="D2474" i="5"/>
  <c r="D485" i="5"/>
  <c r="D191" i="5"/>
  <c r="D519" i="5"/>
  <c r="D2491" i="5"/>
  <c r="D507" i="5"/>
  <c r="D2395" i="5"/>
  <c r="D475" i="5"/>
  <c r="D2480" i="5"/>
  <c r="D501" i="5"/>
  <c r="D2494" i="5"/>
  <c r="D512" i="5"/>
  <c r="D2476" i="5"/>
  <c r="D489" i="5"/>
  <c r="D2490" i="5"/>
  <c r="D505" i="5"/>
  <c r="D355" i="5"/>
  <c r="D354" i="5"/>
  <c r="D352" i="5"/>
  <c r="D351" i="5"/>
  <c r="D350" i="5"/>
  <c r="D348" i="5"/>
  <c r="D347" i="5"/>
  <c r="D346" i="5"/>
  <c r="D345" i="5"/>
  <c r="D341" i="5"/>
  <c r="C67" i="5"/>
  <c r="C62" i="5"/>
  <c r="C2607" i="5"/>
  <c r="D2607" i="5" s="1"/>
  <c r="C2603" i="5"/>
  <c r="D2603" i="5" s="1"/>
  <c r="C2554" i="5"/>
  <c r="D2554" i="5" s="1"/>
  <c r="C2551" i="5"/>
  <c r="C2550" i="5"/>
  <c r="C2549" i="5"/>
  <c r="C2548" i="5"/>
  <c r="D2548" i="5" s="1"/>
  <c r="C2547" i="5"/>
  <c r="D2547" i="5" s="1"/>
  <c r="C2516" i="5"/>
  <c r="D2516" i="5" s="1"/>
  <c r="C2514" i="5"/>
  <c r="D2514" i="5" s="1"/>
  <c r="C2512" i="5"/>
  <c r="D2512" i="5" s="1"/>
  <c r="D2511" i="5"/>
  <c r="C2509" i="5"/>
  <c r="D2509" i="5" s="1"/>
  <c r="C2858" i="5"/>
  <c r="D2858" i="5" s="1"/>
  <c r="C2857" i="5"/>
  <c r="D2857" i="5" s="1"/>
  <c r="C2856" i="5"/>
  <c r="D2856" i="5" s="1"/>
  <c r="C2855" i="5"/>
  <c r="D2855" i="5" s="1"/>
  <c r="C2854" i="5"/>
  <c r="D2854" i="5" s="1"/>
  <c r="C2853" i="5"/>
  <c r="D2853" i="5" s="1"/>
  <c r="C2852" i="5"/>
  <c r="D2852" i="5" s="1"/>
  <c r="C2851" i="5"/>
  <c r="D2851" i="5" s="1"/>
  <c r="C2850" i="5"/>
  <c r="D2850" i="5" s="1"/>
  <c r="C2849" i="5"/>
  <c r="C2848" i="5"/>
  <c r="D2848" i="5" s="1"/>
  <c r="C2847" i="5"/>
  <c r="D2847" i="5" s="1"/>
  <c r="C2846" i="5"/>
  <c r="C2845" i="5"/>
  <c r="D2845" i="5" s="1"/>
  <c r="C2844" i="5"/>
  <c r="D2844" i="5" s="1"/>
  <c r="C2843" i="5"/>
  <c r="D2843" i="5" s="1"/>
  <c r="C2842" i="5"/>
  <c r="D2842" i="5" s="1"/>
  <c r="C2841" i="5"/>
  <c r="D2841" i="5" s="1"/>
  <c r="C2839" i="5"/>
  <c r="D2839" i="5" s="1"/>
  <c r="C2838" i="5"/>
  <c r="D2838" i="5" s="1"/>
  <c r="C2837" i="5"/>
  <c r="D2837" i="5" s="1"/>
  <c r="C2836" i="5"/>
  <c r="D2836" i="5" s="1"/>
  <c r="C2835" i="5"/>
  <c r="D2835" i="5" s="1"/>
  <c r="C2832" i="5"/>
  <c r="D2832" i="5" s="1"/>
  <c r="C2803" i="5"/>
  <c r="D2803" i="5" s="1"/>
  <c r="C2250" i="5" l="1"/>
  <c r="C2190" i="5"/>
  <c r="D2190" i="5" s="1"/>
  <c r="C2251" i="5"/>
  <c r="C2191" i="5"/>
  <c r="D2191" i="5" s="1"/>
  <c r="C2177" i="5"/>
  <c r="D2177" i="5" s="1"/>
  <c r="C2269" i="5"/>
  <c r="C2210" i="5"/>
  <c r="D2210" i="5" s="1"/>
  <c r="C1373" i="5"/>
  <c r="D1373" i="5" s="1"/>
  <c r="C2165" i="5"/>
  <c r="D2165" i="5" s="1"/>
  <c r="C2106" i="5"/>
  <c r="D2106" i="5" s="1"/>
  <c r="D67" i="5"/>
  <c r="C1289" i="5"/>
  <c r="D1289" i="5" s="1"/>
  <c r="D2550" i="5"/>
  <c r="D527" i="5"/>
  <c r="D62" i="5"/>
  <c r="D524" i="5"/>
  <c r="D2549" i="5"/>
  <c r="D526" i="5"/>
  <c r="D2551" i="5"/>
  <c r="D528" i="5"/>
  <c r="D2846" i="5"/>
  <c r="D516" i="5"/>
  <c r="D2849" i="5"/>
  <c r="D517" i="5"/>
  <c r="R83" i="1"/>
  <c r="S83" i="1"/>
  <c r="C83" i="1"/>
  <c r="D83" i="1" s="1"/>
  <c r="F83" i="1"/>
  <c r="G83" i="1" s="1"/>
  <c r="I83" i="1"/>
  <c r="J83" i="1"/>
  <c r="K83" i="1"/>
  <c r="L83" i="1"/>
  <c r="M83" i="1"/>
  <c r="N83" i="1"/>
  <c r="O83" i="1"/>
  <c r="P83" i="1"/>
  <c r="R82" i="1"/>
  <c r="F73" i="2"/>
  <c r="E73" i="2"/>
  <c r="C73" i="2"/>
  <c r="B73" i="2"/>
  <c r="F71" i="2"/>
  <c r="E71" i="2"/>
  <c r="C71" i="2"/>
  <c r="B71" i="2"/>
  <c r="F70" i="2"/>
  <c r="E70" i="2"/>
  <c r="C70" i="2"/>
  <c r="B70" i="2"/>
  <c r="F69" i="2"/>
  <c r="E69" i="2"/>
  <c r="C69" i="2"/>
  <c r="B69" i="2"/>
  <c r="F68" i="2"/>
  <c r="E68" i="2"/>
  <c r="C68" i="2"/>
  <c r="B68" i="2"/>
  <c r="F67" i="2"/>
  <c r="E67" i="2"/>
  <c r="C67" i="2"/>
  <c r="B67" i="2"/>
  <c r="F87" i="2"/>
  <c r="E87" i="2"/>
  <c r="C87" i="2"/>
  <c r="B87" i="2"/>
  <c r="S82" i="1"/>
  <c r="C82" i="1"/>
  <c r="D82" i="1" s="1"/>
  <c r="F82" i="1"/>
  <c r="I82" i="1"/>
  <c r="J82" i="1"/>
  <c r="K82" i="1"/>
  <c r="L82" i="1"/>
  <c r="M82" i="1"/>
  <c r="N82" i="1"/>
  <c r="O82" i="1"/>
  <c r="P82" i="1"/>
  <c r="D2251" i="5" l="1"/>
  <c r="C2318" i="5"/>
  <c r="D2318" i="5" s="1"/>
  <c r="D2269" i="5"/>
  <c r="C2279" i="5"/>
  <c r="D2279" i="5" s="1"/>
  <c r="D2250" i="5"/>
  <c r="C2317" i="5"/>
  <c r="D2317" i="5" s="1"/>
  <c r="C1774" i="5"/>
  <c r="D1774" i="5" s="1"/>
  <c r="H82" i="1"/>
  <c r="H83" i="1"/>
  <c r="E83" i="1"/>
  <c r="G82" i="1"/>
  <c r="E82" i="1"/>
  <c r="S81" i="1"/>
  <c r="R81" i="1"/>
  <c r="R80" i="1" l="1"/>
  <c r="S80" i="1"/>
  <c r="F65" i="2"/>
  <c r="E65" i="2"/>
  <c r="C65" i="2"/>
  <c r="B65" i="2"/>
  <c r="F64" i="2"/>
  <c r="E64" i="2"/>
  <c r="C64" i="2"/>
  <c r="B64" i="2"/>
  <c r="C81" i="1"/>
  <c r="E81" i="1" s="1"/>
  <c r="F81" i="1"/>
  <c r="I81" i="1"/>
  <c r="J81" i="1"/>
  <c r="K81" i="1"/>
  <c r="L81" i="1"/>
  <c r="M81" i="1"/>
  <c r="N81" i="1"/>
  <c r="O81" i="1"/>
  <c r="P81" i="1"/>
  <c r="C80" i="1"/>
  <c r="E80" i="1" s="1"/>
  <c r="F80" i="1"/>
  <c r="G80" i="1" s="1"/>
  <c r="I80" i="1"/>
  <c r="J80" i="1"/>
  <c r="K80" i="1"/>
  <c r="L80" i="1"/>
  <c r="M80" i="1"/>
  <c r="N80" i="1"/>
  <c r="O80" i="1"/>
  <c r="P80" i="1"/>
  <c r="S79" i="1"/>
  <c r="R79" i="1"/>
  <c r="P79" i="1"/>
  <c r="O79" i="1"/>
  <c r="N79" i="1"/>
  <c r="M79" i="1"/>
  <c r="L79" i="1"/>
  <c r="K79" i="1"/>
  <c r="J79" i="1"/>
  <c r="I79" i="1"/>
  <c r="F79" i="1"/>
  <c r="C79" i="1"/>
  <c r="D79" i="1" s="1"/>
  <c r="F66" i="2"/>
  <c r="E66" i="2"/>
  <c r="C66" i="2"/>
  <c r="B66" i="2"/>
  <c r="H81" i="1" l="1"/>
  <c r="H79" i="1"/>
  <c r="G81" i="1"/>
  <c r="E79" i="1"/>
  <c r="D81" i="1"/>
  <c r="D80" i="1"/>
  <c r="H80" i="1"/>
  <c r="G79" i="1"/>
  <c r="F62" i="2"/>
  <c r="E62" i="2"/>
  <c r="C62" i="2"/>
  <c r="B62" i="2"/>
  <c r="S69" i="1"/>
  <c r="C69" i="1"/>
  <c r="F69" i="1"/>
  <c r="I69" i="1"/>
  <c r="J69" i="1"/>
  <c r="K69" i="1"/>
  <c r="L69" i="1"/>
  <c r="M69" i="1"/>
  <c r="N69" i="1"/>
  <c r="O69" i="1"/>
  <c r="P69" i="1"/>
  <c r="R69" i="1"/>
  <c r="D69" i="1" l="1"/>
  <c r="E69" i="1"/>
  <c r="H69" i="1"/>
  <c r="G69" i="1"/>
  <c r="S63" i="1"/>
  <c r="R63" i="1"/>
  <c r="P63" i="1"/>
  <c r="O63" i="1"/>
  <c r="N63" i="1"/>
  <c r="M63" i="1"/>
  <c r="L63" i="1"/>
  <c r="K63" i="1"/>
  <c r="J63" i="1"/>
  <c r="I63" i="1"/>
  <c r="F63" i="1"/>
  <c r="C63" i="1"/>
  <c r="D63" i="1" s="1"/>
  <c r="S68" i="1"/>
  <c r="R68" i="1"/>
  <c r="P68" i="1"/>
  <c r="O68" i="1"/>
  <c r="N68" i="1"/>
  <c r="M68" i="1"/>
  <c r="L68" i="1"/>
  <c r="K68" i="1"/>
  <c r="J68" i="1"/>
  <c r="I68" i="1"/>
  <c r="F68" i="1"/>
  <c r="C68" i="1"/>
  <c r="D68" i="1" l="1"/>
  <c r="E68" i="1"/>
  <c r="H63" i="1"/>
  <c r="H68" i="1"/>
  <c r="E63" i="1"/>
  <c r="G63" i="1"/>
  <c r="G68" i="1"/>
  <c r="S67" i="1"/>
  <c r="R67" i="1"/>
  <c r="P67" i="1"/>
  <c r="O67" i="1"/>
  <c r="N67" i="1"/>
  <c r="M67" i="1"/>
  <c r="L67" i="1"/>
  <c r="K67" i="1"/>
  <c r="J67" i="1"/>
  <c r="I67" i="1"/>
  <c r="F67" i="1"/>
  <c r="C67" i="1"/>
  <c r="D67" i="1" s="1"/>
  <c r="H67" i="1" l="1"/>
  <c r="G67" i="1"/>
  <c r="E67" i="1"/>
  <c r="S66" i="1"/>
  <c r="R66" i="1"/>
  <c r="P66" i="1"/>
  <c r="O66" i="1"/>
  <c r="N66" i="1"/>
  <c r="M66" i="1"/>
  <c r="L66" i="1"/>
  <c r="K66" i="1"/>
  <c r="J66" i="1"/>
  <c r="I66" i="1"/>
  <c r="F66" i="1"/>
  <c r="C66" i="1"/>
  <c r="E66" i="1" s="1"/>
  <c r="H66" i="1" l="1"/>
  <c r="G66" i="1"/>
  <c r="D66" i="1"/>
  <c r="S65" i="1"/>
  <c r="R65" i="1"/>
  <c r="P65" i="1"/>
  <c r="O65" i="1"/>
  <c r="N65" i="1"/>
  <c r="M65" i="1"/>
  <c r="L65" i="1"/>
  <c r="K65" i="1"/>
  <c r="J65" i="1"/>
  <c r="I65" i="1"/>
  <c r="F65" i="1"/>
  <c r="C65" i="1"/>
  <c r="D65" i="1" s="1"/>
  <c r="F72" i="2"/>
  <c r="E72" i="2"/>
  <c r="C72" i="2"/>
  <c r="F61" i="2"/>
  <c r="E61" i="2"/>
  <c r="C61" i="2"/>
  <c r="F60" i="2"/>
  <c r="E60" i="2"/>
  <c r="C60" i="2"/>
  <c r="F59" i="2"/>
  <c r="E59" i="2"/>
  <c r="C59" i="2"/>
  <c r="F58" i="2"/>
  <c r="E58" i="2"/>
  <c r="C58" i="2"/>
  <c r="F57" i="2"/>
  <c r="E57" i="2"/>
  <c r="C57" i="2"/>
  <c r="B72" i="2"/>
  <c r="B61" i="2"/>
  <c r="B60" i="2"/>
  <c r="B59" i="2"/>
  <c r="B58" i="2"/>
  <c r="B57" i="2"/>
  <c r="S64" i="1"/>
  <c r="T64" i="1"/>
  <c r="C64" i="1"/>
  <c r="D64" i="1" s="1"/>
  <c r="F64" i="1"/>
  <c r="I64" i="1"/>
  <c r="J64" i="1"/>
  <c r="K64" i="1"/>
  <c r="L64" i="1"/>
  <c r="M64" i="1"/>
  <c r="N64" i="1"/>
  <c r="O64" i="1"/>
  <c r="P64" i="1"/>
  <c r="H65" i="1" l="1"/>
  <c r="G64" i="1"/>
  <c r="H64" i="1"/>
  <c r="E65" i="1"/>
  <c r="G65" i="1"/>
  <c r="E64" i="1"/>
  <c r="T62" i="1"/>
  <c r="S62" i="1"/>
  <c r="R62" i="1"/>
  <c r="P62" i="1"/>
  <c r="O62" i="1"/>
  <c r="N62" i="1"/>
  <c r="M62" i="1"/>
  <c r="L62" i="1"/>
  <c r="K62" i="1"/>
  <c r="J62" i="1"/>
  <c r="I62" i="1"/>
  <c r="F62" i="1"/>
  <c r="C62" i="1"/>
  <c r="E62" i="1" s="1"/>
  <c r="T61" i="1"/>
  <c r="S61" i="1"/>
  <c r="R61" i="1"/>
  <c r="P61" i="1"/>
  <c r="O61" i="1"/>
  <c r="N61" i="1"/>
  <c r="M61" i="1"/>
  <c r="L61" i="1"/>
  <c r="K61" i="1"/>
  <c r="J61" i="1"/>
  <c r="I61" i="1"/>
  <c r="F61" i="1"/>
  <c r="C61" i="1"/>
  <c r="E61" i="1" s="1"/>
  <c r="T60" i="1"/>
  <c r="S60" i="1"/>
  <c r="R60" i="1"/>
  <c r="P60" i="1"/>
  <c r="O60" i="1"/>
  <c r="N60" i="1"/>
  <c r="M60" i="1"/>
  <c r="L60" i="1"/>
  <c r="K60" i="1"/>
  <c r="J60" i="1"/>
  <c r="I60" i="1"/>
  <c r="F60" i="1"/>
  <c r="C60" i="1"/>
  <c r="D60" i="1" s="1"/>
  <c r="T59" i="1"/>
  <c r="S59" i="1"/>
  <c r="R59" i="1"/>
  <c r="P59" i="1"/>
  <c r="O59" i="1"/>
  <c r="N59" i="1"/>
  <c r="M59" i="1"/>
  <c r="L59" i="1"/>
  <c r="K59" i="1"/>
  <c r="J59" i="1"/>
  <c r="I59" i="1"/>
  <c r="F59" i="1"/>
  <c r="C59" i="1"/>
  <c r="E59" i="1" s="1"/>
  <c r="T58" i="1"/>
  <c r="S58" i="1"/>
  <c r="R58" i="1"/>
  <c r="P58" i="1"/>
  <c r="O58" i="1"/>
  <c r="N58" i="1"/>
  <c r="M58" i="1"/>
  <c r="L58" i="1"/>
  <c r="K58" i="1"/>
  <c r="J58" i="1"/>
  <c r="I58" i="1"/>
  <c r="F58" i="1"/>
  <c r="G58" i="1" s="1"/>
  <c r="C58" i="1"/>
  <c r="E58" i="1" s="1"/>
  <c r="T57" i="1"/>
  <c r="S57" i="1"/>
  <c r="R57" i="1"/>
  <c r="P57" i="1"/>
  <c r="O57" i="1"/>
  <c r="N57" i="1"/>
  <c r="M57" i="1"/>
  <c r="L57" i="1"/>
  <c r="K57" i="1"/>
  <c r="J57" i="1"/>
  <c r="I57" i="1"/>
  <c r="F57" i="1"/>
  <c r="C57" i="1"/>
  <c r="E57" i="1" s="1"/>
  <c r="T56" i="1"/>
  <c r="S56" i="1"/>
  <c r="R56" i="1"/>
  <c r="P56" i="1"/>
  <c r="O56" i="1"/>
  <c r="N56" i="1"/>
  <c r="M56" i="1"/>
  <c r="L56" i="1"/>
  <c r="K56" i="1"/>
  <c r="J56" i="1"/>
  <c r="I56" i="1"/>
  <c r="F56" i="1"/>
  <c r="C56" i="1"/>
  <c r="D56" i="1" s="1"/>
  <c r="F56" i="2"/>
  <c r="E56" i="2"/>
  <c r="C56" i="2"/>
  <c r="B56" i="2"/>
  <c r="F55" i="2"/>
  <c r="E55" i="2"/>
  <c r="C55" i="2"/>
  <c r="B55" i="2"/>
  <c r="F54" i="2"/>
  <c r="E54" i="2"/>
  <c r="C54" i="2"/>
  <c r="B54" i="2"/>
  <c r="D62" i="1" l="1"/>
  <c r="H62" i="1"/>
  <c r="H57" i="1"/>
  <c r="H60" i="1"/>
  <c r="H58" i="1"/>
  <c r="H61" i="1"/>
  <c r="H56" i="1"/>
  <c r="H59" i="1"/>
  <c r="G57" i="1"/>
  <c r="D57" i="1"/>
  <c r="D61" i="1"/>
  <c r="D58" i="1"/>
  <c r="E56" i="1"/>
  <c r="G59" i="1"/>
  <c r="G62" i="1"/>
  <c r="E60" i="1"/>
  <c r="G56" i="1"/>
  <c r="D59" i="1"/>
  <c r="G60" i="1"/>
  <c r="G61" i="1"/>
  <c r="T55" i="1"/>
  <c r="S55" i="1"/>
  <c r="R55" i="1"/>
  <c r="P55" i="1"/>
  <c r="O55" i="1"/>
  <c r="N55" i="1"/>
  <c r="M55" i="1"/>
  <c r="L55" i="1"/>
  <c r="K55" i="1"/>
  <c r="J55" i="1"/>
  <c r="I55" i="1"/>
  <c r="F55" i="1"/>
  <c r="C55" i="1"/>
  <c r="E55" i="1" s="1"/>
  <c r="H55" i="1" l="1"/>
  <c r="G55" i="1"/>
  <c r="D55" i="1"/>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T54" i="1"/>
  <c r="S54" i="1"/>
  <c r="R54" i="1"/>
  <c r="P54" i="1"/>
  <c r="O54" i="1"/>
  <c r="N54" i="1"/>
  <c r="M54" i="1"/>
  <c r="L54" i="1"/>
  <c r="K54" i="1"/>
  <c r="J54" i="1"/>
  <c r="I54" i="1"/>
  <c r="F54" i="1"/>
  <c r="C54" i="1"/>
  <c r="D54" i="1" s="1"/>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H54" i="1" l="1"/>
  <c r="E54" i="1"/>
  <c r="G54" i="1"/>
  <c r="R47" i="1"/>
  <c r="S47" i="1"/>
  <c r="T47" i="1"/>
  <c r="C47" i="1"/>
  <c r="D47" i="1" s="1"/>
  <c r="F47" i="1"/>
  <c r="I47" i="1"/>
  <c r="J47" i="1"/>
  <c r="K47" i="1"/>
  <c r="L47" i="1"/>
  <c r="M47" i="1"/>
  <c r="N47" i="1"/>
  <c r="O47" i="1"/>
  <c r="P47" i="1"/>
  <c r="H47" i="1" l="1"/>
  <c r="G47" i="1"/>
  <c r="E47" i="1"/>
  <c r="D3221" i="5"/>
  <c r="D3220" i="5"/>
  <c r="D3218" i="5"/>
  <c r="D3217" i="5"/>
  <c r="D3216" i="5"/>
  <c r="D3215" i="5"/>
  <c r="D3214" i="5"/>
  <c r="D3213" i="5"/>
  <c r="D3212" i="5"/>
  <c r="D3211" i="5"/>
  <c r="D55" i="5"/>
  <c r="D54" i="5"/>
  <c r="D53" i="5"/>
  <c r="D52" i="5"/>
  <c r="D51" i="5"/>
  <c r="D50" i="5"/>
  <c r="C3219" i="5"/>
  <c r="D3219" i="5" s="1"/>
  <c r="C58" i="5"/>
  <c r="D58" i="5" s="1"/>
  <c r="C57" i="5"/>
  <c r="D57" i="5" s="1"/>
  <c r="C56" i="5"/>
  <c r="D56" i="5" s="1"/>
  <c r="C49" i="5"/>
  <c r="D49" i="5" s="1"/>
  <c r="C48" i="5"/>
  <c r="D48" i="5" s="1"/>
  <c r="C47" i="5"/>
  <c r="D47" i="5" s="1"/>
  <c r="C46" i="5"/>
  <c r="D46" i="5" s="1"/>
  <c r="C45" i="5"/>
  <c r="D45" i="5" s="1"/>
  <c r="T46" i="1" l="1"/>
  <c r="S46" i="1"/>
  <c r="R46" i="1"/>
  <c r="P46" i="1"/>
  <c r="O46" i="1"/>
  <c r="N46" i="1"/>
  <c r="M46" i="1"/>
  <c r="L46" i="1"/>
  <c r="K46" i="1"/>
  <c r="J46" i="1"/>
  <c r="I46" i="1"/>
  <c r="F46" i="1"/>
  <c r="C46" i="1"/>
  <c r="D46" i="1" s="1"/>
  <c r="E46" i="1" l="1"/>
  <c r="H46" i="1"/>
  <c r="G46" i="1"/>
  <c r="D2349" i="5"/>
  <c r="D2348" i="5"/>
  <c r="D2347" i="5"/>
  <c r="D2346" i="5"/>
  <c r="D2345" i="5"/>
  <c r="D2344" i="5"/>
  <c r="D2343" i="5"/>
  <c r="D2342" i="5"/>
  <c r="C44" i="5"/>
  <c r="D44" i="5" s="1"/>
  <c r="C43" i="5"/>
  <c r="D43" i="5" s="1"/>
  <c r="C42" i="5"/>
  <c r="D42" i="5" s="1"/>
  <c r="C41" i="5"/>
  <c r="D41" i="5" s="1"/>
  <c r="C40" i="5"/>
  <c r="D40" i="5" s="1"/>
  <c r="C39" i="5"/>
  <c r="D39" i="5" s="1"/>
  <c r="C38" i="5"/>
  <c r="D38" i="5" s="1"/>
  <c r="C37" i="5"/>
  <c r="D37" i="5" s="1"/>
  <c r="C36" i="5"/>
  <c r="D36" i="5" s="1"/>
  <c r="C35" i="5"/>
  <c r="D35" i="5" s="1"/>
  <c r="C34" i="5"/>
  <c r="D34" i="5" s="1"/>
  <c r="C33" i="5"/>
  <c r="D33" i="5" s="1"/>
  <c r="C32" i="5"/>
  <c r="D32" i="5" s="1"/>
  <c r="C31" i="5"/>
  <c r="D31" i="5" s="1"/>
  <c r="C30" i="5"/>
  <c r="D30" i="5" s="1"/>
  <c r="C29" i="5"/>
  <c r="D29" i="5" s="1"/>
  <c r="C28" i="5"/>
  <c r="D28" i="5" s="1"/>
  <c r="C27" i="5"/>
  <c r="D27" i="5" s="1"/>
  <c r="C26" i="5"/>
  <c r="D26" i="5" s="1"/>
  <c r="C25" i="5"/>
  <c r="D25" i="5" s="1"/>
  <c r="C24" i="5"/>
  <c r="D24" i="5" s="1"/>
  <c r="C23" i="5"/>
  <c r="D23" i="5" s="1"/>
  <c r="C22" i="5"/>
  <c r="D22" i="5" s="1"/>
  <c r="C21" i="5"/>
  <c r="D21" i="5" s="1"/>
  <c r="C20" i="5"/>
  <c r="D20" i="5" s="1"/>
  <c r="C19" i="5"/>
  <c r="D19" i="5" s="1"/>
  <c r="C18" i="5"/>
  <c r="D18" i="5" s="1"/>
  <c r="C17" i="5"/>
  <c r="D17" i="5" s="1"/>
  <c r="C16" i="5"/>
  <c r="D16" i="5" s="1"/>
  <c r="C15" i="5"/>
  <c r="D15" i="5" s="1"/>
  <c r="C14" i="5"/>
  <c r="D14" i="5" s="1"/>
  <c r="C13" i="5"/>
  <c r="D13" i="5" s="1"/>
  <c r="C12" i="5"/>
  <c r="D12" i="5" s="1"/>
  <c r="C11" i="5"/>
  <c r="D11" i="5" s="1"/>
  <c r="C10" i="5"/>
  <c r="D10" i="5" s="1"/>
  <c r="C9" i="5"/>
  <c r="D9" i="5" s="1"/>
  <c r="C8" i="5"/>
  <c r="D8" i="5" s="1"/>
  <c r="C7" i="5"/>
  <c r="D7" i="5" s="1"/>
  <c r="C6" i="5"/>
  <c r="D6" i="5" s="1"/>
  <c r="C5" i="5"/>
  <c r="D5" i="5" s="1"/>
  <c r="C4" i="5"/>
  <c r="D4" i="5" s="1"/>
  <c r="C3" i="5"/>
  <c r="D3" i="5" s="1"/>
  <c r="C2" i="5"/>
  <c r="D2" i="5" s="1"/>
  <c r="R53" i="1" l="1"/>
  <c r="R52" i="1"/>
  <c r="R51" i="1"/>
  <c r="R50" i="1"/>
  <c r="R49" i="1"/>
  <c r="F46" i="2" l="1"/>
  <c r="E46" i="2"/>
  <c r="C46" i="2"/>
  <c r="B46" i="2"/>
  <c r="T45" i="1" l="1"/>
  <c r="S45" i="1"/>
  <c r="R45" i="1"/>
  <c r="C45" i="1"/>
  <c r="E45" i="1" s="1"/>
  <c r="F45" i="1"/>
  <c r="G45" i="1" s="1"/>
  <c r="I45" i="1"/>
  <c r="J45" i="1"/>
  <c r="K45" i="1"/>
  <c r="L45" i="1"/>
  <c r="M45" i="1"/>
  <c r="N45" i="1"/>
  <c r="O45" i="1"/>
  <c r="P45" i="1"/>
  <c r="D45" i="1" l="1"/>
  <c r="H45" i="1"/>
  <c r="T44" i="1"/>
  <c r="S44" i="1"/>
  <c r="R44" i="1"/>
  <c r="P44" i="1"/>
  <c r="O44" i="1"/>
  <c r="N44" i="1"/>
  <c r="M44" i="1"/>
  <c r="L44" i="1"/>
  <c r="K44" i="1"/>
  <c r="J44" i="1"/>
  <c r="I44" i="1"/>
  <c r="F44" i="1"/>
  <c r="C44" i="1"/>
  <c r="D44" i="1" s="1"/>
  <c r="G44" i="1" l="1"/>
  <c r="V44" i="1"/>
  <c r="E44" i="1"/>
  <c r="H44" i="1"/>
  <c r="T43" i="1"/>
  <c r="S43" i="1"/>
  <c r="R43" i="1"/>
  <c r="P43" i="1"/>
  <c r="O43" i="1"/>
  <c r="N43" i="1"/>
  <c r="M43" i="1"/>
  <c r="L43" i="1"/>
  <c r="K43" i="1"/>
  <c r="J43" i="1"/>
  <c r="I43" i="1"/>
  <c r="F43" i="1"/>
  <c r="G43" i="1" s="1"/>
  <c r="C43" i="1"/>
  <c r="D43" i="1" s="1"/>
  <c r="F53" i="2"/>
  <c r="E53" i="2"/>
  <c r="C53" i="2"/>
  <c r="B53" i="2"/>
  <c r="F52" i="2"/>
  <c r="E52" i="2"/>
  <c r="C52" i="2"/>
  <c r="B52" i="2"/>
  <c r="F51" i="2"/>
  <c r="E51" i="2"/>
  <c r="C51" i="2"/>
  <c r="B51" i="2"/>
  <c r="F50" i="2"/>
  <c r="E50" i="2"/>
  <c r="C50" i="2"/>
  <c r="B50" i="2"/>
  <c r="F49" i="2"/>
  <c r="E49" i="2"/>
  <c r="C49" i="2"/>
  <c r="B49" i="2"/>
  <c r="F48" i="2"/>
  <c r="E48" i="2"/>
  <c r="C48" i="2"/>
  <c r="B48" i="2"/>
  <c r="F47" i="2"/>
  <c r="E47" i="2"/>
  <c r="C47" i="2"/>
  <c r="B47" i="2"/>
  <c r="F45" i="2"/>
  <c r="E45" i="2"/>
  <c r="C45" i="2"/>
  <c r="B45" i="2"/>
  <c r="F44" i="2"/>
  <c r="E44" i="2"/>
  <c r="C44" i="2"/>
  <c r="B44" i="2"/>
  <c r="F43" i="2"/>
  <c r="E43" i="2"/>
  <c r="C43" i="2"/>
  <c r="B43" i="2"/>
  <c r="E43" i="1" l="1"/>
  <c r="H43" i="1"/>
  <c r="T42" i="1"/>
  <c r="S42" i="1"/>
  <c r="R42" i="1"/>
  <c r="P42" i="1"/>
  <c r="O42" i="1"/>
  <c r="N42" i="1"/>
  <c r="M42" i="1"/>
  <c r="L42" i="1"/>
  <c r="K42" i="1"/>
  <c r="J42" i="1"/>
  <c r="I42" i="1"/>
  <c r="F42" i="1"/>
  <c r="G42" i="1" s="1"/>
  <c r="C42" i="1"/>
  <c r="E42" i="1" s="1"/>
  <c r="T41" i="1"/>
  <c r="S41" i="1"/>
  <c r="R41" i="1"/>
  <c r="P41" i="1"/>
  <c r="O41" i="1"/>
  <c r="N41" i="1"/>
  <c r="M41" i="1"/>
  <c r="L41" i="1"/>
  <c r="K41" i="1"/>
  <c r="J41" i="1"/>
  <c r="I41" i="1"/>
  <c r="F41" i="1"/>
  <c r="C41" i="1"/>
  <c r="D41" i="1" s="1"/>
  <c r="F42" i="2"/>
  <c r="E42" i="2"/>
  <c r="C42" i="2"/>
  <c r="B42" i="2"/>
  <c r="F41" i="2"/>
  <c r="E41" i="2"/>
  <c r="C41" i="2"/>
  <c r="B41" i="2"/>
  <c r="D42" i="1" l="1"/>
  <c r="H42" i="1"/>
  <c r="H41" i="1"/>
  <c r="G41" i="1"/>
  <c r="E41" i="1"/>
  <c r="R40" i="1"/>
  <c r="F38" i="2"/>
  <c r="E38" i="2"/>
  <c r="C38" i="2"/>
  <c r="B38" i="2"/>
  <c r="S40" i="1"/>
  <c r="T40" i="1"/>
  <c r="C40" i="1"/>
  <c r="D40" i="1" s="1"/>
  <c r="F40" i="1"/>
  <c r="G40" i="1" s="1"/>
  <c r="I40" i="1"/>
  <c r="J40" i="1"/>
  <c r="K40" i="1"/>
  <c r="L40" i="1"/>
  <c r="M40" i="1"/>
  <c r="N40" i="1"/>
  <c r="O40" i="1"/>
  <c r="P40" i="1"/>
  <c r="P39" i="1"/>
  <c r="O39" i="1"/>
  <c r="N39" i="1"/>
  <c r="M39" i="1"/>
  <c r="L39" i="1"/>
  <c r="K39" i="1"/>
  <c r="J39" i="1"/>
  <c r="I39" i="1"/>
  <c r="F39" i="1"/>
  <c r="G39" i="1" s="1"/>
  <c r="C39" i="1"/>
  <c r="E39" i="1" s="1"/>
  <c r="T39" i="1"/>
  <c r="S39" i="1"/>
  <c r="R39" i="1"/>
  <c r="F40" i="2"/>
  <c r="E40" i="2"/>
  <c r="C40" i="2"/>
  <c r="B40" i="2"/>
  <c r="T38" i="1"/>
  <c r="S38" i="1"/>
  <c r="R38" i="1"/>
  <c r="P38" i="1"/>
  <c r="O38" i="1"/>
  <c r="N38" i="1"/>
  <c r="M38" i="1"/>
  <c r="L38" i="1"/>
  <c r="K38" i="1"/>
  <c r="J38" i="1"/>
  <c r="I38" i="1"/>
  <c r="F38" i="1"/>
  <c r="C38" i="1"/>
  <c r="E38" i="1" s="1"/>
  <c r="T37" i="1"/>
  <c r="S37" i="1"/>
  <c r="R37" i="1"/>
  <c r="P37" i="1"/>
  <c r="O37" i="1"/>
  <c r="N37" i="1"/>
  <c r="M37" i="1"/>
  <c r="L37" i="1"/>
  <c r="K37" i="1"/>
  <c r="J37" i="1"/>
  <c r="I37" i="1"/>
  <c r="F37" i="1"/>
  <c r="G37" i="1" s="1"/>
  <c r="C37" i="1"/>
  <c r="E37" i="1" s="1"/>
  <c r="F39" i="2"/>
  <c r="E39" i="2"/>
  <c r="C39" i="2"/>
  <c r="B39" i="2"/>
  <c r="F37" i="2"/>
  <c r="E37" i="2"/>
  <c r="C37" i="2"/>
  <c r="B37" i="2"/>
  <c r="H38" i="1" l="1"/>
  <c r="H37" i="1"/>
  <c r="H40" i="1"/>
  <c r="D37" i="1"/>
  <c r="G38" i="1"/>
  <c r="E40" i="1"/>
  <c r="H39" i="1"/>
  <c r="D39" i="1"/>
  <c r="D38" i="1"/>
  <c r="T36" i="1"/>
  <c r="S36" i="1"/>
  <c r="R36" i="1"/>
  <c r="P36" i="1"/>
  <c r="O36" i="1"/>
  <c r="N36" i="1"/>
  <c r="M36" i="1"/>
  <c r="L36" i="1"/>
  <c r="K36" i="1"/>
  <c r="J36" i="1"/>
  <c r="I36" i="1"/>
  <c r="T35" i="1"/>
  <c r="S35" i="1"/>
  <c r="R35" i="1"/>
  <c r="P35" i="1"/>
  <c r="O35" i="1"/>
  <c r="N35" i="1"/>
  <c r="M35" i="1"/>
  <c r="L35" i="1"/>
  <c r="K35" i="1"/>
  <c r="J35" i="1"/>
  <c r="I35" i="1"/>
  <c r="F36" i="1"/>
  <c r="G36" i="1" s="1"/>
  <c r="C36" i="1"/>
  <c r="E36" i="1" s="1"/>
  <c r="F36" i="2"/>
  <c r="E36" i="2"/>
  <c r="C36" i="2"/>
  <c r="B36" i="2"/>
  <c r="H36" i="1" l="1"/>
  <c r="D36" i="1"/>
  <c r="F35" i="2"/>
  <c r="E35" i="2"/>
  <c r="C35" i="2"/>
  <c r="B35" i="2"/>
  <c r="C35" i="1"/>
  <c r="D35" i="1" s="1"/>
  <c r="F35" i="1"/>
  <c r="H35" i="1" l="1"/>
  <c r="E35" i="1"/>
  <c r="G35" i="1"/>
  <c r="T34" i="1"/>
  <c r="S34" i="1"/>
  <c r="R34" i="1"/>
  <c r="P34" i="1"/>
  <c r="O34" i="1"/>
  <c r="N34" i="1"/>
  <c r="M34" i="1"/>
  <c r="L34" i="1"/>
  <c r="K34" i="1"/>
  <c r="J34" i="1"/>
  <c r="I34" i="1"/>
  <c r="F34" i="1"/>
  <c r="G34" i="1" s="1"/>
  <c r="C34" i="1"/>
  <c r="E34" i="1" s="1"/>
  <c r="F34" i="2"/>
  <c r="E34" i="2"/>
  <c r="C34" i="2"/>
  <c r="B34" i="2"/>
  <c r="D34" i="1" l="1"/>
  <c r="H34" i="1"/>
  <c r="T33" i="1"/>
  <c r="S33" i="1"/>
  <c r="R33" i="1"/>
  <c r="P33" i="1"/>
  <c r="O33" i="1"/>
  <c r="N33" i="1"/>
  <c r="M33" i="1"/>
  <c r="L33" i="1"/>
  <c r="K33" i="1"/>
  <c r="J33" i="1"/>
  <c r="I33" i="1"/>
  <c r="F33" i="1"/>
  <c r="G33" i="1" s="1"/>
  <c r="C33" i="1"/>
  <c r="D33" i="1" s="1"/>
  <c r="F33" i="2"/>
  <c r="E33" i="2"/>
  <c r="C33" i="2"/>
  <c r="B33" i="2"/>
  <c r="R32" i="1"/>
  <c r="S32" i="1"/>
  <c r="T32" i="1"/>
  <c r="C32" i="1"/>
  <c r="D32" i="1" s="1"/>
  <c r="F32" i="1"/>
  <c r="I32" i="1"/>
  <c r="J32" i="1"/>
  <c r="K32" i="1"/>
  <c r="L32" i="1"/>
  <c r="M32" i="1"/>
  <c r="N32" i="1"/>
  <c r="O32" i="1"/>
  <c r="P32" i="1"/>
  <c r="B32" i="2"/>
  <c r="C32" i="2"/>
  <c r="E32" i="2"/>
  <c r="F32" i="2"/>
  <c r="E33" i="1" l="1"/>
  <c r="G32" i="1"/>
  <c r="V32" i="1"/>
  <c r="H33" i="1"/>
  <c r="E32" i="1"/>
  <c r="H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F31" i="1" l="1"/>
  <c r="F30" i="1"/>
  <c r="F29" i="1"/>
  <c r="F28" i="1"/>
  <c r="F27" i="1"/>
  <c r="F26" i="1"/>
  <c r="F25" i="1"/>
  <c r="F24" i="1"/>
  <c r="F23" i="1"/>
  <c r="F22" i="1"/>
  <c r="F21" i="1"/>
  <c r="F20" i="1"/>
  <c r="F19" i="1"/>
  <c r="F18" i="1"/>
  <c r="F17" i="1"/>
  <c r="F16" i="1"/>
  <c r="F15" i="1"/>
  <c r="F14" i="1"/>
  <c r="F13" i="1"/>
  <c r="F12" i="1"/>
  <c r="F11" i="1"/>
  <c r="F10" i="1"/>
  <c r="F9" i="1"/>
  <c r="F8" i="1"/>
  <c r="F7" i="1"/>
  <c r="F6" i="1"/>
  <c r="F5" i="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 r="F2" i="1"/>
  <c r="V27" i="1" l="1"/>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P31" i="1" l="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J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P2" i="1"/>
  <c r="O2" i="1"/>
  <c r="N2" i="1"/>
  <c r="M2" i="1"/>
  <c r="L2" i="1"/>
  <c r="K2" i="1"/>
  <c r="J2" i="1"/>
  <c r="I2" i="1"/>
  <c r="G30" i="1"/>
  <c r="G29" i="1"/>
  <c r="G26" i="1"/>
  <c r="G25" i="1"/>
  <c r="G24" i="1"/>
  <c r="H22" i="1"/>
  <c r="G21" i="1"/>
  <c r="G20" i="1"/>
  <c r="G19" i="1"/>
  <c r="G17" i="1"/>
  <c r="G15" i="1"/>
  <c r="H14" i="1"/>
  <c r="G13" i="1"/>
  <c r="G9" i="1"/>
  <c r="G7" i="1"/>
  <c r="H6" i="1"/>
  <c r="G5" i="1"/>
  <c r="G27" i="1"/>
  <c r="G28" i="1"/>
  <c r="G31" i="1"/>
  <c r="G3" i="1"/>
  <c r="G4" i="1"/>
  <c r="G8" i="1"/>
  <c r="G11" i="1"/>
  <c r="G12" i="1"/>
  <c r="G16" i="1"/>
  <c r="G18" i="1"/>
  <c r="G22" i="1"/>
  <c r="G23" i="1"/>
  <c r="D31" i="1"/>
  <c r="D28" i="1"/>
  <c r="D22" i="1"/>
  <c r="D19" i="1"/>
  <c r="D14" i="1"/>
  <c r="D11" i="1"/>
  <c r="D6" i="1"/>
  <c r="D3" i="1"/>
  <c r="H31" i="1"/>
  <c r="E30" i="1"/>
  <c r="D29" i="1"/>
  <c r="H28" i="1"/>
  <c r="H27" i="1"/>
  <c r="D26" i="1"/>
  <c r="D25" i="1"/>
  <c r="H23" i="1"/>
  <c r="E22" i="1"/>
  <c r="D21" i="1"/>
  <c r="E20" i="1"/>
  <c r="H18" i="1"/>
  <c r="E17" i="1"/>
  <c r="E16" i="1"/>
  <c r="D15" i="1"/>
  <c r="E14" i="1"/>
  <c r="D13" i="1"/>
  <c r="H12" i="1"/>
  <c r="D10" i="1"/>
  <c r="E9" i="1"/>
  <c r="D9" i="1"/>
  <c r="E8" i="1"/>
  <c r="D7" i="1"/>
  <c r="E6" i="1"/>
  <c r="D5" i="1"/>
  <c r="E4" i="1"/>
  <c r="H3" i="1"/>
  <c r="C2" i="1"/>
  <c r="D2" i="1" s="1"/>
  <c r="D17" i="1" l="1"/>
  <c r="E2" i="1"/>
  <c r="E10" i="1"/>
  <c r="E13" i="1"/>
  <c r="E18" i="1"/>
  <c r="E21" i="1"/>
  <c r="H2" i="1"/>
  <c r="E5" i="1"/>
  <c r="D23" i="1"/>
  <c r="G14" i="1"/>
  <c r="G6" i="1"/>
  <c r="H7" i="1"/>
  <c r="H15" i="1"/>
  <c r="H24" i="1"/>
  <c r="E26" i="1"/>
  <c r="E29" i="1"/>
  <c r="D18" i="1"/>
  <c r="D30" i="1"/>
  <c r="G2" i="1"/>
  <c r="H10" i="1"/>
  <c r="H11" i="1"/>
  <c r="H19" i="1"/>
  <c r="E25" i="1"/>
  <c r="D4" i="1"/>
  <c r="D8" i="1"/>
  <c r="D12" i="1"/>
  <c r="D16" i="1"/>
  <c r="D20" i="1"/>
  <c r="D24" i="1"/>
  <c r="G10" i="1"/>
  <c r="H30" i="1"/>
  <c r="D27" i="1"/>
  <c r="H26" i="1"/>
  <c r="H5" i="1"/>
  <c r="H9" i="1"/>
  <c r="H13" i="1"/>
  <c r="H17" i="1"/>
  <c r="H21" i="1"/>
  <c r="H25" i="1"/>
  <c r="H29" i="1"/>
  <c r="E12" i="1"/>
  <c r="E24" i="1"/>
  <c r="E28" i="1"/>
  <c r="E3" i="1"/>
  <c r="H4" i="1"/>
  <c r="E7" i="1"/>
  <c r="H8" i="1"/>
  <c r="E11" i="1"/>
  <c r="E15" i="1"/>
  <c r="H16" i="1"/>
  <c r="E19" i="1"/>
  <c r="H20" i="1"/>
  <c r="E23" i="1"/>
  <c r="E27" i="1"/>
  <c r="E31" i="1"/>
  <c r="D2205" i="5"/>
</calcChain>
</file>

<file path=xl/sharedStrings.xml><?xml version="1.0" encoding="utf-8"?>
<sst xmlns="http://schemas.openxmlformats.org/spreadsheetml/2006/main" count="14948" uniqueCount="4370">
  <si>
    <t>TABLE NAME</t>
  </si>
  <si>
    <t>Primary Key Field</t>
  </si>
  <si>
    <t>Sequence Definition</t>
  </si>
  <si>
    <t>Trigger Definition</t>
  </si>
  <si>
    <t>Sequence Name</t>
  </si>
  <si>
    <t>Trigger Name</t>
  </si>
  <si>
    <t>CANNERY_TRANSACTION_ID</t>
  </si>
  <si>
    <t>TAXON_TYPE_ID</t>
  </si>
  <si>
    <t>SPECIES_LIST_GROUPING_ID</t>
  </si>
  <si>
    <t>Sequence Name Ok?</t>
  </si>
  <si>
    <t>Trigger Name Ok?</t>
  </si>
  <si>
    <t>ACTIVITY_CODE_ID</t>
  </si>
  <si>
    <t>CANNERY_TRANSACTION_ITEM_ID</t>
  </si>
  <si>
    <t>DISCARD_CODE_ID</t>
  </si>
  <si>
    <t>LOCATION_TYPE_ID</t>
  </si>
  <si>
    <t>LOCATION_ID</t>
  </si>
  <si>
    <t>MARKET_DISPOSITION_ID</t>
  </si>
  <si>
    <t>MARKET_GRADE_ID</t>
  </si>
  <si>
    <t>ORGANIZATION_TYPE_ID</t>
  </si>
  <si>
    <t>ORGANIZATION_ID</t>
  </si>
  <si>
    <t>SCHOOL_ASSOC_ID</t>
  </si>
  <si>
    <t>SET_OTHER_DISCARD_ID</t>
  </si>
  <si>
    <t>SET_RETAINED_CATCH_ID</t>
  </si>
  <si>
    <t>SET_TUNA_DISCARD_ID</t>
  </si>
  <si>
    <t>SIZE_CLASS_ID</t>
  </si>
  <si>
    <t>SPECIES_LIST_ID</t>
  </si>
  <si>
    <t>UNIT_OF_MEASURE_ID</t>
  </si>
  <si>
    <t>UNLOADING_DISPOSITION_ID</t>
  </si>
  <si>
    <t>UL_TRANSACTION_ITEM_ID</t>
  </si>
  <si>
    <t>UNLOADING_TRANSACTION_ID</t>
  </si>
  <si>
    <t>CAPTAIN_ID</t>
  </si>
  <si>
    <t>SET_EVENT_ID</t>
  </si>
  <si>
    <t>VESSEL_TRIP_ID</t>
  </si>
  <si>
    <t>TRIP_EVENT_ID</t>
  </si>
  <si>
    <t>UNLOADING_ITEM_ID</t>
  </si>
  <si>
    <t>UNLOADING_ID</t>
  </si>
  <si>
    <t>VESSEL_TYPE_ID</t>
  </si>
  <si>
    <t>VESSEL_ID</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</si>
  <si>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</si>
  <si>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</si>
  <si>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</si>
  <si>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</si>
  <si>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</si>
  <si>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</si>
  <si>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</si>
  <si>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</si>
  <si>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</si>
  <si>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</si>
  <si>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</si>
  <si>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SPT_ACTIVITY_CODES</t>
  </si>
  <si>
    <t>SPT_CANN_TRANS_ITEMS</t>
  </si>
  <si>
    <t>SPT_DISCARD_CODES</t>
  </si>
  <si>
    <t>SPT_LOCATION_TYPES</t>
  </si>
  <si>
    <t>SPT_LOCATIONS</t>
  </si>
  <si>
    <t>SPT_MKT_DISPOSITIONS</t>
  </si>
  <si>
    <t>SPT_MKT_GRADES</t>
  </si>
  <si>
    <t>SPT_ORG_TYPES</t>
  </si>
  <si>
    <t>SPT_ORGANIZATIONS</t>
  </si>
  <si>
    <t>SPT_SCH_ASSOC_CODES</t>
  </si>
  <si>
    <t>SPT_SET_OTHER_DISC</t>
  </si>
  <si>
    <t>SPT_SET_RET_CATCH</t>
  </si>
  <si>
    <t>SPT_SET_TUNA_DISC</t>
  </si>
  <si>
    <t>SPT_SIZE_CLASSES</t>
  </si>
  <si>
    <t>SPT_SPECIES_GROUPS</t>
  </si>
  <si>
    <t>SPT_TAXON_TYPES</t>
  </si>
  <si>
    <t>SPT_UNITS_OF_MEASURE</t>
  </si>
  <si>
    <t>SPT_UL_DISPOSITIONS</t>
  </si>
  <si>
    <t>SPT_UL_TRANS_ITEMS</t>
  </si>
  <si>
    <t>SPT_UL_TRANSACTIONS</t>
  </si>
  <si>
    <t>SPT_VESSEL_CAPTAINS</t>
  </si>
  <si>
    <t>SPT_VESSEL_SET_EVTS</t>
  </si>
  <si>
    <t>SPT_VESSEL_TRIPS</t>
  </si>
  <si>
    <t>SPT_VESSEL_TRIP_EVTS</t>
  </si>
  <si>
    <t>SPT_VESSEL_TRIP_UL</t>
  </si>
  <si>
    <t>SPT_VESSEL_TYPES</t>
  </si>
  <si>
    <t>SPT_VESSELS</t>
  </si>
  <si>
    <t>SPT_CANN_TRANSACTIONS</t>
  </si>
  <si>
    <t>Alias</t>
  </si>
  <si>
    <t>Alias Length</t>
  </si>
  <si>
    <t>Alias Name Valid?</t>
  </si>
  <si>
    <t>LOC</t>
  </si>
  <si>
    <t>MKT_DISP</t>
  </si>
  <si>
    <t>MKT_GRD</t>
  </si>
  <si>
    <t>DISC_COD</t>
  </si>
  <si>
    <t>ACT_COD</t>
  </si>
  <si>
    <t>ORG</t>
  </si>
  <si>
    <t>VST_UL</t>
  </si>
  <si>
    <t>VS_TYP</t>
  </si>
  <si>
    <t>VS</t>
  </si>
  <si>
    <t>VST_EVT</t>
  </si>
  <si>
    <t>VST</t>
  </si>
  <si>
    <t>VST_SEVT</t>
  </si>
  <si>
    <t>VS_CAP</t>
  </si>
  <si>
    <t>UL_TR_IT</t>
  </si>
  <si>
    <t>UL_TR</t>
  </si>
  <si>
    <t>UL_DISP</t>
  </si>
  <si>
    <t>UOM</t>
  </si>
  <si>
    <t>SPP_GRP</t>
  </si>
  <si>
    <t>SPP</t>
  </si>
  <si>
    <t>SIZ_CLS</t>
  </si>
  <si>
    <t>ORG_TYP</t>
  </si>
  <si>
    <t>LOC_TYP</t>
  </si>
  <si>
    <t>CAN_TR</t>
  </si>
  <si>
    <t>SCH_ASC</t>
  </si>
  <si>
    <t>TAXT</t>
  </si>
  <si>
    <t>S_TN_DSC</t>
  </si>
  <si>
    <t>S_RT_CTC</t>
  </si>
  <si>
    <t>VST_UL_IT</t>
  </si>
  <si>
    <t>CAN_TR_IT</t>
  </si>
  <si>
    <t>Synonym DDL for alias</t>
  </si>
  <si>
    <t>MKT_GRADE_ID</t>
  </si>
  <si>
    <t>ORG_TYPE_ID</t>
  </si>
  <si>
    <t>Column Name</t>
  </si>
  <si>
    <t>Modified Column Name</t>
  </si>
  <si>
    <t>Modified Column Length</t>
  </si>
  <si>
    <t>Modified Column Name Ok?</t>
  </si>
  <si>
    <t>ACTIVITY_CODE</t>
  </si>
  <si>
    <t>ACTIVITY_NAME</t>
  </si>
  <si>
    <t>ACTIVITY_DESCRIPTION</t>
  </si>
  <si>
    <t>AMOUNT</t>
  </si>
  <si>
    <t>CANNERY_TRANSACTION_ITEM_NOTES</t>
  </si>
  <si>
    <t>DESTINATION_LOCATION_ID</t>
  </si>
  <si>
    <t>CANNERY_ORGANIZATION_ID</t>
  </si>
  <si>
    <t>PURCHASING_ORGANIZATION_ID</t>
  </si>
  <si>
    <t>CANNERY_DATE</t>
  </si>
  <si>
    <t>CANNERY_NOTES</t>
  </si>
  <si>
    <t>DISCARD_CODE</t>
  </si>
  <si>
    <t>DISCARD_CODE_NAME</t>
  </si>
  <si>
    <t>DISCARD_CODE_DESCRIPTION</t>
  </si>
  <si>
    <t>LOCATION_TYPE_NAME</t>
  </si>
  <si>
    <t>LOCATION_TYPE_CODE</t>
  </si>
  <si>
    <t>LOCATION_TYPE_DESCRIPTION</t>
  </si>
  <si>
    <t>LOCATION_NAME</t>
  </si>
  <si>
    <t>LOCATION_ALPHA_CODE</t>
  </si>
  <si>
    <t>LOCATION_DESCRIPTION</t>
  </si>
  <si>
    <t>LOCATION_NUM_CODE</t>
  </si>
  <si>
    <t>PARENT_LOCATION_ID</t>
  </si>
  <si>
    <t>DISPOSITION_CODE</t>
  </si>
  <si>
    <t>DISPOSITION_NAME</t>
  </si>
  <si>
    <t>DISPOSITION_DESCRIPTION</t>
  </si>
  <si>
    <t>GRADE_CODE</t>
  </si>
  <si>
    <t>GRADE_NAME</t>
  </si>
  <si>
    <t>GRADE_DESCRIPTION</t>
  </si>
  <si>
    <t>ORG_TYPE_CODE</t>
  </si>
  <si>
    <t>ORG_TYPE_NAME</t>
  </si>
  <si>
    <t>ORG_TYPE_DESCRIPTION</t>
  </si>
  <si>
    <t>ORG_NAME</t>
  </si>
  <si>
    <t>ORG_ABBREVIATION</t>
  </si>
  <si>
    <t>ORG_DESCRIPTION</t>
  </si>
  <si>
    <t>ORG_PHONE_NUMBER</t>
  </si>
  <si>
    <t>ORG_ADDRESS1</t>
  </si>
  <si>
    <t>ORG_ADDRESS2</t>
  </si>
  <si>
    <t>ORG_ADDRESS3</t>
  </si>
  <si>
    <t>ORG_WEB_SITE</t>
  </si>
  <si>
    <t>SCHOOL_ASSOC_CODE</t>
  </si>
  <si>
    <t>SCHOOL_ASSOC_NAME</t>
  </si>
  <si>
    <t>SCHOOL_ASSOC_DESCRIPTION</t>
  </si>
  <si>
    <t>NUMBER_OF_SPECIES</t>
  </si>
  <si>
    <t>WEIGHT_MIN_LBS</t>
  </si>
  <si>
    <t>WEIGHT_MAX_LBS</t>
  </si>
  <si>
    <t>WEIGHT_MIN_KG</t>
  </si>
  <si>
    <t>WEIGHT_MAX_KG</t>
  </si>
  <si>
    <t>SIZE_CLASS_LABEL</t>
  </si>
  <si>
    <t>SIZE_CLASS_DESCRIPTION</t>
  </si>
  <si>
    <t>FAO_CODE</t>
  </si>
  <si>
    <t>COMMON_NAME</t>
  </si>
  <si>
    <t>RETAINED_YN</t>
  </si>
  <si>
    <t>TUNA_YN</t>
  </si>
  <si>
    <t>SCIENTIFIC_NAME</t>
  </si>
  <si>
    <t>PARENT_SPECIES_LIST_ID</t>
  </si>
  <si>
    <t>CHILD_SPECIES_LIST_ID</t>
  </si>
  <si>
    <t>TAXON_TYPE_CODE</t>
  </si>
  <si>
    <t>TAXON_TYPE_NAME</t>
  </si>
  <si>
    <t>TAXON_TYPE_DESCRIPTION</t>
  </si>
  <si>
    <t>UNIT_NAME</t>
  </si>
  <si>
    <t>UNIT_ABBREVIATION</t>
  </si>
  <si>
    <t>UNIT_DESCRIPTION</t>
  </si>
  <si>
    <t>UL_DISPOSITION_CODE</t>
  </si>
  <si>
    <t>UL_DISPOSITION_NAME</t>
  </si>
  <si>
    <t>UL_DISPOSITION_DESCRIPTION</t>
  </si>
  <si>
    <t>UL_TRANSACTION_ITEM_NOTES</t>
  </si>
  <si>
    <t>UNLOADING_LOCATION_ID</t>
  </si>
  <si>
    <t>UL_PORT_ARRIVAL_DATE</t>
  </si>
  <si>
    <t>UL_PORT_DEPARTURE_DATE</t>
  </si>
  <si>
    <t>UL_START_DATE</t>
  </si>
  <si>
    <t>UL_END_DATE</t>
  </si>
  <si>
    <t>CARRIER_VESSEL_ID</t>
  </si>
  <si>
    <t>UNLOADING_NOTES</t>
  </si>
  <si>
    <t>PROCESSING_ORGANIZATION_ID</t>
  </si>
  <si>
    <t>ACCEPTING_ORGANIZATION_ID</t>
  </si>
  <si>
    <t>FIRST_NAME</t>
  </si>
  <si>
    <t>CAPTAIN_DESCRIPTION</t>
  </si>
  <si>
    <t>LAST_NAME</t>
  </si>
  <si>
    <t>MIDDLE_NAME</t>
  </si>
  <si>
    <t>SET_START_DTM</t>
  </si>
  <si>
    <t>WELL_NUMBERS</t>
  </si>
  <si>
    <t>SET_END_DTM</t>
  </si>
  <si>
    <t>SET_EVENT_COMMENTS</t>
  </si>
  <si>
    <t>DEPARTURE_DTM</t>
  </si>
  <si>
    <t>ARRIVAL_DTM</t>
  </si>
  <si>
    <t>TRIP_NUMBER</t>
  </si>
  <si>
    <t>TRIP_YEAR</t>
  </si>
  <si>
    <t>DEPARTURE_PORT_LOCATION_ID</t>
  </si>
  <si>
    <t>UNLOADING_PORT_LOCATION_ID</t>
  </si>
  <si>
    <t>NUM_FADS_USED</t>
  </si>
  <si>
    <t>TENDER_VESSELS_USED_YN</t>
  </si>
  <si>
    <t>UNLOADING_ORGANIZATION_ID</t>
  </si>
  <si>
    <t>START_TRIP_OB_TUNA_SPECIES_ID</t>
  </si>
  <si>
    <t>START_TRIP_OB_WEIGHT_MT</t>
  </si>
  <si>
    <t>END_TRIP_OB_TUNA_SPECIES_ID</t>
  </si>
  <si>
    <t>END_TRIP_OB_WEIGHT_MT</t>
  </si>
  <si>
    <t>SUBMISSION_DTM</t>
  </si>
  <si>
    <t>TRIP_COMMENTS</t>
  </si>
  <si>
    <t>EVENT_DATE</t>
  </si>
  <si>
    <t>LATITUDE</t>
  </si>
  <si>
    <t>LONGITUDE</t>
  </si>
  <si>
    <t>TRIP_EVENT_COMMENTS</t>
  </si>
  <si>
    <t>VESSEL_TRIP_UL_ITEM_NOTES</t>
  </si>
  <si>
    <t>UNLOADING_START_DATE</t>
  </si>
  <si>
    <t>UNLOADING_END_DATE</t>
  </si>
  <si>
    <t>UNLOADING_COMMENTS</t>
  </si>
  <si>
    <t>UNLOADING_VESSEL_ID</t>
  </si>
  <si>
    <t>VESSEL_TYPE_CODE</t>
  </si>
  <si>
    <t>VESSEL_TYPE_NAME</t>
  </si>
  <si>
    <t>VESSEL_TYPE_DESCRIPTION</t>
  </si>
  <si>
    <t>VESSEL_NAME</t>
  </si>
  <si>
    <t>FFA_VID</t>
  </si>
  <si>
    <t>LICENSE_NUMBER</t>
  </si>
  <si>
    <t>LICENSE_VALID_START_DATE</t>
  </si>
  <si>
    <t>LICENSE_VALID_END_DATE</t>
  </si>
  <si>
    <t>FISHING_COMPANY</t>
  </si>
  <si>
    <t>FISHERY</t>
  </si>
  <si>
    <t>IRCS</t>
  </si>
  <si>
    <t>FLAG</t>
  </si>
  <si>
    <t>REGISTRATION_NUMBER</t>
  </si>
  <si>
    <t>CATEGORY</t>
  </si>
  <si>
    <t>WCPFC_ID_NUMBER</t>
  </si>
  <si>
    <t>VESSEL_DESCRIPTION</t>
  </si>
  <si>
    <t>UL_DISPOSITION_ID</t>
  </si>
  <si>
    <t>CANN_TRANS_ID</t>
  </si>
  <si>
    <t>ORG_ID</t>
  </si>
  <si>
    <t>ORG_DESC</t>
  </si>
  <si>
    <t>UL_TRANS_ID</t>
  </si>
  <si>
    <t>CANN_ITEM_ID</t>
  </si>
  <si>
    <t>DISC_CODE_ID</t>
  </si>
  <si>
    <t>DISC_CODE</t>
  </si>
  <si>
    <t>DISC_CODE_NAME</t>
  </si>
  <si>
    <t>DISC_CODE_DESC</t>
  </si>
  <si>
    <t>LOC_TYPE_ID</t>
  </si>
  <si>
    <t>LOC_TYPE_NAME</t>
  </si>
  <si>
    <t>LOC_TYPE_CODE</t>
  </si>
  <si>
    <t>LOC_TYPE_DESC</t>
  </si>
  <si>
    <t>LOC_ID</t>
  </si>
  <si>
    <t>LOC_NAME</t>
  </si>
  <si>
    <t>LOC_ALPHA_CODE</t>
  </si>
  <si>
    <t>LOC_NUM_CODE</t>
  </si>
  <si>
    <t>LOC_DESC</t>
  </si>
  <si>
    <t>PARENT_LOC_ID</t>
  </si>
  <si>
    <t>MKT_DISP_ID</t>
  </si>
  <si>
    <t>MKT_DISP_CODE</t>
  </si>
  <si>
    <t>MKT_DISP_NAME</t>
  </si>
  <si>
    <t>MKT_DISP_DESC</t>
  </si>
  <si>
    <t>MKT_GRADE_CODE</t>
  </si>
  <si>
    <t>MKT_GRADE_NAME</t>
  </si>
  <si>
    <t>MKT_GRADE_DESC</t>
  </si>
  <si>
    <t>ORG_TYPE_DESC</t>
  </si>
  <si>
    <t>ORG_ABBR</t>
  </si>
  <si>
    <t>ORG_PHONE_NUM</t>
  </si>
  <si>
    <t>ORG_ADDR1</t>
  </si>
  <si>
    <t>ORG_ADDR2</t>
  </si>
  <si>
    <t>ORG_ADDR3</t>
  </si>
  <si>
    <t>ORG_LOC_ID</t>
  </si>
  <si>
    <t>SCH_ASSOC_ID</t>
  </si>
  <si>
    <t>SCH_ASSOC_CODE</t>
  </si>
  <si>
    <t>SCH_ASSOC_NAME</t>
  </si>
  <si>
    <t>SCH_ASSOC_DESC</t>
  </si>
  <si>
    <t>SPT_SPECIES</t>
  </si>
  <si>
    <t>UL_DISP_ID</t>
  </si>
  <si>
    <t>UL_DISP_CODE</t>
  </si>
  <si>
    <t>UL_DISP_NAME</t>
  </si>
  <si>
    <t>UL_DISP_DESC</t>
  </si>
  <si>
    <t>UOM_ID</t>
  </si>
  <si>
    <t>UOM_NAME</t>
  </si>
  <si>
    <t>UOM_DESC</t>
  </si>
  <si>
    <t>UOM_ABBR</t>
  </si>
  <si>
    <t>VESS_LIC_NUM</t>
  </si>
  <si>
    <t>VESS_LIC_VAL_START_DATE</t>
  </si>
  <si>
    <t>VESS_LIC_VAL_END_DATE</t>
  </si>
  <si>
    <t>VESS_FFA_VID</t>
  </si>
  <si>
    <t>VESS_NAME</t>
  </si>
  <si>
    <t>VST_UL_ID</t>
  </si>
  <si>
    <t>VESS_ID</t>
  </si>
  <si>
    <t>VESS_TYPE_ID</t>
  </si>
  <si>
    <t>VESS_TYPE_CODE</t>
  </si>
  <si>
    <t>VESS_TYPE_NAME</t>
  </si>
  <si>
    <t>VESS_TYPE_DESC</t>
  </si>
  <si>
    <t>VESS_FISHERY</t>
  </si>
  <si>
    <t>VESS_IRCS</t>
  </si>
  <si>
    <t>VESS_FLAG</t>
  </si>
  <si>
    <t>VESS_CATEGORY</t>
  </si>
  <si>
    <t>VESS_DESC</t>
  </si>
  <si>
    <t>VST_UL_START_DATE</t>
  </si>
  <si>
    <t>VST_UL_END_DATE</t>
  </si>
  <si>
    <t>VST_UL_ORG_ID</t>
  </si>
  <si>
    <t>VST_UL_COMMENTS</t>
  </si>
  <si>
    <t>VST_UL_VESS_ID</t>
  </si>
  <si>
    <t>VST_UL_ITEM_ID</t>
  </si>
  <si>
    <t>SPP_ID</t>
  </si>
  <si>
    <t>SPP_FAO_CODE</t>
  </si>
  <si>
    <t>SPP_COMMON_NAME</t>
  </si>
  <si>
    <t>SPP_RETAINED_YN</t>
  </si>
  <si>
    <t>SPP_TUNA_YN</t>
  </si>
  <si>
    <t>SPP_SCIENTIFIC_NAME</t>
  </si>
  <si>
    <t>TAXON_TYPE_DESC</t>
  </si>
  <si>
    <t>ACT_CODE_ID</t>
  </si>
  <si>
    <t>ACT_CODE</t>
  </si>
  <si>
    <t>Abbreviation</t>
  </si>
  <si>
    <t>Meaning</t>
  </si>
  <si>
    <t>Vessel Trip</t>
  </si>
  <si>
    <t>Vessel</t>
  </si>
  <si>
    <t>Organization</t>
  </si>
  <si>
    <t>Location</t>
  </si>
  <si>
    <t>Activity</t>
  </si>
  <si>
    <t>ACT</t>
  </si>
  <si>
    <t>Cannery</t>
  </si>
  <si>
    <t>CANN</t>
  </si>
  <si>
    <t>MKT</t>
  </si>
  <si>
    <t>Market</t>
  </si>
  <si>
    <t>TRANS</t>
  </si>
  <si>
    <t>Transaction</t>
  </si>
  <si>
    <t>Destination</t>
  </si>
  <si>
    <t>DEST</t>
  </si>
  <si>
    <t>Grade</t>
  </si>
  <si>
    <t>GRD</t>
  </si>
  <si>
    <t>WT</t>
  </si>
  <si>
    <t>Weight</t>
  </si>
  <si>
    <t>Discard</t>
  </si>
  <si>
    <t>DISC</t>
  </si>
  <si>
    <t>School</t>
  </si>
  <si>
    <t>SCH</t>
  </si>
  <si>
    <t>Species</t>
  </si>
  <si>
    <t>Other</t>
  </si>
  <si>
    <t>OTH</t>
  </si>
  <si>
    <t>Event</t>
  </si>
  <si>
    <t>EVT</t>
  </si>
  <si>
    <t>Retained</t>
  </si>
  <si>
    <t>RET</t>
  </si>
  <si>
    <t>CANN_ITEM_SPP_ID</t>
  </si>
  <si>
    <t>ITM</t>
  </si>
  <si>
    <t>Item</t>
  </si>
  <si>
    <t>CANN_ITEM_MKT_DISP_ID</t>
  </si>
  <si>
    <t>CANN_ITEM_SIZE_CLASS_ID</t>
  </si>
  <si>
    <t>CANN_ITEM_AMT</t>
  </si>
  <si>
    <t>CANN_ITEM_UOM_ID</t>
  </si>
  <si>
    <t>CANN_ITEM_MKT_GRADE_ID</t>
  </si>
  <si>
    <t>CANN_ITEM_NOTES</t>
  </si>
  <si>
    <t>OTH_DISC_SPP_ID</t>
  </si>
  <si>
    <t>OTH_DISC_NUM_SPECIES</t>
  </si>
  <si>
    <t>OTH_DISC_AMT</t>
  </si>
  <si>
    <t>OTH_DISC_SET_EVT_ID</t>
  </si>
  <si>
    <t>SET_EVT_ID</t>
  </si>
  <si>
    <t>SET_EVT_START_DTM</t>
  </si>
  <si>
    <t>SET_EVT_END_DTM</t>
  </si>
  <si>
    <t>SET_EVT_COMMENTS</t>
  </si>
  <si>
    <t>SET_EVT_WELL_NUM</t>
  </si>
  <si>
    <t>SET_EVT_SCH_ASSOC_ID</t>
  </si>
  <si>
    <t>VESS_TRIP_ID</t>
  </si>
  <si>
    <t>VESS_CAP_ID</t>
  </si>
  <si>
    <t>VESS_CAP_FNAME</t>
  </si>
  <si>
    <t>VESS_CAP_DESC</t>
  </si>
  <si>
    <t>VESS_CAP_LNAME</t>
  </si>
  <si>
    <t>VESS_CAP_MNAME</t>
  </si>
  <si>
    <t>VESS_TRIP_NUM</t>
  </si>
  <si>
    <t>VESS_TRIP_YEAR</t>
  </si>
  <si>
    <t>VESS_TRIP_DEPART_DTM</t>
  </si>
  <si>
    <t>VESS_TRIP_ARRIVAL_DTM</t>
  </si>
  <si>
    <t>VESS_TRIP_DEP_LOC_ID</t>
  </si>
  <si>
    <t>VESS_TRIP_UL_LOC_ID</t>
  </si>
  <si>
    <t>VESS_TRIP_NUM_FADS</t>
  </si>
  <si>
    <t>VESS_TRIP_TENDER_VESS_YN</t>
  </si>
  <si>
    <t>VESS_TRIP_UL_ORG_ID</t>
  </si>
  <si>
    <t>VESS_TRIP_START_OB_SPP_ID</t>
  </si>
  <si>
    <t>VESS_TRIP_END_OB_SPP_ID</t>
  </si>
  <si>
    <t>VESS_TRIP_START_OB_AMT_MT</t>
  </si>
  <si>
    <t>VESS_TRIP_END_OB_AMT_MT</t>
  </si>
  <si>
    <t>VESS_TRIP_SUBMISSION_DTM</t>
  </si>
  <si>
    <t>VESS_TRIP_COMMENTS</t>
  </si>
  <si>
    <t>VESS_TRIP_EVT_ID</t>
  </si>
  <si>
    <t>VESS_TRIP_EVT_DATE</t>
  </si>
  <si>
    <t>VESS_TRIP_EVT_ACT_CODE_ID</t>
  </si>
  <si>
    <t>ACT_NAME</t>
  </si>
  <si>
    <t>ACT_DESC</t>
  </si>
  <si>
    <t>VESS_TRIP_EVT_LAT_DD</t>
  </si>
  <si>
    <t>VESS_TRIP_EVT_LON_DD</t>
  </si>
  <si>
    <t>VESS_TRIP_EVT_COMMENTS</t>
  </si>
  <si>
    <t>VST_UL_ITEM_AMT</t>
  </si>
  <si>
    <t>VST_UL_ITEM_UOM_ID</t>
  </si>
  <si>
    <t>VST_UL_ITEM_NOTES</t>
  </si>
  <si>
    <t>PARENT_SPP_ID</t>
  </si>
  <si>
    <t>CHILD_SPP_ID</t>
  </si>
  <si>
    <t>OTH_DISC_ID</t>
  </si>
  <si>
    <t>OTH_DISC_UOM_ID</t>
  </si>
  <si>
    <t>UL_ITEM_ID</t>
  </si>
  <si>
    <t>UL_ITEM_AMT</t>
  </si>
  <si>
    <t>UL_ITEM_MKT_DISP_ID</t>
  </si>
  <si>
    <t>UL_ITEM_SPP_ID</t>
  </si>
  <si>
    <t>UL_ITEM_UOM_ID</t>
  </si>
  <si>
    <t>UL_ITEM_NOTES</t>
  </si>
  <si>
    <t>CANN_TRANS_DEST_LOC_ID</t>
  </si>
  <si>
    <t>CANN_TRANS_CANN_ORG_ID</t>
  </si>
  <si>
    <t>CANN_TRANS_PURCH_ORG_ID</t>
  </si>
  <si>
    <t>CANN_TRANS_DATE</t>
  </si>
  <si>
    <t>CANN_TRANS_NOTES</t>
  </si>
  <si>
    <t>UL_TRANS_PORT_ARR_DATE</t>
  </si>
  <si>
    <t>UL_TRANS_PORT_DEP_DATE</t>
  </si>
  <si>
    <t>UL_TRANS_START_DATE</t>
  </si>
  <si>
    <t>UL_TRANS_END_DATE</t>
  </si>
  <si>
    <t>UL_TRANS_NOTES</t>
  </si>
  <si>
    <t>UL_TRANS_DEST_LOC_ID</t>
  </si>
  <si>
    <t>UL_TRANS_PROC_ORG_ID</t>
  </si>
  <si>
    <t>UL_TRANS_ACC_ORG_ID</t>
  </si>
  <si>
    <t>UL_TRANS_CARRIER_VESS_ID</t>
  </si>
  <si>
    <t>RET_CATCH_ID</t>
  </si>
  <si>
    <t>RET_CATCH_AMT</t>
  </si>
  <si>
    <t>RET_CATCH_SPP_ID</t>
  </si>
  <si>
    <t>RET_CATCH_SIZE_CLASS_ID</t>
  </si>
  <si>
    <t>RET_CATCH_UOM_ID</t>
  </si>
  <si>
    <t>SIZE_CLASS_WT_MIN_LB</t>
  </si>
  <si>
    <t>SIZE_CLASS_WT_MAX_LB</t>
  </si>
  <si>
    <t>SIZE_CLASS_WT_MIN_KG</t>
  </si>
  <si>
    <t>SIZE_CLASS_WT_MAX_KG</t>
  </si>
  <si>
    <t>SIZE_CLASS_DESC</t>
  </si>
  <si>
    <t>SPP_GROUP_ID</t>
  </si>
  <si>
    <t>TUNA_DISC_ID</t>
  </si>
  <si>
    <t>TUNA_DISC_SPP_ID</t>
  </si>
  <si>
    <t>TUNA_DISC_AMT</t>
  </si>
  <si>
    <t>TUNA_DISC_UOM_ID</t>
  </si>
  <si>
    <t>VESS_WCPFC_ID_NUM</t>
  </si>
  <si>
    <t>UL_TRANS_UL_LOC_ID</t>
  </si>
  <si>
    <t>VST_UL_ITEM_SPP_ID</t>
  </si>
  <si>
    <t>TUNA_DISC_SET_EVT_ID</t>
  </si>
  <si>
    <t>TUNA_DISC_CODE_ID</t>
  </si>
  <si>
    <t>RET_CATCH_SET_EVT_ID</t>
  </si>
  <si>
    <t>VESS_TRIP_VESS_ID</t>
  </si>
  <si>
    <t>VST_UL_ITEM_MKT_DISP_ID</t>
  </si>
  <si>
    <t>VESS_REG_NUM</t>
  </si>
  <si>
    <t>ORG_WEB_URL</t>
  </si>
  <si>
    <t>ALTER TABLE COLUMN NAME DDL</t>
  </si>
  <si>
    <t>SPT_TRIP_UL_ITEMS</t>
  </si>
  <si>
    <t>Table Comment</t>
  </si>
  <si>
    <t>PK Comment</t>
  </si>
  <si>
    <t>Market Grades
This is a reference table that represents the different Market Grades for fish buyers (e.g. other, standard, premium, poor, etc.).  These Market Grades are used in the Final Outturn (FOT) data stream.</t>
  </si>
  <si>
    <t xml:space="preserve">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t>
  </si>
  <si>
    <t>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t>
  </si>
  <si>
    <t>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t>
  </si>
  <si>
    <t xml:space="preserve">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t>
  </si>
  <si>
    <t xml:space="preserve">Unloading Dispositions
This is a reference table that represents the different Unloading Dispositions (e.g. partial, complete, etc.) for Vessel Unloading Transactions.  These Unloading Dispositions are used in the Unloading Log (UL) data stream.  </t>
  </si>
  <si>
    <t xml:space="preserve">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t>
  </si>
  <si>
    <t xml:space="preserve">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t>
  </si>
  <si>
    <t>Vessel Types
This is a reference table that represents the different Vessel Types (e.g. Fishing, Transshipment, etc.).  This defines how the different Vessels are used in the system.</t>
  </si>
  <si>
    <t>Vessel Captains
This is a reference table that represents the different Vessel Captains tracked under the SPTT.  These Vessel Captains are used in the Regional Purse-Seine Logsheet (RPL) data stream.</t>
  </si>
  <si>
    <t xml:space="preserve">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t>
  </si>
  <si>
    <t xml:space="preserve">Vessel Trips
This table represents the different purse-seine fishing Vessel Trips tracked under the SPTT.  These Vessel Trips are used in the Unloading Log (UL) and Regional Purse-Seine Logsheet (RPL) data streams.  This is the central event table that all SPTT data is tracked by.  </t>
  </si>
  <si>
    <t>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t>
  </si>
  <si>
    <t>Table comment DDL</t>
  </si>
  <si>
    <t>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t>
  </si>
  <si>
    <t>Discard Codes
This is a reference table that represents the different tuna species Discard Codes (listed as "Code" in the Tuna Species Discard section of the RPL form).</t>
  </si>
  <si>
    <t>Activity Codes
This is a reference table that represents the different vessel event Activity Codes.  This is listed as "Activity Code" in the Regional Purse-Seine Logsheet (RPL) form.</t>
  </si>
  <si>
    <t>Location Types
This is a reference table that represents the different Location Types (e.g. Country, Ports, etc.).  This defines how the different Locations are used in the system.</t>
  </si>
  <si>
    <t>Organization Types
This is a reference table that represents the different Organization Types (e.g. fish buyers, fishing companies, port agents).  This defines how the different Organizations are used in the system.</t>
  </si>
  <si>
    <t>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t>
  </si>
  <si>
    <t>Taxonomic Types
This is a reference table that represents the different Taxonomic Types for the different Species records.  This defines how the different Species records are used in the system.</t>
  </si>
  <si>
    <t xml:space="preserve">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t>
  </si>
  <si>
    <t>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t>
  </si>
  <si>
    <t>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t>
  </si>
  <si>
    <t>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t>
  </si>
  <si>
    <t>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t>
  </si>
  <si>
    <t>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t>
  </si>
  <si>
    <t>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t>
  </si>
  <si>
    <t>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t>
  </si>
  <si>
    <t>Max PK Value Query (for seeding sequences)</t>
  </si>
  <si>
    <t>VESS_ORG_ID</t>
  </si>
  <si>
    <t>SPT_SET_DISCARDS</t>
  </si>
  <si>
    <t>S_DSC</t>
  </si>
  <si>
    <t>VST_OBT</t>
  </si>
  <si>
    <t>OB_TRANSFER_ID</t>
  </si>
  <si>
    <t>Vessel Onboard Transfers
This table represents the onboard transfers of retained catch between storage wells (the total weight for the given species, size class, and unit of measure).  This information is captured in the Regional Purse-Seine Logsheet (RPL) data stream.</t>
  </si>
  <si>
    <t>SPT_RET_CATCH_WELLS</t>
  </si>
  <si>
    <t>CTCH_WELLS</t>
  </si>
  <si>
    <t>CATCH_WELL_ID</t>
  </si>
  <si>
    <t>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t>
  </si>
  <si>
    <t>SPT_MEASUREMENT_TYPES</t>
  </si>
  <si>
    <t>MEAS_TYPES</t>
  </si>
  <si>
    <t>MEAS_TYPE_ID</t>
  </si>
  <si>
    <t>Measurement Types
This is a reference table that represents the different types of measurements that are defined in the Units of Measure table.  This defines how the units of measure are used in the system.</t>
  </si>
  <si>
    <t>SPT_TRIP_OB_FISH</t>
  </si>
  <si>
    <t>VST_OBF</t>
  </si>
  <si>
    <t>SPT_TRIP_OB_TRANSFERS</t>
  </si>
  <si>
    <t>SPT_TRIP_DISPOSITIONS</t>
  </si>
  <si>
    <t>TR_DISP</t>
  </si>
  <si>
    <t>TRIP_DISP_ID</t>
  </si>
  <si>
    <t>OB_FISH_ID</t>
  </si>
  <si>
    <t xml:space="preserve">Trip Dispositions
This is a reference table that represents the different vessel Trip Dispositions (start of trip,  after unloading).  These Trip Dispositions are used in the Regional Purse-Seine Logsheet (RPL) data stream.  </t>
  </si>
  <si>
    <t xml:space="preserve">Vessel Trip Onboard Fish
This table represents the fish onboard a vessel at the start of a fishing trip and the fish onboard a vessel after unloading at the end of a fishing trip.  These Onboard Fish records are used in the Regional Purse-Seine Logsheet (RPL) data stream.  </t>
  </si>
  <si>
    <t>SPT_FORM_VERSIONS</t>
  </si>
  <si>
    <t>FRM_VERS</t>
  </si>
  <si>
    <t>SPT_IMPORT_METHODS</t>
  </si>
  <si>
    <t>IMP_METH</t>
  </si>
  <si>
    <t>FORM_VERSION_ID</t>
  </si>
  <si>
    <t>IMP_METHOD_ID</t>
  </si>
  <si>
    <t xml:space="preserve">SPT_IMP_METHOD_TYPES </t>
  </si>
  <si>
    <t>IMP_M_TYP</t>
  </si>
  <si>
    <t>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t>
  </si>
  <si>
    <t>Data Import Method Types
This is a reference table that represents the different types of Data Import Methods.  These Data Import Method Types are used to define the type of a given Data Import Method.</t>
  </si>
  <si>
    <t>IMP_METHOD_TYPE_ID</t>
  </si>
  <si>
    <t>SPT_FORM_TYPES</t>
  </si>
  <si>
    <t>FORM_TYPE_ID</t>
  </si>
  <si>
    <t>FRM_TYPES</t>
  </si>
  <si>
    <t xml:space="preserve">Form Types
This is a reference table that represents the different types of data collection forms.  These Form Types are used to define the type of a given Form Version.  </t>
  </si>
  <si>
    <t>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t>
  </si>
  <si>
    <t>SPT_IMP_METHOD_TYPES</t>
  </si>
  <si>
    <t>SPT_SIZE_CLASS_GROUPS</t>
  </si>
  <si>
    <t>SIZE_CLASS_GROUP_ID</t>
  </si>
  <si>
    <t xml:space="preserve">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t>
  </si>
  <si>
    <t>SPT_GRP_SIZE_CLASSES</t>
  </si>
  <si>
    <t>SZCL_GRP</t>
  </si>
  <si>
    <t>GRP_SZCL</t>
  </si>
  <si>
    <t>GRP_SIZE_CLASS_ID</t>
  </si>
  <si>
    <t xml:space="preserve">Group Size Classes
This is an intersection table that defines the individual Size Classes that belong to a given Size Class Group.  These Group Size Classes are used in the Final Outturn (FOT) and Regional Purse-Seine Logsheet (RPL) data streams. </t>
  </si>
  <si>
    <t>SPT_FORM_SIZE_GROUPS</t>
  </si>
  <si>
    <t>FRM_SZGRP</t>
  </si>
  <si>
    <t>FORM_SIZE_GROUP_ID</t>
  </si>
  <si>
    <t>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t>
  </si>
  <si>
    <t>SPT_OB_TRANS_WELLS</t>
  </si>
  <si>
    <t>OB_TR_WLS</t>
  </si>
  <si>
    <t>OB_TRANS_WELL_ID</t>
  </si>
  <si>
    <t>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t>
  </si>
  <si>
    <t>SPT_SET_CATCH</t>
  </si>
  <si>
    <t>SPT_CANN_TRANS_PROC</t>
  </si>
  <si>
    <t>CAN_TR_PR</t>
  </si>
  <si>
    <t>CANN_TRANS_PROC_ID</t>
  </si>
  <si>
    <t>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t>
  </si>
  <si>
    <t>SPT_FORM_SIZE_GROUPS_V</t>
  </si>
  <si>
    <t>SPT_FORM_VERSIONS_V</t>
  </si>
  <si>
    <t>SPT_IMPORT_METHODS_V</t>
  </si>
  <si>
    <t>SPT_SIZE_CLASS_GROUPS_V</t>
  </si>
  <si>
    <t>SPT_SPECIES_GROUPS_V</t>
  </si>
  <si>
    <t>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t>
  </si>
  <si>
    <t>Form Versions
This View returns all data collection form versions that were used to capture the data over time.  These Form Versions are used in the Final Outturn (FOT), Unloading Log (UL), and Regional Purse-Seine Logsheet (RPL) data streams.</t>
  </si>
  <si>
    <t xml:space="preserve">Data Import Methods
This View returns all Data Import Methods used to import data into the SPTT database.  These Data Import Methods are used in the Final Outturn (FOT), Unloading Log (UL), and Regional Purse-Seine Logsheet (RPL) data streams.  </t>
  </si>
  <si>
    <t xml:space="preserve">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t>
  </si>
  <si>
    <t>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t>
  </si>
  <si>
    <t>TABLE_NAME</t>
  </si>
  <si>
    <t>COLUMN_NAME</t>
  </si>
  <si>
    <t>COMMENTS</t>
  </si>
  <si>
    <t>The numeric code for the given fishing activity</t>
  </si>
  <si>
    <t>Primary Key for the SPT_ACTIVITY_CODES table</t>
  </si>
  <si>
    <t>The description of the given fishing activity</t>
  </si>
  <si>
    <t>The name of the given fishing activity</t>
  </si>
  <si>
    <t>The date the vessel catch was received by the cannery company</t>
  </si>
  <si>
    <t>The unloading destination country</t>
  </si>
  <si>
    <t>Primary Key for the SPT_CANN_TRANSACTIONS table</t>
  </si>
  <si>
    <t>The notes for the given cannery transactions</t>
  </si>
  <si>
    <t>The purchasing company for the unloaded catch</t>
  </si>
  <si>
    <t>CANN_TRANS_WT_UOM_ID</t>
  </si>
  <si>
    <t>The unit of measure originally used to enter the weights for the given cannery transaction.</t>
  </si>
  <si>
    <t>The FOT form version that was used to collect the data for the given Cannery Transaction</t>
  </si>
  <si>
    <t>The data import method used to load the FOT data into the database</t>
  </si>
  <si>
    <t>The vessel trip unloading transaction the given fish were bought from</t>
  </si>
  <si>
    <t>Primary Key for the SPT_CANN_TRANS_ITEMS table</t>
  </si>
  <si>
    <t>The market disposition for the fish sold at the cannery</t>
  </si>
  <si>
    <t>The market grade for the fish sold at the cannery</t>
  </si>
  <si>
    <t>Any notes associated with the given cannery transaction item</t>
  </si>
  <si>
    <t>CANN_ITEM_ORIG_WT</t>
  </si>
  <si>
    <t>The weight value that was originally entered into the database for the specified unit of measure</t>
  </si>
  <si>
    <t>The size class for the fish sold at the cannery</t>
  </si>
  <si>
    <t>the species sold at the cannery</t>
  </si>
  <si>
    <t>CANN_ITEM_WT_MT</t>
  </si>
  <si>
    <t>The total weight (in metric tonnes) sold at the cannery for the given type of fish, market disposition, market grade, and size class</t>
  </si>
  <si>
    <t>The cannery transaction the given transaction item belongs to</t>
  </si>
  <si>
    <t>The Cannery Transaction that was processed</t>
  </si>
  <si>
    <t>Primary Key for the SPT_CANN_TRANS_PROC table</t>
  </si>
  <si>
    <t>PROC_ORG_ID</t>
  </si>
  <si>
    <t>The processing organization that was involved in processing the Cannery Transaction</t>
  </si>
  <si>
    <t>Numeric code for the discard reason</t>
  </si>
  <si>
    <t>Description of the discard reason</t>
  </si>
  <si>
    <t>Primary Key for the SPT_DISCARD_CODES table</t>
  </si>
  <si>
    <t>Name of the discard reason</t>
  </si>
  <si>
    <t>Primary Key for the SPT_FORM_SIZE_GROUPS table</t>
  </si>
  <si>
    <t>The Form Version that includes the Size Class Group</t>
  </si>
  <si>
    <t>The Size Class Group implemented on the given Form Version</t>
  </si>
  <si>
    <t>FORM_TYPE_DESC</t>
  </si>
  <si>
    <t>The description of the given type of data collection form</t>
  </si>
  <si>
    <t>Primary Key for the SPT_FORM_TYPES table</t>
  </si>
  <si>
    <t>FORM_TYPE_NAME</t>
  </si>
  <si>
    <t>The type of data collection form</t>
  </si>
  <si>
    <t>FORM_DESC</t>
  </si>
  <si>
    <t>The description of the given data collection form</t>
  </si>
  <si>
    <t>Primary Key for the SPT_FORM_VERSIONS table</t>
  </si>
  <si>
    <t>VERSION</t>
  </si>
  <si>
    <t>The version of the given data collection form</t>
  </si>
  <si>
    <t>Primary Key for the SPT_GRP_SIZE_CLASSES table</t>
  </si>
  <si>
    <t>The Size Class Group for the given Size Class</t>
  </si>
  <si>
    <t>The Size Class for the given Size Class Group</t>
  </si>
  <si>
    <t>IMP_METHOD_DESC</t>
  </si>
  <si>
    <t>The description of the given data import method</t>
  </si>
  <si>
    <t>Primary Key for the SPT_IMPORT_METHODS table</t>
  </si>
  <si>
    <t>IMP_METHOD_NAME</t>
  </si>
  <si>
    <t>The name of the given data import method</t>
  </si>
  <si>
    <t>The type of data import method</t>
  </si>
  <si>
    <t>IMP_METHOD_VERSION</t>
  </si>
  <si>
    <t>The version of the given data import method</t>
  </si>
  <si>
    <t>Primary Key for the SPT_IMP_METHOD_TYPES table</t>
  </si>
  <si>
    <t>METHOD_TYPE_CODE</t>
  </si>
  <si>
    <t>The code of the given type of import method</t>
  </si>
  <si>
    <t>METHOD_TYPE_DESC</t>
  </si>
  <si>
    <t>The description of the given type of import method</t>
  </si>
  <si>
    <t>METHOD_TYPE_NAME</t>
  </si>
  <si>
    <t>The name of the given type of import method</t>
  </si>
  <si>
    <t>The alphabetic code for the given location</t>
  </si>
  <si>
    <t>The description for the given location</t>
  </si>
  <si>
    <t>Primary Key for the SPT_LOCATIONS table</t>
  </si>
  <si>
    <t>The name of the given location</t>
  </si>
  <si>
    <t>The numeric code for the given location</t>
  </si>
  <si>
    <t>The type of location</t>
  </si>
  <si>
    <t>The parent location for the given location</t>
  </si>
  <si>
    <t>The code for the location type</t>
  </si>
  <si>
    <t>The description for the location type</t>
  </si>
  <si>
    <t>Primary Key for the SPT_LOCATION_TYPES table</t>
  </si>
  <si>
    <t>The name of the location type</t>
  </si>
  <si>
    <t>MEAS_TYPE_CODE</t>
  </si>
  <si>
    <t>The code for the type of measurement</t>
  </si>
  <si>
    <t>MEAS_TYPE_DESC</t>
  </si>
  <si>
    <t>The description for the measurement type</t>
  </si>
  <si>
    <t>Primary Key for the SPT_MEASUREMENT_TYPES table</t>
  </si>
  <si>
    <t>MEAS_TYPE_NAME</t>
  </si>
  <si>
    <t>The type of measurement</t>
  </si>
  <si>
    <t>The code for the given market disposition</t>
  </si>
  <si>
    <t>The description for the given market disposition</t>
  </si>
  <si>
    <t>Primary Key for the SPT_MKT_DISPOSITIONS table</t>
  </si>
  <si>
    <t>The name for the given market disposition</t>
  </si>
  <si>
    <t>The code for the given market grade</t>
  </si>
  <si>
    <t>The description of the given market grade</t>
  </si>
  <si>
    <t>Primary Key for the SPT_MKT_GRADES table</t>
  </si>
  <si>
    <t>The name of the given market grade</t>
  </si>
  <si>
    <t>The Onboard Transfer record the given Transfer Wells belong to</t>
  </si>
  <si>
    <t>Primary Key for the SPT_OB_TRANS_WELLS table</t>
  </si>
  <si>
    <t>SOURCE_WELL_YN</t>
  </si>
  <si>
    <t>Flag to indicate if the given Onboard Transfer Well is a source well (Y) or a destination well (N)</t>
  </si>
  <si>
    <t>WELL_NUMBER</t>
  </si>
  <si>
    <t>The Well Number for the given Onboard Transfer</t>
  </si>
  <si>
    <t>The abbreviated name of the organization</t>
  </si>
  <si>
    <t>The organization Address line 1</t>
  </si>
  <si>
    <t>The organization Address line 2</t>
  </si>
  <si>
    <t>The organization Address line 3</t>
  </si>
  <si>
    <t>Description for the organization</t>
  </si>
  <si>
    <t>Primary Key for the SPT_ORGANIZATIONS table</t>
  </si>
  <si>
    <t>The location of the organization</t>
  </si>
  <si>
    <t>The name of the organization</t>
  </si>
  <si>
    <t>The phone number for the organization</t>
  </si>
  <si>
    <t>The type of organization</t>
  </si>
  <si>
    <t>The organization website</t>
  </si>
  <si>
    <t>Organization Type Code</t>
  </si>
  <si>
    <t>Organization Type description</t>
  </si>
  <si>
    <t>Primary Key for the SPT_ORG_TYPES table</t>
  </si>
  <si>
    <t>Organization Type Name</t>
  </si>
  <si>
    <t>Primary Key for the SPT_RET_CATCH_WELLS table</t>
  </si>
  <si>
    <t>CATCH_WELL_NOTES</t>
  </si>
  <si>
    <t>Notes about the retained catch storage well (if any)</t>
  </si>
  <si>
    <t>CATCH_WELL_TRIP_EVT_ID</t>
  </si>
  <si>
    <t>The Vessel Trip Event fishing set the retained catch was caught during</t>
  </si>
  <si>
    <t>WELL_NUM</t>
  </si>
  <si>
    <t>The well number for the storage well the retained catch was originally stored in</t>
  </si>
  <si>
    <t>School association code</t>
  </si>
  <si>
    <t>School association description</t>
  </si>
  <si>
    <t>Primary Key for the SPT_SCH_ASSOC_CODES table</t>
  </si>
  <si>
    <t>School association name</t>
  </si>
  <si>
    <t>CATCH_ID</t>
  </si>
  <si>
    <t>Primary Key for the SPT_SET_CATCH table</t>
  </si>
  <si>
    <t>CATCH_NOTES</t>
  </si>
  <si>
    <t>Notes about the fishing set's catch (if any)</t>
  </si>
  <si>
    <t>CATCH_NUM</t>
  </si>
  <si>
    <t>The total number of individuals caught</t>
  </si>
  <si>
    <t>CATCH_ORIG_WT</t>
  </si>
  <si>
    <t>CATCH_SIZE_CLASS_ID</t>
  </si>
  <si>
    <t>The size class for the catch</t>
  </si>
  <si>
    <t>CATCH_SPP_ID</t>
  </si>
  <si>
    <t>The species that was caught</t>
  </si>
  <si>
    <t>CATCH_TRIP_EVT_ID</t>
  </si>
  <si>
    <t>The associated vessel trip event</t>
  </si>
  <si>
    <t>CATCH_WT_MT</t>
  </si>
  <si>
    <t>The total weight (in metric tonnes) of the caught species for the given unit of measure</t>
  </si>
  <si>
    <t>Discard code for the discarded catch (only valid if populated for a discarded catch)</t>
  </si>
  <si>
    <t>RET_CATCH_YN</t>
  </si>
  <si>
    <t>Flag to indicate if the catch was retained (Y) or discarded (N)</t>
  </si>
  <si>
    <t>The description for the given size class</t>
  </si>
  <si>
    <t>Primary Key for the SPT_SIZE_CLASSES table</t>
  </si>
  <si>
    <t>The label for the given size class</t>
  </si>
  <si>
    <t>SIZE_CLASS_SORT_ORDER</t>
  </si>
  <si>
    <t>The relative sort order for the given Size Class</t>
  </si>
  <si>
    <t>The metric weight (in kg) for the maximum weight of the class (inclusive)</t>
  </si>
  <si>
    <t>The imperial weight (in pounds) for the maximum weight of the class (inclusive)</t>
  </si>
  <si>
    <t>The metric weight (in kg) for the minimum weight of the class (non-inclusive)</t>
  </si>
  <si>
    <t>The imperial weight (in pounds) for the minimum weight of the class (non-inclusive)</t>
  </si>
  <si>
    <t>SC_GROUP_DESC</t>
  </si>
  <si>
    <t>The description for the given Size Class Group</t>
  </si>
  <si>
    <t>SC_GROUP_NAME</t>
  </si>
  <si>
    <t>The name of the given Size Class Group</t>
  </si>
  <si>
    <t>SC_GROUP_SPP_ID</t>
  </si>
  <si>
    <t>The species for the given Size Class Group</t>
  </si>
  <si>
    <t>Primary Key for the SPT_SIZE_CLASS_GROUPS table</t>
  </si>
  <si>
    <t>SPP_AUTHOR</t>
  </si>
  <si>
    <t>The author for the given taxonomic species definition</t>
  </si>
  <si>
    <t>Common name of the species</t>
  </si>
  <si>
    <t>FAO Code</t>
  </si>
  <si>
    <t>Primary Key for the SPT_SPECIES table</t>
  </si>
  <si>
    <t>SPP_OBS_CODE</t>
  </si>
  <si>
    <t>The Observer code for the given species</t>
  </si>
  <si>
    <t>Flag to indicate if the given species is legal to be retained ('Y') or is not retained ('N')</t>
  </si>
  <si>
    <t>Scientific name of the species</t>
  </si>
  <si>
    <t>SPP_TSN</t>
  </si>
  <si>
    <t>Taxonomic serial number assigned by ITIS</t>
  </si>
  <si>
    <t>Flag to indicate if the given species is a tuna species ('Y') or is not a tuna species ('N')</t>
  </si>
  <si>
    <t>SPP_YEAR_DESCRIBED</t>
  </si>
  <si>
    <t>The year the species was described</t>
  </si>
  <si>
    <t>Taxonomic rank of the given species record</t>
  </si>
  <si>
    <t>The child species</t>
  </si>
  <si>
    <t>The parent species</t>
  </si>
  <si>
    <t>Primary Key for the SPT_SPECIES_GROUPS table</t>
  </si>
  <si>
    <t>The alphabetic code for the given taxonomic type</t>
  </si>
  <si>
    <t>The description of the given taxonomic type</t>
  </si>
  <si>
    <t>Primary Key for the SPT_TAXON_TYPES table</t>
  </si>
  <si>
    <t>The name of the given taxonomic type</t>
  </si>
  <si>
    <t>TRIP_DISP_CODE</t>
  </si>
  <si>
    <t>The code for the given trip disposition type</t>
  </si>
  <si>
    <t>TRIP_DISP_DESC</t>
  </si>
  <si>
    <t>The description of the given trip disposition type</t>
  </si>
  <si>
    <t>Primary Key for the SPT_TRIP_DISPOSITIONS table</t>
  </si>
  <si>
    <t>TRIP_DISP_NAME</t>
  </si>
  <si>
    <t>The name of the given trip disposition type</t>
  </si>
  <si>
    <t>Primary Key for the SPT_TRIP_OB_FISH table</t>
  </si>
  <si>
    <t>OB_FISH_ORIG_WT</t>
  </si>
  <si>
    <t>The original weight value entered for the given species and unit of measure onboard the vessel before the vessel departs or after the vessel unloads</t>
  </si>
  <si>
    <t>OB_FISH_SIZE_CLASS_ID</t>
  </si>
  <si>
    <t>The Size Class for the given species onboard before departing/after unloading</t>
  </si>
  <si>
    <t>OB_FISH_SPP_ID</t>
  </si>
  <si>
    <t>The species onboard the vessel before the vessel departs or after the vessel unloads</t>
  </si>
  <si>
    <t>OB_FISH_TRIP_DISP_ID</t>
  </si>
  <si>
    <t>The trip disposition for the fish onboard the vessel (before the trip departs or after unloading)</t>
  </si>
  <si>
    <t>OB_FISH_WT_MT</t>
  </si>
  <si>
    <t>The total weight (in metric tonnes) for the given species and unit of measure onboard the vessel before the vessel departs or after the vessel unloads</t>
  </si>
  <si>
    <t>The vessel trip the fish were onboard before departing/after unloading</t>
  </si>
  <si>
    <t>Primary Key for the SPT_VESS_OB_TRANSFERS table</t>
  </si>
  <si>
    <t>OB_TRANS_NOTES</t>
  </si>
  <si>
    <t>Notes about the onboard well transfers (if any)</t>
  </si>
  <si>
    <t>OB_TRANS_ORIG_WT</t>
  </si>
  <si>
    <t>OB_TRANS_SIZE_CLASS_ID</t>
  </si>
  <si>
    <t>Species size class that was transferred between storage wells onboard</t>
  </si>
  <si>
    <t>OB_TRANS_SPP_ID</t>
  </si>
  <si>
    <t>Species that was transferred between storage wells onboard</t>
  </si>
  <si>
    <t>OB_TRANS_WT_MT</t>
  </si>
  <si>
    <t>The total weight (in metric tonnes) of fish that was transferred between storage wells for the given species, and size class</t>
  </si>
  <si>
    <t>The vessel trip event that the onboard transfer was performed during</t>
  </si>
  <si>
    <t>The Vessel Trip Unloading event the category of catch was unloaded from</t>
  </si>
  <si>
    <t>Primary Key for the SPT_TRIP_UL_ITEMS table</t>
  </si>
  <si>
    <t>The market disposition for the given unloading category</t>
  </si>
  <si>
    <t>Any notes associated with the given vessel trip unloading item</t>
  </si>
  <si>
    <t>VST_UL_ITEM_ORIG_WT</t>
  </si>
  <si>
    <t>The total weight that was originally entered into the database for the specified unit of measure</t>
  </si>
  <si>
    <t>The species/category that was unloaded</t>
  </si>
  <si>
    <t>VST_UL_ITEM_WT_MT</t>
  </si>
  <si>
    <t>The total weight (in metric tonnes) of the unloaded catch for the given species, market disposition, and unit of measure</t>
  </si>
  <si>
    <t>The code for the given unloading disposition type</t>
  </si>
  <si>
    <t>The description of the given unloading disposition type</t>
  </si>
  <si>
    <t>Primary Key for the SPT_UL_DISPOSITIONS table</t>
  </si>
  <si>
    <t>The name of the given unloading disposition type</t>
  </si>
  <si>
    <t>The UL form version that was used to collect the data for the given Unloading Transaction</t>
  </si>
  <si>
    <t>The data import method used to load the UL data into the database</t>
  </si>
  <si>
    <t>The type of vessel unloading (partial or complete)</t>
  </si>
  <si>
    <t>The company that accepted the fish</t>
  </si>
  <si>
    <t>The carrier vessel the fish was unloaded to (if any)</t>
  </si>
  <si>
    <t>The destination of the unloaded fish (country)</t>
  </si>
  <si>
    <t>The date the unloading process was completed</t>
  </si>
  <si>
    <t>Primary Key for the SPT_UL_TRANSACTIONS table</t>
  </si>
  <si>
    <t>Additional notes about the given unloading transaction</t>
  </si>
  <si>
    <t>The date the vessel arrived at the unloading port</t>
  </si>
  <si>
    <t>The date the vessel departed the unloading port after the unloading transaction was completed</t>
  </si>
  <si>
    <t>The processing company for the unloaded fish</t>
  </si>
  <si>
    <t>The date the unloading process was started</t>
  </si>
  <si>
    <t>The port that the given unloading transaction was processed</t>
  </si>
  <si>
    <t>UL_TRANS_WT_UOM_ID</t>
  </si>
  <si>
    <t>The unit of measure originally used to enter the weights for the given Unloading Transaction.</t>
  </si>
  <si>
    <t>The vessel trip the unloaded fish were caught during</t>
  </si>
  <si>
    <t>Primary Key for the SPT_UL_TRANS_ITEMS table</t>
  </si>
  <si>
    <t>The market disposition for the given unloaded fish</t>
  </si>
  <si>
    <t>Any notes associated with the given unloading transaction item</t>
  </si>
  <si>
    <t>UL_ITEM_ORIG_WT</t>
  </si>
  <si>
    <t>The species of fish that was unloaded</t>
  </si>
  <si>
    <t>UL_ITEM_WT_MT</t>
  </si>
  <si>
    <t>The total weight (in metric tonnes) of fish for the given species, unloading disposition, unit of measure</t>
  </si>
  <si>
    <t>The unloading transaction that the given species/amount/market disposition this unloading category belongs to</t>
  </si>
  <si>
    <t>The abbreviation for the given unit of measure</t>
  </si>
  <si>
    <t>UOM_CONV_FACTOR_FROM</t>
  </si>
  <si>
    <t>The conversion factor from the given unit of measure necessary to transform the value to the natively stored value's unit of measure (metric tonnes)</t>
  </si>
  <si>
    <t>UOM_CONV_FACTOR_TO</t>
  </si>
  <si>
    <t>The conversion factor from the natively stored value's unit of measure (metric tonnes) necessary to transform it to the given unit of measure</t>
  </si>
  <si>
    <t>The description for the given unit of measure</t>
  </si>
  <si>
    <t>Primary Key for the SPT_UNITS_OF_MEASURE table</t>
  </si>
  <si>
    <t>Name of the unit of measure</t>
  </si>
  <si>
    <t>The category for the given fishing vessel</t>
  </si>
  <si>
    <t>The description of the vessel</t>
  </si>
  <si>
    <t>The FFA VID of the given fishing vessel</t>
  </si>
  <si>
    <t>The fishery for the given vessel</t>
  </si>
  <si>
    <t>The country flag for the given fishing vessel</t>
  </si>
  <si>
    <t>Primary Key for the SPT_VESSELS table</t>
  </si>
  <si>
    <t>The international radio call sign for the given vessel</t>
  </si>
  <si>
    <t>The license number of the given fishing vessel</t>
  </si>
  <si>
    <t>The ending effective date for the given fishing license</t>
  </si>
  <si>
    <t>The beggining effective date for the given fishing license</t>
  </si>
  <si>
    <t>Name of the given fishing vessel</t>
  </si>
  <si>
    <t>The Vessel's management organization</t>
  </si>
  <si>
    <t>The registration number for the given fishing vessel</t>
  </si>
  <si>
    <t>The type of fishing vessel</t>
  </si>
  <si>
    <t>The WCPFC Identification Number for the given fishing vessel</t>
  </si>
  <si>
    <t>The description of the given vessel captain</t>
  </si>
  <si>
    <t>The first name of the given vessel captain</t>
  </si>
  <si>
    <t>Primary Key for the SPT_VESSEL_CAPTAINS table</t>
  </si>
  <si>
    <t>The last name of the given vessel captain</t>
  </si>
  <si>
    <t>The middle name of the given vessel captain</t>
  </si>
  <si>
    <t>The RPL form version that was used to collect the data for the given Vessel Trip</t>
  </si>
  <si>
    <t>The data import method used to load the data into the database</t>
  </si>
  <si>
    <t>TRIP_COORD_UOM_ID</t>
  </si>
  <si>
    <t>The unit of measure that was originally used to enter the Trip Event coordinates</t>
  </si>
  <si>
    <t>TRIP_WT_UOM_ID</t>
  </si>
  <si>
    <t>The unit of measure originally used to enter the weights for the given Vessel Trip.</t>
  </si>
  <si>
    <t>The assigned captain for the given vessel trip</t>
  </si>
  <si>
    <t>The date/time (in UTC) of arrival for the given vessel fishing trip</t>
  </si>
  <si>
    <t>VESS_TRIP_ARR_LOC_ID</t>
  </si>
  <si>
    <t>The port of arrival for the given fishing trip</t>
  </si>
  <si>
    <t>The date/time (in UTC) of departure for the given vessel fishing trip</t>
  </si>
  <si>
    <t>The port of departure for the given fishing trip</t>
  </si>
  <si>
    <t>Primary Key for the SPT_VESSEL_TRIPS table</t>
  </si>
  <si>
    <t>VESS_TRIP_NOTES</t>
  </si>
  <si>
    <t>Notes for the given vessel trip (if any)</t>
  </si>
  <si>
    <t>The unique trip number for the vessel fishing trip</t>
  </si>
  <si>
    <t>The number of FADS used for the given fishing trip</t>
  </si>
  <si>
    <t>The date the log information was submitted by the vessel captain</t>
  </si>
  <si>
    <t>Flag to indicate if tender vessels were used on the given fishing trip</t>
  </si>
  <si>
    <t>The port agent used to unload catch</t>
  </si>
  <si>
    <t>The year the fishing trip began</t>
  </si>
  <si>
    <t>EVT_SCH_ASSOC_ID</t>
  </si>
  <si>
    <t>School Association</t>
  </si>
  <si>
    <t>PARENT_TRIP_EVT_ID</t>
  </si>
  <si>
    <t>The parent Trip Event record.  This will be NULL for all events except for the Transferring Fish To/From Vessel Activity Codes; in these cases it will reference the "Fishing Set" Trip Event record where the fish were caught.</t>
  </si>
  <si>
    <t>RPL_PAGE_NUM</t>
  </si>
  <si>
    <t>The page number of the RPL form that the given trip event metadata was reported</t>
  </si>
  <si>
    <t>Activity Code</t>
  </si>
  <si>
    <t>VESS_TRIP_EVT_END_DTM</t>
  </si>
  <si>
    <t>The end date/time of the given activity (UTC)</t>
  </si>
  <si>
    <t>Primary Key for the SPT_VESSEL_TRIP_EVTS table</t>
  </si>
  <si>
    <t>Latitude (DD)</t>
  </si>
  <si>
    <t>Longitude (DD)</t>
  </si>
  <si>
    <t>VESS_TRIP_EVT_NOTES</t>
  </si>
  <si>
    <t>Notes for the given vessel trip event (if any)</t>
  </si>
  <si>
    <t>VESS_TRIP_EVT_ORIG_LAT</t>
  </si>
  <si>
    <t>The Latitude value originally entered into the database for the specified unit of measure</t>
  </si>
  <si>
    <t>VESS_TRIP_EVT_ORIG_LON</t>
  </si>
  <si>
    <t>The Longitude value originally entered into the database for the specified unit of measure</t>
  </si>
  <si>
    <t>VESS_TRIP_EVT_START_DTM</t>
  </si>
  <si>
    <t>The start date/time of the given activity (UTC)</t>
  </si>
  <si>
    <t>The vessel trip the event occurred during</t>
  </si>
  <si>
    <t>The vessel trip the retained catch was unloaded from</t>
  </si>
  <si>
    <t>The date the unloading was finished</t>
  </si>
  <si>
    <t>Primary Key for the SPT_VESSEL_TRIP_UL table</t>
  </si>
  <si>
    <t>VST_UL_NOTES</t>
  </si>
  <si>
    <t>Notes for the given vessel trip unloading (if any)</t>
  </si>
  <si>
    <t>The fish buying organization for the unloaded catch</t>
  </si>
  <si>
    <t>The date the unloading was started</t>
  </si>
  <si>
    <t>The transport vessel destination for the unloaded catch</t>
  </si>
  <si>
    <t>The code for the given vessel type</t>
  </si>
  <si>
    <t>The description of the given vessel type</t>
  </si>
  <si>
    <t>Primary Key for the SPT_VESSEL_TYPES table</t>
  </si>
  <si>
    <t>The name of the given vessel type</t>
  </si>
  <si>
    <t>CHILD_COMMON_NAME</t>
  </si>
  <si>
    <t>CHILD_FAO_CODE</t>
  </si>
  <si>
    <t>CHILD_SCIENTIFIC_NAME</t>
  </si>
  <si>
    <t>PARENT_COMMON_NAME</t>
  </si>
  <si>
    <t>PARENT_FAO_CODE</t>
  </si>
  <si>
    <t>PARENT_SCIENTIFIC_NAME</t>
  </si>
  <si>
    <t>Child Species - Primary Key for the SPT_SPECIES table</t>
  </si>
  <si>
    <t>Child Species - FAO Code</t>
  </si>
  <si>
    <t>Child Species - Scientific name of the species</t>
  </si>
  <si>
    <t>Child Species - Common name of the species</t>
  </si>
  <si>
    <t>Parent Species - Common name of the species</t>
  </si>
  <si>
    <t>Parent Species - FAO Code</t>
  </si>
  <si>
    <t>Parent Species - Scientific name of the species</t>
  </si>
  <si>
    <t>Parent Species - Primary Key for the SPT_SPECIES table</t>
  </si>
  <si>
    <t>Comment DDL</t>
  </si>
  <si>
    <t xml:space="preserve">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t>
  </si>
  <si>
    <t>SPT_QC_PTA_VESS_MUL_ACT_V</t>
  </si>
  <si>
    <t>EFFECTIVE_DATE</t>
  </si>
  <si>
    <t>END_DATE</t>
  </si>
  <si>
    <t>PTA_VESS_ID</t>
  </si>
  <si>
    <t>PTA_VESS_NAME</t>
  </si>
  <si>
    <t>SPT_QC_PTA_VESS_NO_MATCH_V</t>
  </si>
  <si>
    <t>EFF_DATE_NO_MATCH</t>
  </si>
  <si>
    <t>END_DATE_NO_MATCH</t>
  </si>
  <si>
    <t>MAX_END_DATE</t>
  </si>
  <si>
    <t>MIN_EFF_DATE</t>
  </si>
  <si>
    <t>SPT_QC_PTA_VESS_OVERLAP_V</t>
  </si>
  <si>
    <t>A_EFFECTIVE_DATE</t>
  </si>
  <si>
    <t>A_END_DATE</t>
  </si>
  <si>
    <t>A_VESS_NAME</t>
  </si>
  <si>
    <t>B_EFFECTIVE_DATE</t>
  </si>
  <si>
    <t>B_END_DATE</t>
  </si>
  <si>
    <t>B_VESS_NAME</t>
  </si>
  <si>
    <t>EFF_DATE_OVERLAP</t>
  </si>
  <si>
    <t>END_DATE_OVERLAP</t>
  </si>
  <si>
    <t>The effective date for the given set of Organization values</t>
  </si>
  <si>
    <t>The end date for the given set of Organization values</t>
  </si>
  <si>
    <t>PTA_ORG_ABBR</t>
  </si>
  <si>
    <t>The abbreviation of the given Organization</t>
  </si>
  <si>
    <t>PTA_ORG_ADDR1</t>
  </si>
  <si>
    <t>The Address1 of the given Organization</t>
  </si>
  <si>
    <t>PTA_ORG_ADDR2</t>
  </si>
  <si>
    <t>The Address2 of the given Organization</t>
  </si>
  <si>
    <t>PTA_ORG_ADDR3</t>
  </si>
  <si>
    <t>The Address3 of the given Organization</t>
  </si>
  <si>
    <t>PTA_ORG_DESC</t>
  </si>
  <si>
    <t>The description of the given Organization</t>
  </si>
  <si>
    <t>Primary Key for the SPT_PTA_ORG_HIST table</t>
  </si>
  <si>
    <t>PTA_ORG_ID</t>
  </si>
  <si>
    <t>The Organization the given PTA Organization History record belongs to</t>
  </si>
  <si>
    <t>PTA_ORG_LOC_ID</t>
  </si>
  <si>
    <t>The location of the given Organization</t>
  </si>
  <si>
    <t>PTA_ORG_NAME</t>
  </si>
  <si>
    <t>The name of the given Organization</t>
  </si>
  <si>
    <t>PTA_ORG_PHON_NUM</t>
  </si>
  <si>
    <t>The phone number of the given Organization</t>
  </si>
  <si>
    <t>PTA_ORG_WEB_URL</t>
  </si>
  <si>
    <t>The web URL of the given Organization</t>
  </si>
  <si>
    <t>The effective date for the given set of Vessel values</t>
  </si>
  <si>
    <t>The end date for the given set of Vessel values</t>
  </si>
  <si>
    <t>PTA_FFA_VID</t>
  </si>
  <si>
    <t>The FFA VID of the given Vessel</t>
  </si>
  <si>
    <t>PTA_VESS_FLAG</t>
  </si>
  <si>
    <t>The country flag for the given Vessel</t>
  </si>
  <si>
    <t>The Vessel the given PTA Vessel History record belongs to</t>
  </si>
  <si>
    <t>PTA_VESS_IRCS</t>
  </si>
  <si>
    <t>The IRCS of the given Vessel</t>
  </si>
  <si>
    <t>PTA_VESS_LIC_NUM</t>
  </si>
  <si>
    <t>The license number of the given Vessel</t>
  </si>
  <si>
    <t>The name of the given Vessel</t>
  </si>
  <si>
    <t>PTA_VESS_ORG_ID</t>
  </si>
  <si>
    <t>The Vessel Management Organization for the given Vessel</t>
  </si>
  <si>
    <t>PTA_VESS_REG_NUM</t>
  </si>
  <si>
    <t>The registation number for the given Vessel</t>
  </si>
  <si>
    <t>PTA_WCPFC_ID_NUM</t>
  </si>
  <si>
    <t>The WCPFC Identification Number of the given Vessel</t>
  </si>
  <si>
    <t>Primary Key for the SPT_PTA_VESSEL_HIST table</t>
  </si>
  <si>
    <t>This field indicates that the given record's END_DATE does not have another record with a matching EFFECTIVE_DATE</t>
  </si>
  <si>
    <t>This field indicates that the given record's EFFECTIVE_DATE does not have another record with a matching END_DATE</t>
  </si>
  <si>
    <t>The maximum End Date for the given reference record's series of PTA history records (indicates the first record in the series of PTA PTA history records)</t>
  </si>
  <si>
    <t>The minimum Effective Date for the given reference record's series of PTA history records (indicates the first record in the series of PTA PTA history records)</t>
  </si>
  <si>
    <t>This field indicates that the END_DATE of record A overlapped with the effective date range of record B</t>
  </si>
  <si>
    <t>This field indicates that the EFFECTIVE_DATE of record A overlapped with the effective date range of record B</t>
  </si>
  <si>
    <t>Record A's Effective Date</t>
  </si>
  <si>
    <t>Record A's End Date</t>
  </si>
  <si>
    <t>Record B's Effective Date</t>
  </si>
  <si>
    <t>Record B's End Date</t>
  </si>
  <si>
    <t>Record A's Vessel Name</t>
  </si>
  <si>
    <t>Primary Key value for Record A</t>
  </si>
  <si>
    <t>Primary Key value for Record B</t>
  </si>
  <si>
    <t>SPT_PTA_VESSELS</t>
  </si>
  <si>
    <t>SPT_PTA_ORGANIZATIONS</t>
  </si>
  <si>
    <t>PTA_HIST_VESS_ID</t>
  </si>
  <si>
    <t>A_PTA_HIST_VESS_ID</t>
  </si>
  <si>
    <t>B_PTA_HIST_VESS_ID</t>
  </si>
  <si>
    <t>PTA_HIST_ORG_ID</t>
  </si>
  <si>
    <t>SPT_PTA_HIST_VESSELS</t>
  </si>
  <si>
    <t>PTA_H_VS</t>
  </si>
  <si>
    <t>PTA_VS</t>
  </si>
  <si>
    <t>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t>
  </si>
  <si>
    <t>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t>
  </si>
  <si>
    <t>SPT_CANN_DEST_LOC</t>
  </si>
  <si>
    <t>CAN_DEST_L</t>
  </si>
  <si>
    <t>CANN_DEST_LOC_ID</t>
  </si>
  <si>
    <t xml:space="preserve">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t>
  </si>
  <si>
    <t>TRACKING_ID</t>
  </si>
  <si>
    <t>TRACKING_YEAR</t>
  </si>
  <si>
    <t>DEPARTURE_DATE_UTC</t>
  </si>
  <si>
    <t>FISHCOMPANY_NAME</t>
  </si>
  <si>
    <t>RPL_RCVD_DATE</t>
  </si>
  <si>
    <t>RPL_TRIP_NUM</t>
  </si>
  <si>
    <t>RPL_FILE_TYPE</t>
  </si>
  <si>
    <t>RPL_VERSION</t>
  </si>
  <si>
    <t>YN_NET_SHARED</t>
  </si>
  <si>
    <t>NET_SHARED_TYPE</t>
  </si>
  <si>
    <t>YN_ASSOC_SCHOOL</t>
  </si>
  <si>
    <t>YN_DISCARD</t>
  </si>
  <si>
    <t>RCVD_DATE_DISCARD</t>
  </si>
  <si>
    <t>RCVD_DATE_WELLCHART</t>
  </si>
  <si>
    <t>UL_RCVD_DATE</t>
  </si>
  <si>
    <t>UL_TRIP_NUM</t>
  </si>
  <si>
    <t>UL_PORT</t>
  </si>
  <si>
    <t>YN_UL_AMSAMOA</t>
  </si>
  <si>
    <t>YN_UL_XSHIP</t>
  </si>
  <si>
    <t>XSHIP_VESSEL_NAME</t>
  </si>
  <si>
    <t>RCVD_DATE_PTDF</t>
  </si>
  <si>
    <t>RCVD_DATE_MATES_RECEIPTS</t>
  </si>
  <si>
    <t>FOT_RCVD_DATE</t>
  </si>
  <si>
    <t>YN_SAMPLED</t>
  </si>
  <si>
    <t>SPC_RCVD_DATE</t>
  </si>
  <si>
    <t>REVWD_DATE_RPL</t>
  </si>
  <si>
    <t>REVWD_DATE_UL</t>
  </si>
  <si>
    <t>REVWD_DATE_FOT</t>
  </si>
  <si>
    <t>REVWD_DATE_SPC</t>
  </si>
  <si>
    <t>ADD2DB_DATE_RPL</t>
  </si>
  <si>
    <t>ADD2DB_DATE_UL</t>
  </si>
  <si>
    <t>ADD2DB_DATE_FOT</t>
  </si>
  <si>
    <t>ADD2DB_DATE_SPC</t>
  </si>
  <si>
    <t>SENT_TO_INFORMATICA_DATE</t>
  </si>
  <si>
    <t>RETURNED_FROM_INFORMATICA_DATE</t>
  </si>
  <si>
    <t>SPT_DATA_TRACKING</t>
  </si>
  <si>
    <t>DATA_TRKNG</t>
  </si>
  <si>
    <t>Data Tracking
This is a tracking table that accounts for the different incoming populated data collection forms and the different steps performed during the data collection and data processing workflows.</t>
  </si>
  <si>
    <t>NET_SHARED_YN</t>
  </si>
  <si>
    <t>ASSOC_SCHOOL_YN</t>
  </si>
  <si>
    <t>DISCARD_YN</t>
  </si>
  <si>
    <t>RCVD_DISCARD_DATE</t>
  </si>
  <si>
    <t>RCVD_WELLCHART_DATE</t>
  </si>
  <si>
    <t>UL_AMSAMOA_YN</t>
  </si>
  <si>
    <t>UL_XSHIP_YN</t>
  </si>
  <si>
    <t>RCVD_PTDF_DATE</t>
  </si>
  <si>
    <t>RCVD_MATES_RECEIPTS_DATE</t>
  </si>
  <si>
    <t>SAMPLED_YN</t>
  </si>
  <si>
    <t>REVWD_RPL_DATE</t>
  </si>
  <si>
    <t>REVWD_UL_DATE</t>
  </si>
  <si>
    <t>REVWD_FOT_DATE</t>
  </si>
  <si>
    <t>REVWD_SPC_DATE</t>
  </si>
  <si>
    <t>ADD2DB_RPL_DATE</t>
  </si>
  <si>
    <t>ADD2DB_UL_DATE</t>
  </si>
  <si>
    <t>ADD2DB_FOT_DATE</t>
  </si>
  <si>
    <t>ADD2DB_SPC_DATE</t>
  </si>
  <si>
    <t>SENT_TO_INFORM_DATE</t>
  </si>
  <si>
    <t>RETURN_FROM_INFORM_DATE</t>
  </si>
  <si>
    <t>SPT_XML_PROPERTIES</t>
  </si>
  <si>
    <t>XML_P</t>
  </si>
  <si>
    <t>SPT_APP_XML_PROP</t>
  </si>
  <si>
    <t>APP_XML_PROP_ID</t>
  </si>
  <si>
    <t>SPT_APP_TABLES</t>
  </si>
  <si>
    <t>SPT_APP_FIELDS</t>
  </si>
  <si>
    <t>SPT_APP_RECORD_GROUPS</t>
  </si>
  <si>
    <t>SPT_APP_REC_GRP_PROPS</t>
  </si>
  <si>
    <t>SPT_APP_DEF_VALUES</t>
  </si>
  <si>
    <t>SPT_APP_XML_FIELDS</t>
  </si>
  <si>
    <t>SPT_APP_GRP_DEF_VALS</t>
  </si>
  <si>
    <t>APP_TBL</t>
  </si>
  <si>
    <t>APP_FLD</t>
  </si>
  <si>
    <t>APP_REC_GR</t>
  </si>
  <si>
    <t>APP_R_GR_P</t>
  </si>
  <si>
    <t>APP_GR_D_V</t>
  </si>
  <si>
    <t>APP_DEF_V</t>
  </si>
  <si>
    <t>APP_XML_F</t>
  </si>
  <si>
    <t>APP_TABLE_ID</t>
  </si>
  <si>
    <t>APP_FIELD_ID</t>
  </si>
  <si>
    <t>APP_RECORD_GROUP_ID</t>
  </si>
  <si>
    <t>APP_REC_GRP_PROP_ID</t>
  </si>
  <si>
    <t>APP_GRP_DEF_VAL_ID</t>
  </si>
  <si>
    <t>APP_DEF_VALUE_ID</t>
  </si>
  <si>
    <t>APP_XML_FIELD_ID</t>
  </si>
  <si>
    <t>XML Application Tables
This is an XML application table that defines the different tables that are used in the XML import module</t>
  </si>
  <si>
    <t xml:space="preserve">XML Application Fields
This is an XML application table that defines the different fields that are used in the XML import module.  This table references the XML Application Tables table to define which fields belong to which tables.  </t>
  </si>
  <si>
    <t>XML Document Properties
This is a hierarchical table that joins with itself to define the different properties in a given XML data file.  Originally this was created to load data into the eTunaLog smart PDF but could be extended to any standard, documented XML document.</t>
  </si>
  <si>
    <t>XML Application Record Groups
This is an XML application table that defines the different groups of XML Application Field(s) that comprise the values for the corresponding XML Application Table records for the different sections within the XML Document</t>
  </si>
  <si>
    <t>XML Application Record Group Properties
This is an intersection table that defines which XML Application Record Groups are associated with which XML Document Properties</t>
  </si>
  <si>
    <t>XML Application Record Group Default Values
This is an intersection table that defines the relationship between the XML Application Default Values and XML Application Record Groups</t>
  </si>
  <si>
    <t>XML Application Default Values
This is an XML application table that defines the default values that are used for a given Application XML Field in a given XML Application Record Group.  These can be constant values of SQL expressions.</t>
  </si>
  <si>
    <t>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t>
  </si>
  <si>
    <t>SPT_APP_XML_POST_PROC</t>
  </si>
  <si>
    <t>POST_PROC_ID</t>
  </si>
  <si>
    <t>AP_X_FILES</t>
  </si>
  <si>
    <t>XML Data Files
This is a tracking table for all RPL XML data files that are loaded by the XML data import module.  It tracks the checksum and file location of each file and is associated with a given vessel trip.</t>
  </si>
  <si>
    <t>SPT_MKT_CUTS</t>
  </si>
  <si>
    <t>MKT_CUT_ID</t>
  </si>
  <si>
    <t>MKT_CUT</t>
  </si>
  <si>
    <t>Market Cuts
This is a reference table that represents the different Market Cuts for fish buyers (e.g.  ROUND (WHOLE), etc.).  These Market Cuts are used in the Final Outturn (FOT) data stream.</t>
  </si>
  <si>
    <t>SPT_APP_XML_FILES</t>
  </si>
  <si>
    <t>XML_FILE_ID</t>
  </si>
  <si>
    <t>SPT_APP_XML_ERRORS</t>
  </si>
  <si>
    <t>SPT_APP_XML_ERR_TYPES</t>
  </si>
  <si>
    <t>SPT_APP_XML_EXEC</t>
  </si>
  <si>
    <t>XML_EXEC_ID</t>
  </si>
  <si>
    <t>XML Data Import Script Executions
This is a tracking table that logs each XML data import script execution.  Each XML Data File will be associated with the Script Execution it was loaded during</t>
  </si>
  <si>
    <t>XML_ER_TYP</t>
  </si>
  <si>
    <t>XML_ER</t>
  </si>
  <si>
    <t>SPT_APP_XML_QC_OBJ</t>
  </si>
  <si>
    <t>XML_QC_OBJ</t>
  </si>
  <si>
    <t>XML_EXEC</t>
  </si>
  <si>
    <t>SPT_NET_SHR_TRACKING</t>
  </si>
  <si>
    <t>NET_TRACK</t>
  </si>
  <si>
    <t>NET_SHARE_TRACKING_ID</t>
  </si>
  <si>
    <t>Net Sharing Tracking
This is a tracking table that accounts for the different net sharing events between two vessels for a given vessel trip and the different steps performed during the data processing workflows.</t>
  </si>
  <si>
    <t>SPT_SAMPLE_TYPES</t>
  </si>
  <si>
    <t>SAMPLE_TYPE_ID</t>
  </si>
  <si>
    <t>SPT_SAMPLE_TRACKING</t>
  </si>
  <si>
    <t>SAMP_TRACK</t>
  </si>
  <si>
    <t>SAMP_TYPE</t>
  </si>
  <si>
    <t>SAMPLE_TRACKING_ID</t>
  </si>
  <si>
    <t>Sample Types
This is a reference table that defines each type of Sample that is collected during the sampling process conducted during vessel unloading.</t>
  </si>
  <si>
    <t>SPT_SAMP_FRM_TRACKING</t>
  </si>
  <si>
    <t>SAMP_FRM_TRACKING_ID</t>
  </si>
  <si>
    <t>S_FRM_TRK</t>
  </si>
  <si>
    <t>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t>
  </si>
  <si>
    <t>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t>
  </si>
  <si>
    <t>SPT_FORM_CATEGORIES</t>
  </si>
  <si>
    <t>FORM_CATEGORY_ID</t>
  </si>
  <si>
    <t>FRM_CAT</t>
  </si>
  <si>
    <t xml:space="preserve">Data Form Categories
This is a reference table that defines all Data Form Categories that are used to collect data related to the SPTT data set.  </t>
  </si>
  <si>
    <t>PURCH_ORG_TYPE_CODE</t>
  </si>
  <si>
    <t>PURCH_ORG_TYPE_NAME</t>
  </si>
  <si>
    <t>PURCH_ORG_TYPE_DESC</t>
  </si>
  <si>
    <t>PURCH_ORG_NAME</t>
  </si>
  <si>
    <t>PURCH_ORG_ABBR</t>
  </si>
  <si>
    <t>PURCH_ORG_DESC</t>
  </si>
  <si>
    <t>PURCH_ORG_PHONE_NUM</t>
  </si>
  <si>
    <t>PURCH_ORG_ADDR1</t>
  </si>
  <si>
    <t>PURCH_ORG_ADDR2</t>
  </si>
  <si>
    <t>PURCH_ORG_ADDR3</t>
  </si>
  <si>
    <t>PURCH_ORG_WEB_URL</t>
  </si>
  <si>
    <t>PURCH_LOC_ID</t>
  </si>
  <si>
    <t>PURCH_LOC_NAME</t>
  </si>
  <si>
    <t>PURCH_LOC_TYPE_ID</t>
  </si>
  <si>
    <t>PURCH_LOC_TYPE_NAME</t>
  </si>
  <si>
    <t>PURCH_LOC_TYPE_CODE</t>
  </si>
  <si>
    <t>PURCH_LOC_TYPE_DESC</t>
  </si>
  <si>
    <t>PURCH_LOC_ALPHA_CODE</t>
  </si>
  <si>
    <t>PURCH_LOC_DESC</t>
  </si>
  <si>
    <t>PURCH_LOC_NUM_CODE</t>
  </si>
  <si>
    <t>PURCH_LOC_PARENT_LOC_ID</t>
  </si>
  <si>
    <t>PURCH_LOC_SWFSC_SEQ_ID</t>
  </si>
  <si>
    <t>PURCH_LOC_SWFSC_SEQ_ID_PAR</t>
  </si>
  <si>
    <t>FORMATTED_CANN_TRANS_DATE</t>
  </si>
  <si>
    <t>FORM_CATEGORY_CODE</t>
  </si>
  <si>
    <t>FORM_CATEGORY_NAME</t>
  </si>
  <si>
    <t>FORM_CATEGORY_DESC</t>
  </si>
  <si>
    <t>IMP_METHOD_TYPE_NAME</t>
  </si>
  <si>
    <t>IMP_METHOD_TYPE_CODE</t>
  </si>
  <si>
    <t>IMP_METHOD_TYPE_DESC</t>
  </si>
  <si>
    <t>FOT_TRACKING_ID</t>
  </si>
  <si>
    <t>UL_TRACKING_ID</t>
  </si>
  <si>
    <t>FOT_FILE_URL</t>
  </si>
  <si>
    <t>FORMATTED_FOT_RCVD_DATE</t>
  </si>
  <si>
    <t>FOT_REVWD_DATE</t>
  </si>
  <si>
    <t>FORMATTED_FOT_REVWD_DATE</t>
  </si>
  <si>
    <t>FOT_ADD2DB_DATE</t>
  </si>
  <si>
    <t>FORMATTED_FOT_ADD2DB_DATE</t>
  </si>
  <si>
    <t>FORMATTED_FOT_MAN_QC_DATE</t>
  </si>
  <si>
    <t>SWFSC_ACT_CODE</t>
  </si>
  <si>
    <t>SWFSC_EVT_NAME</t>
  </si>
  <si>
    <t>NET_SHARE_VESS_ID</t>
  </si>
  <si>
    <t>CURR_VESS_NAME</t>
  </si>
  <si>
    <t>VESS_NOTE</t>
  </si>
  <si>
    <t>VESS_SWFSC_SEQ_ID</t>
  </si>
  <si>
    <t>PTA_VESS_ORG_TYPE_ID</t>
  </si>
  <si>
    <t>PTA_VESS_ORG_TYPE_CODE</t>
  </si>
  <si>
    <t>PTA_VESS_ORG_TYPE_NAME</t>
  </si>
  <si>
    <t>PTA_VESS_ORG_TYPE_DESC</t>
  </si>
  <si>
    <t>PTA_VESS_ORG_NAME</t>
  </si>
  <si>
    <t>PTA_VESS_ORG_ABBR</t>
  </si>
  <si>
    <t>PTA_VESS_ORG_DESC</t>
  </si>
  <si>
    <t>PTA_VESS_ORG_PHONE_NUM</t>
  </si>
  <si>
    <t>PTA_VESS_ORG_ADDR1</t>
  </si>
  <si>
    <t>PTA_VESS_ORG_ADDR2</t>
  </si>
  <si>
    <t>PTA_VESS_ORG_ADDR3</t>
  </si>
  <si>
    <t>PTA_VESS_ORG_WEB_URL</t>
  </si>
  <si>
    <t>PTA_VESS_ORG_LOC_ID</t>
  </si>
  <si>
    <t>PTA_ORG_LOC_NAME</t>
  </si>
  <si>
    <t>PTA_ORG_LOC_TYPE_ID</t>
  </si>
  <si>
    <t>PTA_ORG_LOC_TYPE_NAME</t>
  </si>
  <si>
    <t>PTA_ORG_LOC_TYPE_CODE</t>
  </si>
  <si>
    <t>PTA_ORG_LOC_TYPE_DESC</t>
  </si>
  <si>
    <t>PTA_ORG_LOC_ALPHA_CODE</t>
  </si>
  <si>
    <t>PTA_ORG_LOC_DESC</t>
  </si>
  <si>
    <t>PTA_ORG_LOC_NUM_CODE</t>
  </si>
  <si>
    <t>PTA_ORG_LOC_PARENT_LOC_ID</t>
  </si>
  <si>
    <t>PTA_ORG_LOC_SWFSC_SEQ_ID</t>
  </si>
  <si>
    <t>PTA_ORG_LOC_SWFSC_SEQ_ID_PAR</t>
  </si>
  <si>
    <t>PTA_ORG_SWFSC_SEQ_ID</t>
  </si>
  <si>
    <t>PTA_EFFECTIVE_DATE</t>
  </si>
  <si>
    <t>FORMATTED_PTA_EFFECTIVE_DATE</t>
  </si>
  <si>
    <t>PTA_END_DATE</t>
  </si>
  <si>
    <t>FORMATTED_PTA_END_DATE</t>
  </si>
  <si>
    <t>NET_SHARE_ADD2DB_DATE</t>
  </si>
  <si>
    <t>FORMAT_NET_SHARE_ADD2DB_DATE</t>
  </si>
  <si>
    <t>NET_SHARE_MAN_QC_DATE</t>
  </si>
  <si>
    <t>FORMAT_NET_SHARE_MAN_QC_DATE</t>
  </si>
  <si>
    <t>TRIP_TRACKING_ID</t>
  </si>
  <si>
    <t>FISH_OB_START_TRIP</t>
  </si>
  <si>
    <t>FISH_OB_END_TRIP</t>
  </si>
  <si>
    <t>PTA_VESS_ORG_LOC_NAME</t>
  </si>
  <si>
    <t>PTA_VESS_ORG_LOC_TYPE_ID</t>
  </si>
  <si>
    <t>PTA_VESS_ORG_LOC_ALPHA_CODE</t>
  </si>
  <si>
    <t>PTA_VESS_ORG_LOC_DESC</t>
  </si>
  <si>
    <t>PTA_VESS_ORG_LOC_NUM_CODE</t>
  </si>
  <si>
    <t>PTA_VESS_ORG_LOC_TYPE_NAME</t>
  </si>
  <si>
    <t>PTA_VESS_ORG_LOC_TYPE_CODE</t>
  </si>
  <si>
    <t>PTA_VESS_ORG_LOC_TYPE_DESC</t>
  </si>
  <si>
    <t>FORMATTED_DEPART_DTM</t>
  </si>
  <si>
    <t>ETUNA_FORMAT_DEP_DTM</t>
  </si>
  <si>
    <t>FORMATTED_ARRIVAL_DTM</t>
  </si>
  <si>
    <t>ETUNA_FORMAT_ARR_DTM</t>
  </si>
  <si>
    <t>DEPART_LOC_NAME</t>
  </si>
  <si>
    <t>DEPART_LOC_TYPE_ID</t>
  </si>
  <si>
    <t>DEPART_LOC_ALPHA_CODE</t>
  </si>
  <si>
    <t>DEPART_LOC_DESC</t>
  </si>
  <si>
    <t>DEPART_LOC_NUM_CODE</t>
  </si>
  <si>
    <t>DEPART_LOC_TYPE_NAME</t>
  </si>
  <si>
    <t>DEPART_LOC_TYPE_CODE</t>
  </si>
  <si>
    <t>DEPART_LOC_TYPE_DESC</t>
  </si>
  <si>
    <t>ARRIVE_LOC_NAME</t>
  </si>
  <si>
    <t>ARRIVE_LOC_TYPE_ID</t>
  </si>
  <si>
    <t>ARRIVE_LOC_ALPHA_CODE</t>
  </si>
  <si>
    <t>ARRIVE_LOC_DESC</t>
  </si>
  <si>
    <t>ARRIVE_LOC_NUM_CODE</t>
  </si>
  <si>
    <t>ARRIVE_LOC_TYPE_NAME</t>
  </si>
  <si>
    <t>ARRIVE_LOC_TYPE_CODE</t>
  </si>
  <si>
    <t>ARRIVE_LOC_TYPE_DESC</t>
  </si>
  <si>
    <t>UL_ORG_ID</t>
  </si>
  <si>
    <t>UL_ORG_TYPE_ID</t>
  </si>
  <si>
    <t>UL_ORG_NAME</t>
  </si>
  <si>
    <t>UL_ORG_ABBR</t>
  </si>
  <si>
    <t>UL_ORG_DESC</t>
  </si>
  <si>
    <t>UL_ORG_PHONE_NUM</t>
  </si>
  <si>
    <t>UL_ORG_ADDR1</t>
  </si>
  <si>
    <t>UL_ORG_ADDR2</t>
  </si>
  <si>
    <t>UL_ORG_ADDR3</t>
  </si>
  <si>
    <t>UL_ORG_WEB_URL</t>
  </si>
  <si>
    <t>UL_ORG_TYPE_CODE</t>
  </si>
  <si>
    <t>UL_ORG_TYPE_NAME</t>
  </si>
  <si>
    <t>UL_ORG_TYPE_DESC</t>
  </si>
  <si>
    <t>ETUNA_FORMAT_SUB_DTM</t>
  </si>
  <si>
    <t>FORMATTED_SUB_DTM</t>
  </si>
  <si>
    <t>WT_UOM_NAME</t>
  </si>
  <si>
    <t>WT_UOM_ABBR</t>
  </si>
  <si>
    <t>WT_UOM_DESC</t>
  </si>
  <si>
    <t>WT_UOM_CONV_FACTOR_TO</t>
  </si>
  <si>
    <t>WT_MEAS_TYPE_ID</t>
  </si>
  <si>
    <t>WT_UOM_CONV_FACTOR_FROM</t>
  </si>
  <si>
    <t>WT_MEAS_TYPE_NAME</t>
  </si>
  <si>
    <t>WT_MEAS_TYPE_CODE</t>
  </si>
  <si>
    <t>WT_MEAS_TYPE_DESC</t>
  </si>
  <si>
    <t>COORD_UOM_NAME</t>
  </si>
  <si>
    <t>COORD_UOM_ABBR</t>
  </si>
  <si>
    <t>COORD_UOM_DESC</t>
  </si>
  <si>
    <t>COORD_UOM_CONV_FACTOR_TO</t>
  </si>
  <si>
    <t>COORD_MEAS_TYPE_ID</t>
  </si>
  <si>
    <t>COORD_UOM_CONV_FACTOR_FROM</t>
  </si>
  <si>
    <t>COORD_MEAS_TYPE_NAME</t>
  </si>
  <si>
    <t>COORD_MEAS_TYPE_CODE</t>
  </si>
  <si>
    <t>COORD_MEAS_TYPE_DESC</t>
  </si>
  <si>
    <t>SAMPLE_WELL_NUM</t>
  </si>
  <si>
    <t>SAMPLE_SPP_ID</t>
  </si>
  <si>
    <t>SPP_TAXON_TYPE_ID</t>
  </si>
  <si>
    <t>SPP_TAXON_TYPE_CODE</t>
  </si>
  <si>
    <t>SPP_TAXON_TYPE_NAME</t>
  </si>
  <si>
    <t>SPP_TAXON_TYPE_DESC</t>
  </si>
  <si>
    <t>SPP_SWFSC_CODE</t>
  </si>
  <si>
    <t>SPP_SWFSC_COMMON_NAME</t>
  </si>
  <si>
    <t>SPP_MIN_LENGTH</t>
  </si>
  <si>
    <t>SPP_MAX_LENGTH</t>
  </si>
  <si>
    <t>SPP_MIN_WEIGHT</t>
  </si>
  <si>
    <t>SPP_MAX_WEIGHT</t>
  </si>
  <si>
    <t>SPP_ALPHA_FACTOR</t>
  </si>
  <si>
    <t>SPP_BETA_FACTOR</t>
  </si>
  <si>
    <t>SAMPLE_ADD2DB_DATE</t>
  </si>
  <si>
    <t>FORMATTED_SAMPLE_ADD2DB_DATE</t>
  </si>
  <si>
    <t>SAMPLE_MAN_QC_DATE</t>
  </si>
  <si>
    <t>FORMATTED_SAMPLE_MAN_QC_DATE</t>
  </si>
  <si>
    <t>SAMPLE_TYPE_CODE</t>
  </si>
  <si>
    <t>SAMPLE_TYPE_NAME</t>
  </si>
  <si>
    <t>SAMPLE_RECVD_DATE</t>
  </si>
  <si>
    <t>FORMAT_SAMPLE_RECVD_DATE</t>
  </si>
  <si>
    <t>SAMPLE_REVWD_DATE</t>
  </si>
  <si>
    <t>FORMAT_SAMPLE_REVWD_DATE</t>
  </si>
  <si>
    <t>SAMP_PLAN_ADD2DB_DATE</t>
  </si>
  <si>
    <t>FORMAT_SAMP_PLAN_ADD2DB_DATE</t>
  </si>
  <si>
    <t>SAMP_PLAN_MAN_QC_DATE</t>
  </si>
  <si>
    <t>FORMAT_SAMP_PLAN_MAN_QC_DATE</t>
  </si>
  <si>
    <t>NUM_SAMPLE_FORMS</t>
  </si>
  <si>
    <t>SAMPLE_FILE_URL</t>
  </si>
  <si>
    <t>FISHING_VESS_ID</t>
  </si>
  <si>
    <t>CURR_FISH_VESS_NAME</t>
  </si>
  <si>
    <t>FISH_VESS_FISHERY</t>
  </si>
  <si>
    <t>FISH_VESS_REG_NUM</t>
  </si>
  <si>
    <t>FISH_VESS_CATEGORY</t>
  </si>
  <si>
    <t>FISH_VESS_DESC</t>
  </si>
  <si>
    <t>FISH_VESS_NOTE</t>
  </si>
  <si>
    <t>FISH_VESS_SWFSC_SEQ_ID</t>
  </si>
  <si>
    <t>FISH_VESS_TYPE_ID</t>
  </si>
  <si>
    <t>FISH_VESS_TYPE_CODE</t>
  </si>
  <si>
    <t>FISH_VESS_TYPE_NAME</t>
  </si>
  <si>
    <t>FISH_VESS_TYPE_DESC</t>
  </si>
  <si>
    <t>FISH_PTA_HIST_VESS_ID</t>
  </si>
  <si>
    <t>FISH_PTA_VESS_NAME</t>
  </si>
  <si>
    <t>FISH_PTA_FFA_VID</t>
  </si>
  <si>
    <t>FISH_PTA_VESS_LIC_NUM</t>
  </si>
  <si>
    <t>FISH_PTA_VESS_IRCS</t>
  </si>
  <si>
    <t>FISH_PTA_VESS_FLAG</t>
  </si>
  <si>
    <t>FISH_PTA_WCPFC_ID_NUM</t>
  </si>
  <si>
    <t>FISH_PTA_VESS_ORG_ID</t>
  </si>
  <si>
    <t>FISH_PTA_ORG_TYPE_ID</t>
  </si>
  <si>
    <t>FISH_PTA_ORG_TYPE_CODE</t>
  </si>
  <si>
    <t>FISH_PTA_ORG_TYPE_NAME</t>
  </si>
  <si>
    <t>FISH_PTA_ORG_TYPE_DESC</t>
  </si>
  <si>
    <t>FISH_PTA_ORG_NAME</t>
  </si>
  <si>
    <t>FISH_PTA_ORG_ABBR</t>
  </si>
  <si>
    <t>FISH_PTA_ORG_DESC</t>
  </si>
  <si>
    <t>FISH_PTA_ORG_PHONE_NUM</t>
  </si>
  <si>
    <t>FISH_PTA_ORG_ADDR1</t>
  </si>
  <si>
    <t>FISH_PTA_ORG_ADDR2</t>
  </si>
  <si>
    <t>FISH_PTA_ORG_ADDR3</t>
  </si>
  <si>
    <t>FISH_PTA_ORG_WEB_URL</t>
  </si>
  <si>
    <t>PTA_ORG_PARENT_LOC_ID</t>
  </si>
  <si>
    <t>PTA_FORMATTED_EFFECTIVE_DATE</t>
  </si>
  <si>
    <t>PTA_FORMATTED_END_DATE</t>
  </si>
  <si>
    <t>FORMATTED_DEPARTURE_DATE_UTC</t>
  </si>
  <si>
    <t>FISH_COMPANY_ORG_ID</t>
  </si>
  <si>
    <t>FISH_ORG_TYPE_ID</t>
  </si>
  <si>
    <t>FISH_ORG_TYPE_CODE</t>
  </si>
  <si>
    <t>FISH_ORG_TYPE_NAME</t>
  </si>
  <si>
    <t>FISH_ORG_TYPE_DESC</t>
  </si>
  <si>
    <t>FISH_ORG_NAME</t>
  </si>
  <si>
    <t>FISH_ORG_ABBR</t>
  </si>
  <si>
    <t>FISH_ORG_DESC</t>
  </si>
  <si>
    <t>FISH_ORG_PHONE_NUM</t>
  </si>
  <si>
    <t>FISH_ORG_ADDR1</t>
  </si>
  <si>
    <t>FISH_ORG_ADDR2</t>
  </si>
  <si>
    <t>FISH_ORG_ADDR3</t>
  </si>
  <si>
    <t>FISH_ORG_WEB_URL</t>
  </si>
  <si>
    <t>FISH_ORG_LOC_ID</t>
  </si>
  <si>
    <t>FISH_ORG_LOC_NAME</t>
  </si>
  <si>
    <t>FISH_ORG_LOC_TYPE_ID</t>
  </si>
  <si>
    <t>FISH_ORG_LOC_TYPE_NAME</t>
  </si>
  <si>
    <t>FISH_ORG_LOC_TYPE_CODE</t>
  </si>
  <si>
    <t>FISH_ORG_LOC_TYPE_DESC</t>
  </si>
  <si>
    <t>FISH_ORG_LOC_ALPHA_CODE</t>
  </si>
  <si>
    <t>FISH_ORG_LOC_DESC</t>
  </si>
  <si>
    <t>FISH_ORG_LOC_NUM_CODE</t>
  </si>
  <si>
    <t>FISH_ORG_LOC_PARENT_LOC_ID</t>
  </si>
  <si>
    <t>FISH_ORG_LOC_SWFSC_SEQ_ID</t>
  </si>
  <si>
    <t>FISH_ORG_LOC_SWFSC_SEQ_ID_PAR</t>
  </si>
  <si>
    <t>FISH_ORG_SWFSC_SEQ_ID</t>
  </si>
  <si>
    <t>FORMATTED_RPL_RCVD_DATE</t>
  </si>
  <si>
    <t>RPL_REVWD_DATE</t>
  </si>
  <si>
    <t>FORMATTED_RPL_RVWD_DATE</t>
  </si>
  <si>
    <t>RPL_ADD2DB_DATE</t>
  </si>
  <si>
    <t>FORMATTED_RPL_ADD2DB_DATE</t>
  </si>
  <si>
    <t>RPL_MAN_QC_DATE</t>
  </si>
  <si>
    <t>FORMATTED_RPL_MAN_QC_DATE</t>
  </si>
  <si>
    <t>RPL_FORM_TYPE_ID</t>
  </si>
  <si>
    <t>DISCARD_RCVD_DATE</t>
  </si>
  <si>
    <t>FORMATTED_DISCARD_RCVD_DATE</t>
  </si>
  <si>
    <t>WELLCHART_RCVD_DATE</t>
  </si>
  <si>
    <t>FORMATTED_WELLCHART_RCVD_DATE</t>
  </si>
  <si>
    <t>FORMATTED_SENT_TO_INFORM_DATE</t>
  </si>
  <si>
    <t>FORMATTED_RET_FROM_INFORM_DATE</t>
  </si>
  <si>
    <t>RPL_FILE_URL</t>
  </si>
  <si>
    <t>NUM_UL_FORMS</t>
  </si>
  <si>
    <t>NUM_NET_SHARES</t>
  </si>
  <si>
    <t>UL_FILE_URL</t>
  </si>
  <si>
    <t>NUM_FOT_FORMS</t>
  </si>
  <si>
    <t>UL_REVWD_DATE</t>
  </si>
  <si>
    <t>UL_ADD2DB_DATE</t>
  </si>
  <si>
    <t>SAMPLE_YN</t>
  </si>
  <si>
    <t>UL_MAN_QC_DATE</t>
  </si>
  <si>
    <t>PTDF_RECVD_DATE</t>
  </si>
  <si>
    <t>UL_PORT_LOC_ID</t>
  </si>
  <si>
    <t>MATES_RECPT_RCVD_DATE</t>
  </si>
  <si>
    <t>Primary Key for the SPT_TRIP_TRACKING table</t>
  </si>
  <si>
    <t>Tracking Year</t>
  </si>
  <si>
    <t>Fishing Vessel Name</t>
  </si>
  <si>
    <t>Departure Date (UTC)</t>
  </si>
  <si>
    <t>Fishing Company Organization</t>
  </si>
  <si>
    <t>RPL Received Date</t>
  </si>
  <si>
    <t>RPL Trip Number</t>
  </si>
  <si>
    <t>RPL Form Type</t>
  </si>
  <si>
    <t>Net Sharing?</t>
  </si>
  <si>
    <t>Discard?</t>
  </si>
  <si>
    <t>Discard Form Received Date</t>
  </si>
  <si>
    <t>Wellchart Received Date</t>
  </si>
  <si>
    <t>RPL Reviewed Date</t>
  </si>
  <si>
    <t>RPL Added to Database Date</t>
  </si>
  <si>
    <t>Sent to Informatica Date</t>
  </si>
  <si>
    <t>Returned From Informatica Date</t>
  </si>
  <si>
    <t>Comments</t>
  </si>
  <si>
    <t>The URL that uniquely identifies the fully qualified file path for the corresponding RPL form</t>
  </si>
  <si>
    <t>The number of UL forms associated with the given RPL form</t>
  </si>
  <si>
    <t>The foreign key reference to the vessel trip the documents/processes belong to</t>
  </si>
  <si>
    <t>The total number of net sharing events that occurred during the given fishing trip (both "give" and "receive" events)</t>
  </si>
  <si>
    <t>RPL Manual QC Date</t>
  </si>
  <si>
    <t>SPT_TRIP_TRACKING</t>
  </si>
  <si>
    <t>Primary Key for the SPT_UL_TRACKING table</t>
  </si>
  <si>
    <t>Foreign key reference to the SPT_MAIN_TRACKING table.  Identifies the parent main tracking record</t>
  </si>
  <si>
    <t>The URL that uniquely identifies the fully qualified file path for the corresponding UL form</t>
  </si>
  <si>
    <t>The number of FOT forms associated with the given UL form</t>
  </si>
  <si>
    <t>UL Received Date</t>
  </si>
  <si>
    <t>Foreign Key reference to the corresponding SPT_UL_TRANSACTIONS UL record</t>
  </si>
  <si>
    <t>UL Review Date</t>
  </si>
  <si>
    <t>Date UL Added to Database</t>
  </si>
  <si>
    <t>flag to indicate if this unloading transaction was sampled</t>
  </si>
  <si>
    <t>Trip Number reported on UL form</t>
  </si>
  <si>
    <t>Date UL was manually QC'd in database</t>
  </si>
  <si>
    <t>Flat to indicate if the unloaded catch was transshipped (Y) or was unloaded to a local processing company (N)</t>
  </si>
  <si>
    <t>The date the PTDF form was received (should only be populated when UL_XSHIP_YN = 'Y')</t>
  </si>
  <si>
    <t>The port of unloading for the given unloading transaction</t>
  </si>
  <si>
    <t>Mate's Receipt Received Date (should only be populated when UL_XSHIP_YN = 'Y')</t>
  </si>
  <si>
    <t>SPT_UL_TRACKING</t>
  </si>
  <si>
    <t>Primary Key for the SPT_FOT_TRACKING table</t>
  </si>
  <si>
    <t>Foreign key reference to the SPT_UL_TRACKING table</t>
  </si>
  <si>
    <t>The URL that uniquely identifies the fully qualified file path for the corresponding FOT form</t>
  </si>
  <si>
    <t>FOT Received Date</t>
  </si>
  <si>
    <t>FOT Review Date</t>
  </si>
  <si>
    <t>Date FOT Added to Database</t>
  </si>
  <si>
    <t>The corresponding FOT transaction record associated with the given FOT form</t>
  </si>
  <si>
    <t>FOT_MAN_QC_DATE</t>
  </si>
  <si>
    <t>Date FOT was manually QC'd in the database</t>
  </si>
  <si>
    <t>SPT_FOT_TRACKING</t>
  </si>
  <si>
    <t>Primary Key for the SPT_SAMPLE_TRACKING table</t>
  </si>
  <si>
    <t>The UL Tracking record the sampling data was collected from</t>
  </si>
  <si>
    <t>The date the Sampling Forms were received</t>
  </si>
  <si>
    <t>The date the Sampling Forms were reviewed</t>
  </si>
  <si>
    <t>The date the "Vessel Length-Frequency Sampling Plan" form cover pages were entered into the database</t>
  </si>
  <si>
    <t>The total number of sampling forms for the given unloading transaction</t>
  </si>
  <si>
    <t>The URL that uniquely identifies the fully qualified file path for the Sampling data form file name</t>
  </si>
  <si>
    <t>The date the "Vessel Length-Frequency Sampling Plan" form cover pages were manually QC'd in the database</t>
  </si>
  <si>
    <t>Primary Key for the SPT_SAMP_FRM_TRACKING table</t>
  </si>
  <si>
    <t>The storage well the given samples were taken from</t>
  </si>
  <si>
    <t>The species listed for the given sampling data from (only applies to length-frequency forms, otherwise this should be NULL)</t>
  </si>
  <si>
    <t>The date/time the sample form data was entered into the database</t>
  </si>
  <si>
    <t>The Sample Type for the given sampling data form</t>
  </si>
  <si>
    <t>The Sample Tracking record the given sampling form belongs to</t>
  </si>
  <si>
    <t>The date/time the sample form data was manually QC'd in the database</t>
  </si>
  <si>
    <t>Primary Key for the SPT_SAMPLE_TYPES table</t>
  </si>
  <si>
    <t>The alphabetic code for the given Sample Type</t>
  </si>
  <si>
    <t>The name for the given Sample Type</t>
  </si>
  <si>
    <t>Primary Key for the SPT_NET_SHR_TRACKING table</t>
  </si>
  <si>
    <t>The Activity Code for the given net sharing event (determines if it's a give or receive event)</t>
  </si>
  <si>
    <t>The other Vessel involved in the net sharing event</t>
  </si>
  <si>
    <t>The Date/Time the net sharing event was entered into the database</t>
  </si>
  <si>
    <t>The trip the net sharing event occurred during</t>
  </si>
  <si>
    <t>The date/time the net sharing event data was manually QC'd in the database</t>
  </si>
  <si>
    <t>SWFSC_SEQ_ID</t>
  </si>
  <si>
    <t>The original SEQ_ID for historical data in the SWFSC_ORG_VW query that was migrated from SWFSC in 2015</t>
  </si>
  <si>
    <t>Primary Key for the SPT_PTA_HIST_VESSELS table</t>
  </si>
  <si>
    <t>Primary Key for the SPT_PTA_VESSELS table</t>
  </si>
  <si>
    <t>Notes about the vessel</t>
  </si>
  <si>
    <t>The original SEQ_ID for historical data in the SWFSC_VESS_VW query that was migrated from SWFSC in 2015</t>
  </si>
  <si>
    <t xml:space="preserve">Flag to indicate if the given species is legal to be retained ('Y') or is not retained ('N') </t>
  </si>
  <si>
    <t xml:space="preserve">Flag to indicate if the given species is a tuna species ('Y') or is not a tuna species ('N') </t>
  </si>
  <si>
    <t>SWFSC_CODE</t>
  </si>
  <si>
    <t>The Species Code from the original SWFSC database</t>
  </si>
  <si>
    <t>SWFSC_COMMON_NAME</t>
  </si>
  <si>
    <t>The COMMON_NAME value from the original SWFSC database</t>
  </si>
  <si>
    <t>MIN_LENGTH</t>
  </si>
  <si>
    <t>The minimum length of the given species (measured in meters)</t>
  </si>
  <si>
    <t>MAX_LENGTH</t>
  </si>
  <si>
    <t>The maximum length of the given species (measured in meters)</t>
  </si>
  <si>
    <t>MIN_WEIGHT</t>
  </si>
  <si>
    <t>The minimum weight of the given species (measured in grams)</t>
  </si>
  <si>
    <t>MAX_WEIGHT</t>
  </si>
  <si>
    <t>The maximum weight of the given species (measured in grams)</t>
  </si>
  <si>
    <t>ALPHA_FACTOR</t>
  </si>
  <si>
    <t>The Alpha Factor of the given Species</t>
  </si>
  <si>
    <t>BETA_FACTOR</t>
  </si>
  <si>
    <t>The Beta Factor of the given Species</t>
  </si>
  <si>
    <t>The original SEQ_ID for historical data in the SWFSC_LOC_VW query that was migrated from SWFSC in 2015</t>
  </si>
  <si>
    <t>SWFSC_SEQ_ID_PARENT</t>
  </si>
  <si>
    <t>The original SEQ_ID_PARENT for historical data in the SWFSC_LOC_VW query that was migrated from SWFSC in 2015</t>
  </si>
  <si>
    <t>The EVT_TYPE_CODE value that was used in the SWFSC database</t>
  </si>
  <si>
    <t>The EVT_TYPE_NAME value that was used in the SWFSC database</t>
  </si>
  <si>
    <t>Primary Key for the SPT_FORM_CATEGORIES table</t>
  </si>
  <si>
    <t>The code for the given Form Category</t>
  </si>
  <si>
    <t>The name for the given Form Category</t>
  </si>
  <si>
    <t>The description for the given Form Category</t>
  </si>
  <si>
    <t>The Form Category for the given Data Collection Form</t>
  </si>
  <si>
    <t>Purchasing Organization ID</t>
  </si>
  <si>
    <t>Purchasing Organization Type ID</t>
  </si>
  <si>
    <t>Purchasing Organization Type Code</t>
  </si>
  <si>
    <t>Purchasing Organization Type Name</t>
  </si>
  <si>
    <t>Purchasing Organization Type description</t>
  </si>
  <si>
    <t>The Purchasing organization Address line 1</t>
  </si>
  <si>
    <t>The Purchasing organization Address line 2</t>
  </si>
  <si>
    <t>The Purchasing organization Address line 3</t>
  </si>
  <si>
    <t>The Purchasing organization website</t>
  </si>
  <si>
    <t>The phone number for the Purchasing organization</t>
  </si>
  <si>
    <t>Description for the Purchasing organization</t>
  </si>
  <si>
    <t>The abbreviated name of the Purchasing organization</t>
  </si>
  <si>
    <t>The name of the Purchasing organization</t>
  </si>
  <si>
    <t>The formatted date the vessel catch was received by the cannery company (MM/DD/YYYY)</t>
  </si>
  <si>
    <t>Formatted FOT Received Date (MM/DD/YYYY)</t>
  </si>
  <si>
    <t>The fishery for the given Net Sharing vessel</t>
  </si>
  <si>
    <t>Current name of Net Sharing Vessel</t>
  </si>
  <si>
    <t>Notes about the Net Sharing vessel</t>
  </si>
  <si>
    <t>The description of the Net Sharing vessel</t>
  </si>
  <si>
    <t>The category for the given Net Sharing fishing vessel</t>
  </si>
  <si>
    <t>The registration number for the given Net Sharing fishing vessel</t>
  </si>
  <si>
    <t>The location of the Purchasing organization</t>
  </si>
  <si>
    <t>The name of the Purchasing organization location type</t>
  </si>
  <si>
    <t>The type of Purchasing organization location</t>
  </si>
  <si>
    <t>The name of the given Purchasing organization location</t>
  </si>
  <si>
    <t>The description for the Purchasing organization location type</t>
  </si>
  <si>
    <t>The code for the Purchasing organization location type</t>
  </si>
  <si>
    <t>The alphabetic code for the given Purchasing organization location</t>
  </si>
  <si>
    <t>The description for the given Purchasing organization location</t>
  </si>
  <si>
    <t>The numeric code for the given Purchasing organization location</t>
  </si>
  <si>
    <t>The parent location for the given Purchasing organization location</t>
  </si>
  <si>
    <t>The original Purchasing organization location's SEQ_ID for historical data in the SWFSC_LOC_VW query that was migrated from SWFSC in 2015</t>
  </si>
  <si>
    <t>The original Purchasing organization location's SEQ_ID_PARENT for historical data in the SWFSC_LOC_VW query that was migrated from SWFSC in 2015</t>
  </si>
  <si>
    <t>PURCH_ORG_SWFSC_SEQ_ID</t>
  </si>
  <si>
    <t>The original Purchasing organization's SEQ_ID for historical data in the SWFSC_ORG_VW query that was migrated from SWFSC in 2015</t>
  </si>
  <si>
    <t>The original SEQ_ID for historical data in the SWFSC_CAP_VW query that was migrated from SWFSC in 2015</t>
  </si>
  <si>
    <t>VESS_CAP_BIRTH_DATE</t>
  </si>
  <si>
    <t>The birthday of the given vessel captain</t>
  </si>
  <si>
    <t>VESS_CAP_SWFSC_SEQ_ID</t>
  </si>
  <si>
    <t>The original Vessel Captain SEQ_ID for historical data in the SWFSC_CAP_VW query that was migrated from SWFSC in 2015</t>
  </si>
  <si>
    <t>FORMATTED_VESS_CAP_BIRTH_DATE</t>
  </si>
  <si>
    <t>The formatted birthday of the given vessel captain (MM/DD/YYYY)</t>
  </si>
  <si>
    <t>The date the unloaded catch was received by the cannery company</t>
  </si>
  <si>
    <t>The Activity Code EVT_TYPE_CODE value that was used in the SWFSC database</t>
  </si>
  <si>
    <t>The Activity Code EVT_TYPE_NAME value that was used in the SWFSC database</t>
  </si>
  <si>
    <t>The original Vessel SEQ_ID for the Net Sharing vessel in historical data in the SWFSC_VESS_VW query that was migrated from SWFSC in 2015</t>
  </si>
  <si>
    <t>The name of the given Net Sharing Vessel during the DEPARTURE_DATE_UTC (PTA)</t>
  </si>
  <si>
    <t>The FFA VID of the given Net Sharing Vessel during the DEPARTURE_DATE_UTC (PTA)</t>
  </si>
  <si>
    <t>The license number of the given Net Sharing Vessel during the DEPARTURE_DATE_UTC (PTA)</t>
  </si>
  <si>
    <t>The IRCS of the given Net Sharing Vessel during the DEPARTURE_DATE_UTC (PTA)</t>
  </si>
  <si>
    <t>The country flag of the given Net Sharing Vessel during the DEPARTURE_DATE_UTC (PTA)</t>
  </si>
  <si>
    <t>The WCPFC Identification Number of the given Net Sharing Vessel during the DEPARTURE_DATE_UTC (PTA)</t>
  </si>
  <si>
    <t>The formatted date/time the net sharing event data was manually QC'd in the database (MM/DD/YYYY HH24:MI)</t>
  </si>
  <si>
    <t>The formatted Date/Time the net sharing event was entered into the database (MM/DD/YYYY HH24:MI)</t>
  </si>
  <si>
    <t>The amount of fish onboard (MT) the vessel at the start of the fishing trip</t>
  </si>
  <si>
    <t>The amount of fish onboard (MT) the vessel after the vessel unloads at the end of the fishing trip</t>
  </si>
  <si>
    <t>The phone number for the Vessel Management Organization during the DEPARTURE_DATE_UTC (PTA)</t>
  </si>
  <si>
    <t>The abbreviated name of the Vessel Management Organization during the DEPARTURE_DATE_UTC (PTA)</t>
  </si>
  <si>
    <t>The Vessel Management Organization of the given Net Sharing Vessel during the DEPARTURE_DATE_UTC (PTA)</t>
  </si>
  <si>
    <t>The Vessel Management Organization Type Code of the given Net Sharing Vessel during the DEPARTURE_DATE_UTC (PTA)</t>
  </si>
  <si>
    <t>The Vessel Management Organization Type Name of the given Net Sharing Vessel during the DEPARTURE_DATE_UTC (PTA)</t>
  </si>
  <si>
    <t>The Vessel Management Organization Type description of the given Net Sharing Vessel during the DEPARTURE_DATE_UTC (PTA)</t>
  </si>
  <si>
    <t>The name of the Vessel Management Organization  of the given Net Sharing Vessel during the DEPARTURE_DATE_UTC (PTA)</t>
  </si>
  <si>
    <t>Description for the Vessel Management Organization of the given Net Sharing Vessel during the DEPARTURE_DATE_UTC (PTA)</t>
  </si>
  <si>
    <t>The Vessel Management Organization Address line 1 of the given Net Sharing Vessel during the DEPARTURE_DATE_UTC (PTA)</t>
  </si>
  <si>
    <t>The Vessel Management Organization Address line 2 of the given Net Sharing Vessel during the DEPARTURE_DATE_UTC (PTA)</t>
  </si>
  <si>
    <t>The Vessel Management Organization Address line 3 of the given Net Sharing Vessel during the DEPARTURE_DATE_UTC (PTA)</t>
  </si>
  <si>
    <t>The Vessel Management Organization website of the given Net Sharing Vessel during the DEPARTURE_DATE_UTC (PTA)</t>
  </si>
  <si>
    <t>The Vessel Management Organization's location of the given Net Sharing Vessel during the DEPARTURE_DATE_UTC (PTA)</t>
  </si>
  <si>
    <t>The Vessel Management Organization location of the given Net Sharing Vessel during the DEPARTURE_DATE UTC (PTA)</t>
  </si>
  <si>
    <t>The Vessel Management Organization location type of the given Net Sharing Vessel during the DEPARTURE_DATE UTC (PTA)</t>
  </si>
  <si>
    <t>The Vessel Management Organization location type name of the given Net Sharing Vessel during the DEPARTURE_DATE UTC (PTA)</t>
  </si>
  <si>
    <t>The Vessel Management Organization location type code of the given Net Sharing Vessel during the DEPARTURE_DATE UTC (PTA)</t>
  </si>
  <si>
    <t>The Vessel Management Organization location type description of the given Net Sharing Vessel during the DEPARTURE_DATE UTC (PTA)</t>
  </si>
  <si>
    <t>The Vessel Management Organization location alphabetic code of the given Net Sharing Vessel during the DEPARTURE_DATE UTC (PTA)</t>
  </si>
  <si>
    <t>The Vessel Management Organization location description of the given Net Sharing Vessel during the DEPARTURE_DATE UTC (PTA)</t>
  </si>
  <si>
    <t>The Vessel Management Organization location numeric code of the given Net Sharing Vessel during the DEPARTURE_DATE UTC (PTA)</t>
  </si>
  <si>
    <t>The Vessel Management Organization parent location of the given Net Sharing Vessel during the DEPARTURE_DATE UTC (PTA)</t>
  </si>
  <si>
    <t>The original organization SEQ_ID for historical data in the SWFSC_ORG_VW query that was migrated from SWFSC in 2015 of the given Net Sharing Vessel during the DEPARTURE_DATE UTC (PTA)</t>
  </si>
  <si>
    <t>The original location SEQ_ID_PARENT for historical data in the SWFSC_LOC_VW query that was migrated from SWFSC in 2015 of the given Net Sharing Vessel during the DEPARTURE_DATE UTC (PTA)</t>
  </si>
  <si>
    <t>The original location SEQ_ID for historical data in the SWFSC_LOC_VW query that was migrated from SWFSC in 2015 of the given Net Sharing Vessel during the DEPARTURE_DATE UTC (PTA)</t>
  </si>
  <si>
    <t>The type of Net Sharing Vessel</t>
  </si>
  <si>
    <t>The vessel type code of the given Net Sharing Vessel</t>
  </si>
  <si>
    <t>The vessel type name of the given Net Sharing Vessel</t>
  </si>
  <si>
    <t>The description of the given Net Sharing Vessel</t>
  </si>
  <si>
    <t>Foreign Key reference to the parent SPT_TRIP_TRACKING table that indicates which fishing trip the given net sharing event occurred during</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</si>
  <si>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</si>
  <si>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</si>
  <si>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</si>
  <si>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</si>
  <si>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</si>
  <si>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</si>
  <si>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</si>
  <si>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</si>
  <si>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</si>
  <si>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</si>
  <si>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</si>
  <si>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abbreviated name of the Vessel Management Organization of the given fishing Vessel during the DEPARTURE_DATE_UTC (PTA)</t>
  </si>
  <si>
    <t>The name of the Vessel Management Organization of the given fishing Vessel during the DEPARTURE_DATE_UTC (PTA)</t>
  </si>
  <si>
    <t>The phone number for 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</si>
  <si>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</si>
  <si>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</si>
  <si>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</si>
  <si>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</si>
  <si>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</si>
  <si>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</si>
  <si>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</si>
  <si>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</si>
  <si>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</si>
  <si>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</si>
  <si>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</si>
  <si>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</si>
  <si>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Primary Key for the SPT_PTA_VESSELS table for the given fishing Vessel</t>
  </si>
  <si>
    <t>The registration number for the given fishing Vessel</t>
  </si>
  <si>
    <t>Foreign Key reference to the corresponding FOT Transaction data record</t>
  </si>
  <si>
    <t>The date/time (in UTC) of departure for the given fishing trip</t>
  </si>
  <si>
    <t>The formatted date/time (in UTC) of departure for the given fishing trip (MM/DD/YYYY HH24:MI)</t>
  </si>
  <si>
    <t>The date/time (in UTC) of arrival for the given fishing trip</t>
  </si>
  <si>
    <t>The formatted date/time (in UTC) of arrival for the given fishing trip (MM/DD/YYYY HH24:MI)</t>
  </si>
  <si>
    <t>CREATE_DATE</t>
  </si>
  <si>
    <t>The date on which this record was created in the database</t>
  </si>
  <si>
    <t>CREATED_BY</t>
  </si>
  <si>
    <t>The Oracle username of the person creating this record in the database</t>
  </si>
  <si>
    <t>LAST_MOD_DATE</t>
  </si>
  <si>
    <t>The last date on which any of the data in this record was changed</t>
  </si>
  <si>
    <t>LAST_MOD_BY</t>
  </si>
  <si>
    <t>The Oracle username of the person making the most recent change to this record</t>
  </si>
  <si>
    <t xml:space="preserve">The RPL form version that was used to collect the data for the given Vessel Trip </t>
  </si>
  <si>
    <t>SWFSC_TRIP_SEQ_ID</t>
  </si>
  <si>
    <t>The original TRIP_SEQ_ID for historical data in the SWFSC_RPL_HEADER_VW query that was migrated from SWFSC in 2015</t>
  </si>
  <si>
    <t>SWFSC_ROWNUM</t>
  </si>
  <si>
    <t>The ROWNUM that was used when importing the SWFSC data by joining on this ROWNUM to make each record uniquely match a single record</t>
  </si>
  <si>
    <t>The unique trip number for the fishing trip</t>
  </si>
  <si>
    <t>The location ID for the Port of Departure for the given fishing trip</t>
  </si>
  <si>
    <t>The location ID for the Port of Arrival for the given fishing trip</t>
  </si>
  <si>
    <t>The Organization ID for the given Port Agent</t>
  </si>
  <si>
    <t>The Organization Type ID  for the given Port Agent</t>
  </si>
  <si>
    <t>The Organization description for the given Port Agent</t>
  </si>
  <si>
    <t>The Organization phone number for the given Port Agent</t>
  </si>
  <si>
    <t>The abbreviated Organization name for the given Port Agent</t>
  </si>
  <si>
    <t>The Organization name for the given Port Agent</t>
  </si>
  <si>
    <t>The Organization Address line 1 for the given Port Agent</t>
  </si>
  <si>
    <t>The Organization Address line 2 for the given Port Agent</t>
  </si>
  <si>
    <t>The Organization Address line 3 for the given Port Agent</t>
  </si>
  <si>
    <t>The Organization website for the given Port Agent</t>
  </si>
  <si>
    <t>The Organization Type code for the given Port Agent</t>
  </si>
  <si>
    <t>The Organization Type name for the given Port Agent</t>
  </si>
  <si>
    <t>The Organization Type description for the given Port Agent</t>
  </si>
  <si>
    <t>The date the log information for the given fishing trip was submitted by the vessel captain</t>
  </si>
  <si>
    <t>The eTunaLog formatted date/time (in UTC) of arrival for the given fishing trip (YYYY-MM-DD HH24:MI)</t>
  </si>
  <si>
    <t>The eTunaLog formatted date/time (in UTC) of departure for the given fishing trip (YYYY-MM-DD HH24:MI)</t>
  </si>
  <si>
    <t>The eTunaLog formatted date the log information for the given fishing trip was submitted by the vessel captain (YYYY-MM-DD)</t>
  </si>
  <si>
    <t>The formatted date the log information for the given fishing trip was submitted by the vessel captain (MM/DD/YYYY)</t>
  </si>
  <si>
    <t>Notes for the given fishing trip (if any)</t>
  </si>
  <si>
    <t>The ID for the unit of measure originally used to enter the weights for the given Vessel Trip</t>
  </si>
  <si>
    <t>The Name for the unit of measure originally used to enter the weights for the given Vessel Trip</t>
  </si>
  <si>
    <t>The Abbreviation for the unit of measure originally used to enter the weights for the given Vessel Trip</t>
  </si>
  <si>
    <t>The Description for the unit of measure originally used to enter the weights for the given Vessel Trip</t>
  </si>
  <si>
    <t>The ID for the measurement type for the unit of measure originally used to enter the weights for the given Vessel Trip</t>
  </si>
  <si>
    <t>The name for the measurement type for the unit of measure originally used to enter the weights for the given Vessel Trip</t>
  </si>
  <si>
    <t>The code for the measurement type for the unit of measure originally used to enter the weights for the given Vessel Trip</t>
  </si>
  <si>
    <t>The description for the measurement type for the unit of measure originally used to enter the weights for the given Vessel Trip</t>
  </si>
  <si>
    <t>The ID for the unit of measure originally used to enter the coordinates for the given Vessel Trip</t>
  </si>
  <si>
    <t>The Name for the unit of measure originally used to enter the coordinates for the given Vessel Trip</t>
  </si>
  <si>
    <t>The Abbreviation for the unit of measure originally used to enter the coordinates for the given Vessel Trip</t>
  </si>
  <si>
    <t>The Description for the unit of measure originally used to enter the coordinates for the given Vessel Trip</t>
  </si>
  <si>
    <t>The ID for the measurement type for the unit of measure originally used to enter the coordinates for the given Vessel Trip</t>
  </si>
  <si>
    <t>The name for the measurement type for the unit of measure originally used to enter the coordinates for the given Vessel Trip</t>
  </si>
  <si>
    <t>The code for the measurement type for the unit of measure originally used to enter the coordinates for the given Vessel Trip</t>
  </si>
  <si>
    <t>The description for the measurement type for the unit of measure originally used to enter the coordinates for the given Vessel Trip</t>
  </si>
  <si>
    <t>The name of the form type for the given data collection form</t>
  </si>
  <si>
    <t>The description of the form type for the given data collection form</t>
  </si>
  <si>
    <t>The ID of the form type for the given data collection form</t>
  </si>
  <si>
    <t>The location ID for the Organization for the given Port Agent</t>
  </si>
  <si>
    <t>The location name for the Organization for the given Port Agent</t>
  </si>
  <si>
    <t>The location alphabetic code for the Organization for the given Port Agent</t>
  </si>
  <si>
    <t>The location description for the Organization for the given Port Agent</t>
  </si>
  <si>
    <t>The location numeric code for the Organization for the given Port Agent</t>
  </si>
  <si>
    <t>The name of the location type for the Organization for the given Port Agent</t>
  </si>
  <si>
    <t>The code of the location type for the Organization for the given Port Agent</t>
  </si>
  <si>
    <t>The description of the location type for the Organization for the given Port Agent</t>
  </si>
  <si>
    <t>The ID of the location type for the Organization for the given Port Agent</t>
  </si>
  <si>
    <t>The ID of the species for the given sampling data from (only applies to length-frequency forms, otherwise this should be NULL)</t>
  </si>
  <si>
    <t>The FAO Code of the species for the given sampling data from (only applies to length-frequency forms, otherwise this should be NULL)</t>
  </si>
  <si>
    <t>The Common Name of the species for the given sampling data from (only applies to length-frequency forms, otherwise this should be NULL)</t>
  </si>
  <si>
    <t>The Scientific Name of the species for the given sampling data from (only applies to length-frequency forms, otherwise this should be NULL)</t>
  </si>
  <si>
    <t>Taxonomic serial number assigned by ITIS of the species for the given sampling data from (only applies to length-frequency forms, otherwise this should be NULL)</t>
  </si>
  <si>
    <t>The author of the species for the given sampling data from (only applies to length-frequency forms, otherwise this should be NULL)</t>
  </si>
  <si>
    <t>The year described of the species for the given sampling data from (only applies to length-frequency forms, otherwise this should be NULL)</t>
  </si>
  <si>
    <t>The Observer code of the species for the given sampling data from (only applies to length-frequency forms, otherwise this should be NULL)</t>
  </si>
  <si>
    <t>The ID of the taxonomic type of the species for the given sampling data from (only applies to length-frequency forms, otherwise this should be NULL)</t>
  </si>
  <si>
    <t>The alphabetic code of the taxonomic type of the species for the given sampling data from (only applies to length-frequency forms, otherwise this should be NULL)</t>
  </si>
  <si>
    <t>The name of the taxonomic type of the species for the given sampling data from (only applies to length-frequency forms, otherwise this should be NULL)</t>
  </si>
  <si>
    <t>The description of the taxonomic type of the species for the given sampling data from (only applies to length-frequency forms, otherwise this should be NULL)</t>
  </si>
  <si>
    <t>Flag to indicate if the given species is legal to be retained ('Y') or is not retained ('N') of the taxonomic type of the species for the given sampling data from (only applies to length-frequency forms, otherwise this should be NULL)</t>
  </si>
  <si>
    <t>Flag to indicate if the given species is a tuna species ('Y') or is not a tuna species ('N') of the taxonomic type of the species for the given sampling data from (only applies to length-frequency forms, otherwise this should be NULL)</t>
  </si>
  <si>
    <t>The minimum length of the species for the given sampling data from (only applies to length-frequency forms, otherwise this should be NULL)</t>
  </si>
  <si>
    <t>The maximum length of the species for the given sampling data from (only applies to length-frequency forms, otherwise this should be NULL)</t>
  </si>
  <si>
    <t>The minimum weight of the species for the given sampling data from (only applies to length-frequency forms, otherwise this should be NULL)</t>
  </si>
  <si>
    <t>The maximum weight of the species for the given sampling data from (only applies to length-frequency forms, otherwise this should be NULL)</t>
  </si>
  <si>
    <t>The SWFSC code of the species for the given sampling data from (only applies to length-frequency forms, otherwise this should be NULL)</t>
  </si>
  <si>
    <t>The SWFSC common name of the species for the given sampling data from (only applies to length-frequency forms, otherwise this should be NULL)</t>
  </si>
  <si>
    <t>The Alpha Factor weight of the species for the given sampling data from (only applies to length-frequency forms, otherwise this should be NULL)</t>
  </si>
  <si>
    <t>The Beta Factor weight of the species for the given sampling data from (only applies to length-frequency forms, otherwise this should be NULL)</t>
  </si>
  <si>
    <t>The formatted date/time the sample form data was entered into the database (MM/DD/YYYY HH24:MI)</t>
  </si>
  <si>
    <t>The formatted date/time the sample form data was manually QC'd in the database (MM/DD/YYYY HH24:MI)</t>
  </si>
  <si>
    <t>The ID of the Sample Type for the given sampling data form</t>
  </si>
  <si>
    <t>The alphabetic code of the Sample Type for the given sampling data form</t>
  </si>
  <si>
    <t>The name of the Sample Type for the given sampling data form</t>
  </si>
  <si>
    <t>The formatted date the Sampling Forms were reviewed (MM/DD/YYYY HH24:MI)</t>
  </si>
  <si>
    <t>The formatted date the "Vessel Length-Frequency Sampling Plan" form cover pages were entered into the database (MM/DD/YYYY HH24:MI)</t>
  </si>
  <si>
    <t>The formatted date the "Vessel Length-Frequency Sampling Plan" form cover pages were manually QC'd in the database (MM/DD/YYYY HH24:MI)</t>
  </si>
  <si>
    <t>The ID of the fishing vessel for the given fishing trip</t>
  </si>
  <si>
    <t>The current name of the fishing vessel for the given fishing trip</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</si>
  <si>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</si>
  <si>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</si>
  <si>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</si>
  <si>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</si>
  <si>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</si>
  <si>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Identification Number of the given Fishing Vessel during the DEPARTURE_DATE_UTC (PTA)</t>
  </si>
  <si>
    <t>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</si>
  <si>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</si>
  <si>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</si>
  <si>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</si>
  <si>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name of the Vessel Management Organization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</si>
  <si>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</si>
  <si>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</si>
  <si>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</si>
  <si>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</si>
  <si>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</si>
  <si>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</si>
  <si>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</si>
  <si>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</si>
  <si>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</si>
  <si>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</si>
  <si>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</si>
  <si>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</si>
  <si>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</si>
  <si>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</si>
  <si>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parent location of the given Fishing Vessel during the DEPARTURE_DATE UTC (PTA)</t>
  </si>
  <si>
    <t>The original location SEQ_ID for historical data in the SWFSC_LOC_VW query that was migrated from SWFSC in 2015 of the given Fishing Vessel during the DEPARTURE_DATE UTC (PTA)</t>
  </si>
  <si>
    <t>The original location SEQ_ID_PARENT for historical data in the SWFSC_LOC_VW query that was migrated from SWFSC in 2015 of the given Fishing Vessel during the DEPARTURE_DATE UTC (PTA)</t>
  </si>
  <si>
    <t>The fishery for the given Fishing vessel</t>
  </si>
  <si>
    <t>The registration number for the given Fishing fishing vessel</t>
  </si>
  <si>
    <t>The category for the given Fishing fishing vessel</t>
  </si>
  <si>
    <t>The description of the Fishing vessel</t>
  </si>
  <si>
    <t>Notes about the Fishing vessel</t>
  </si>
  <si>
    <t>The original Vessel SEQ_ID for the Fishing vessel in historical data in the SWFSC_VESS_VW query that was migrated from SWFSC in 2015</t>
  </si>
  <si>
    <t>The type of Fishing Vessel</t>
  </si>
  <si>
    <t>The vessel type code of the given Fishing Vessel</t>
  </si>
  <si>
    <t>The vessel type name of the given Fishing Vessel</t>
  </si>
  <si>
    <t>The description of the given Fishing Vessel</t>
  </si>
  <si>
    <t>The Organization ID for the given Fishing Company</t>
  </si>
  <si>
    <t>The Organization Type ID  for the given Fishing Company</t>
  </si>
  <si>
    <t>The Organization Type code for the given Fishing Company</t>
  </si>
  <si>
    <t>The Organization Type name for the given Fishing Company</t>
  </si>
  <si>
    <t>The Organization Type description for the given Fishing Company</t>
  </si>
  <si>
    <t>The Organization name for the given Fishing Company</t>
  </si>
  <si>
    <t>The abbreviated Organization name for the given Fishing Company</t>
  </si>
  <si>
    <t>The Organization description for the given Fishing Company</t>
  </si>
  <si>
    <t>The Organization phone number for the given Fishing Company</t>
  </si>
  <si>
    <t>The Organization Address line 1 for the given Fishing Company</t>
  </si>
  <si>
    <t>The Organization Address line 2 for the given Fishing Company</t>
  </si>
  <si>
    <t>The Organization Address line 3 for the given Fishing Company</t>
  </si>
  <si>
    <t>The Organization website for the given Fishing Company</t>
  </si>
  <si>
    <t>Fishing trip departure date (UTC)</t>
  </si>
  <si>
    <t>Formatted fishing trip departure date (UTC) (MM/DD/YYYY HH24:MI)</t>
  </si>
  <si>
    <t>The location ID for the Organization for the given Fishing Company</t>
  </si>
  <si>
    <t>The location name for the Organization for the given Fishing Company</t>
  </si>
  <si>
    <t>The ID of the location type for the Organization for the given Fishing Company</t>
  </si>
  <si>
    <t>The name of the location type for the Organization for the given Fishing Company</t>
  </si>
  <si>
    <t>The code of the location type for the Organization for the given Fishing Company</t>
  </si>
  <si>
    <t>The description of the location type for the Organization for the given Fishing Company</t>
  </si>
  <si>
    <t>The location alphabetic code for the Organization for the given Fishing Company</t>
  </si>
  <si>
    <t>The location description for the Organization for the given Fishing Company</t>
  </si>
  <si>
    <t>The location numeric code for the Organization for the given Fishing Company</t>
  </si>
  <si>
    <t>The original Fishing organization location's SEQ_ID for historical data in the SWFSC_LOC_VW query that was migrated from SWFSC in 2015</t>
  </si>
  <si>
    <t>The original Fishing organization location's SEQ_ID_PARENT for historical data in the SWFSC_LOC_VW query that was migrated from SWFSC in 2015</t>
  </si>
  <si>
    <t>The parent location for the given Fishing organization location</t>
  </si>
  <si>
    <t>The original Fishing organization's SEQ_ID for historical data in the SWFSC_ORG_VW query that was migrated from SWFSC in 2015</t>
  </si>
  <si>
    <t>Formatted RPL Received Date (MM/DD/YYYY)</t>
  </si>
  <si>
    <t>Formatted RPL Reviewed Date (MM/DD/YYYY HH24:MI)</t>
  </si>
  <si>
    <t>Formatted RPL Added to Database Date (MM/DD/YYYY HH24:MI)</t>
  </si>
  <si>
    <t>Formatted RPL Manual QC Date (MM/DD/YYYY HH24:MI)</t>
  </si>
  <si>
    <t>The name of the form category of the form type for the given data collection form</t>
  </si>
  <si>
    <t>The description of the form category of the form type for the given data collection form</t>
  </si>
  <si>
    <t>The code of the form category of the form type for the given data collection form</t>
  </si>
  <si>
    <t>The ID of the form category of the form type for the given data collection form</t>
  </si>
  <si>
    <t>Formatted Discard Form Received Date (MM/DD/YYYY)</t>
  </si>
  <si>
    <t>Formatted Wellchart Received Date (MM/DD/YYYY)</t>
  </si>
  <si>
    <t>Formatted Sent to Informatica Date (MM/DD/YYYY)</t>
  </si>
  <si>
    <t>Formatted Returned From Informatica Date (MM/DD/YYYY)</t>
  </si>
  <si>
    <t>UL_ORG_LOC_DESC</t>
  </si>
  <si>
    <t>UL_ORG_LOC_NUM_CODE</t>
  </si>
  <si>
    <t>UL_ORG_LOC_TYPE_NAME</t>
  </si>
  <si>
    <t>UL_ORG_LOC_TYPE_CODE</t>
  </si>
  <si>
    <t>UL_ORG_LOC_TYPE_DESC</t>
  </si>
  <si>
    <t>UL_ORG_LOC_ID</t>
  </si>
  <si>
    <t>UL_ORG_LOC_NAME</t>
  </si>
  <si>
    <t>UL_ORG_LOC_TYPE_ID</t>
  </si>
  <si>
    <t>UL_ORG_LOC_ALPHA_CODE</t>
  </si>
  <si>
    <t>The location name for the Port of Departure for the given fishing trip</t>
  </si>
  <si>
    <t>The location type for the Port of Departure for the given fishing trip</t>
  </si>
  <si>
    <t>The location alphabetic code for the Port of Departure for the given fishing trip</t>
  </si>
  <si>
    <t>The location description for the Port of Departure for the given fishing trip</t>
  </si>
  <si>
    <t>The location numeric code for the Port of Departure for the given fishing trip</t>
  </si>
  <si>
    <t>The location type name for the Port of Departure for the given fishing trip</t>
  </si>
  <si>
    <t>The location type code for the Port of Departure for the given fishing trip</t>
  </si>
  <si>
    <t>The location type description for the Port of Departure for the given fishing trip</t>
  </si>
  <si>
    <t>The location name for the Port of Arrival for the given fishing trip</t>
  </si>
  <si>
    <t>The location type for the Port of Arrival for the given fishing trip</t>
  </si>
  <si>
    <t>The location alphabetic code for the Port of Arrival for the given fishing trip</t>
  </si>
  <si>
    <t>The location description for the Port of Arrival for the given fishing trip</t>
  </si>
  <si>
    <t>The location numeric code for the Port of Arrival for the given fishing trip</t>
  </si>
  <si>
    <t>The location type name for the Port of Arrival for the given fishing trip</t>
  </si>
  <si>
    <t>The location type code for the Port of Arrival for the given fishing trip</t>
  </si>
  <si>
    <t>The location type description for the Port of Arrival for the given fishing trip</t>
  </si>
  <si>
    <t>The formatted date the Sampling Forms were received (MM/DD/YYYY)</t>
  </si>
  <si>
    <t>The formatted effective date for the given set of Vessel values (MM/DD/YYYY HH24:MI)</t>
  </si>
  <si>
    <t>The formatted end date for the given set of Vessel values (MM/DD/YYYY HH24:MI)</t>
  </si>
  <si>
    <t>Formatted FOT Review Date (MM/DD/YYYY HH24:MI)</t>
  </si>
  <si>
    <t>Formatted date FOT Added to Database (MM/DD/YYYY HH24:MI)</t>
  </si>
  <si>
    <t>Formatted date FOT was manually QC'd in the database (MM/DD/YYYY HH24:MI)</t>
  </si>
  <si>
    <t>FOT Header View
This query returns all of the FOT transaction headers including formatted dates and foreign key reference table values.  This can be considered a raw FOT header query</t>
  </si>
  <si>
    <t>SPT_FOT_HEADER_V</t>
  </si>
  <si>
    <t>SPT_FOT_TRACKING_V</t>
  </si>
  <si>
    <t>SPT_NET_SHR_TRACKING_V</t>
  </si>
  <si>
    <t>SPT_RPL_PTA_HEADER_V</t>
  </si>
  <si>
    <t>SPT_SAMP_FRM_TRACKING_V</t>
  </si>
  <si>
    <t>SPT_SAMPLE_TRACKING_V</t>
  </si>
  <si>
    <t>SPT_TRIP_TRACKING_V</t>
  </si>
  <si>
    <t>SPT_UL_PTA_HEADER_V</t>
  </si>
  <si>
    <t>SPT_UL_TRACKING_V</t>
  </si>
  <si>
    <t>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</si>
  <si>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</si>
  <si>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t>
  </si>
  <si>
    <t>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</si>
  <si>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t>
  </si>
  <si>
    <t>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t>
  </si>
  <si>
    <t>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t>
  </si>
  <si>
    <t>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t>
  </si>
  <si>
    <t>SPT_QC_TRIP_TRACKING_V</t>
  </si>
  <si>
    <t>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t>
  </si>
  <si>
    <t>FOT_PURCH_ORG_ID</t>
  </si>
  <si>
    <t>PURCH_ORG_TYPE_ID</t>
  </si>
  <si>
    <t>The Purchasing Organization for the given FOT transaction</t>
  </si>
  <si>
    <t>SPT_ERR_SEVERITY</t>
  </si>
  <si>
    <t>SPT_ERR_CATEGORIES</t>
  </si>
  <si>
    <t>ERR_SEV</t>
  </si>
  <si>
    <t>ERR_SEVERITY_ID</t>
  </si>
  <si>
    <t>ERR_CATEGORY_ID</t>
  </si>
  <si>
    <t>Error Severity
This is a reference table that defines all error severities for error type criteria.  This indicates the status of the given error type criteria (e.g. warnings, data errors, violations of law, etc.)</t>
  </si>
  <si>
    <t>SPT_PTA_TRIP_EVT_V</t>
  </si>
  <si>
    <t>FORMATTED_TRIP_EVT_START_DTM</t>
  </si>
  <si>
    <t>FORMATTED_TRIP_EVT_END_DTM</t>
  </si>
  <si>
    <t>SET_NUMBER</t>
  </si>
  <si>
    <t>SWFSC_EVENT_ID</t>
  </si>
  <si>
    <t>RPL_ORIG_LAT</t>
  </si>
  <si>
    <t>RPL_ORIG_LON</t>
  </si>
  <si>
    <t>RPL_ORIG_LAT_H</t>
  </si>
  <si>
    <t>RPL_ORIG_LON_H</t>
  </si>
  <si>
    <t>The Latitude value reported in the RPL form for the specified unit of measure</t>
  </si>
  <si>
    <t>The Longitude value reported in the RPL form for the specified unit of measure</t>
  </si>
  <si>
    <t>The Latitude hemisphere value reported in the RPL form</t>
  </si>
  <si>
    <t>The Longitude hemisphere value reported in the RPL form</t>
  </si>
  <si>
    <t>The fishing set number</t>
  </si>
  <si>
    <t>The original EVENT_ID for historical data in the SWFSC_TRIP_EVT_VW query that was migrated from SWFSC in 2015</t>
  </si>
  <si>
    <t xml:space="preserve">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t>
  </si>
  <si>
    <t>SPT_OB_TRANSFERS_V</t>
  </si>
  <si>
    <t xml:space="preserve">The imperial weight (in pounds) for the maximum weight of the class (inclusive) </t>
  </si>
  <si>
    <t xml:space="preserve">The metric weight (in kg) for the maximum weight of the class (inclusive) </t>
  </si>
  <si>
    <t xml:space="preserve">Onboard Transfers
This query returns all Onboard Transfers recorded for all Vessel Trips.  Fields include the comma-separated source and destination well numbers for each onboard transfer.  This View returns all reference table values.  </t>
  </si>
  <si>
    <t>APEX Update Trigger</t>
  </si>
  <si>
    <t>APEX Insert Trigger</t>
  </si>
  <si>
    <t>SPT_FILE_GROUPS</t>
  </si>
  <si>
    <t>SPT_FILES</t>
  </si>
  <si>
    <t>FILE_GROUP_ID</t>
  </si>
  <si>
    <t>FILE_ID</t>
  </si>
  <si>
    <t>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t>
  </si>
  <si>
    <t xml:space="preserve">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t>
  </si>
  <si>
    <t>FIL_GRP</t>
  </si>
  <si>
    <t>FIL</t>
  </si>
  <si>
    <t>RPL_FILE_GROUP_ID</t>
  </si>
  <si>
    <t>The File Group for the given RPL documents</t>
  </si>
  <si>
    <t>DISCARD_FILE_GROUP_ID</t>
  </si>
  <si>
    <t>The File Group for the given Discard documents (should only be populated when DISCARD_YN = 'Y')</t>
  </si>
  <si>
    <t>WELLCHART_FILE_GROUP_ID</t>
  </si>
  <si>
    <t>The File Group for the given Well Chart documents</t>
  </si>
  <si>
    <t>MISC_FILE_GROUP_ID</t>
  </si>
  <si>
    <t>The File Group for the given miscellaneous documents</t>
  </si>
  <si>
    <t>FOT_FILE_GROUP_ID</t>
  </si>
  <si>
    <t>The File Group for the given FOT documents</t>
  </si>
  <si>
    <t>SAMPLE_FILE_GROUP_ID</t>
  </si>
  <si>
    <t>The File Group for the given Sampling documents</t>
  </si>
  <si>
    <t>SPT_ERRORS</t>
  </si>
  <si>
    <t>SPT_QC_OBJECTS</t>
  </si>
  <si>
    <t>SPT_PTA_ERRORS</t>
  </si>
  <si>
    <t>SPT_PTA_ERR_TYP_ASSOC</t>
  </si>
  <si>
    <t>PTA_ERROR_ID</t>
  </si>
  <si>
    <t>PTA_ERR_TYP_ASSOC_ID</t>
  </si>
  <si>
    <t>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t>
  </si>
  <si>
    <t>Errors (PTA)
This table represents a generalized intersection table that allows multiple Error records to reference this consolidated table that allows multiple Errors to be associated with the given table record (e.g. SPT_VESSEL_TRIPS, SPT_UL_TRANSACTIONS, SPT_APP_XML_FILES, etc.).</t>
  </si>
  <si>
    <t xml:space="preserve">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t>
  </si>
  <si>
    <t>ERROR_ID</t>
  </si>
  <si>
    <t>ERROR_TYPE_ID</t>
  </si>
  <si>
    <t>SPT_ERROR_TYPES</t>
  </si>
  <si>
    <t>SPT_PTA_ERROR_TYPES</t>
  </si>
  <si>
    <t>QC_OBJECT_ID</t>
  </si>
  <si>
    <t>Data Errors
This is an error table that represents any specific data error instances that a given data table/entity contains (e.g. SPT_VESSEL_TRIPS, SPT_UL_TRANSACTIONS, SPT_APP_XML_FILES, etc.).  These records will be used to communicate errors to the data entry and data management staff</t>
  </si>
  <si>
    <t>Data Error Types
This is a reference table that defines the different QC Data Error Types that indicate how to identify QC errors and report them to end-users for resolution.  Each Data Error will have a corresponding Data Error Type.</t>
  </si>
  <si>
    <t>Data QC Objects
This is a reference table that defines all of the QC validation views that are executed on the data model after a given data stream is loaded into the database (e.g. SPT_VESSEL_TRIPS, SPT_UL_TRANSACTIONS, SPT_APP_XML_FILES).</t>
  </si>
  <si>
    <t>PTA_ERROR_TYPE_ID</t>
  </si>
  <si>
    <t>SPT_APP_USERS</t>
  </si>
  <si>
    <t>SPT_APP_USER_GROUPS</t>
  </si>
  <si>
    <t>SPT_APP_GROUPS</t>
  </si>
  <si>
    <t>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t>
  </si>
  <si>
    <t>Application User Permission Groups
This intersection table defines which Application Users belong to which Application Permissions Groups.  Each user can have one or more assigned Application Permission Groups.</t>
  </si>
  <si>
    <t>APP_GROUP_ID</t>
  </si>
  <si>
    <t>APP_USER_GROUP_ID</t>
  </si>
  <si>
    <t>APP_USER_ID</t>
  </si>
  <si>
    <t>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t>
  </si>
  <si>
    <t>eTunaLog Views (PICD.SPTT_JESSE at time of development)</t>
  </si>
  <si>
    <t>SPT_APP_REC_GROUP_DEF_VALS_V</t>
  </si>
  <si>
    <t>APP_DEF_VALUE_EXPR</t>
  </si>
  <si>
    <t>DEF_VALUE_LABEL</t>
  </si>
  <si>
    <t>DUP_REC_YN</t>
  </si>
  <si>
    <t>FIELD_DESCRIPTION</t>
  </si>
  <si>
    <t>FIELD_NAME</t>
  </si>
  <si>
    <t>RECORD_GROUP_DESC</t>
  </si>
  <si>
    <t>RECORD_GROUP_NAME</t>
  </si>
  <si>
    <t>SPT_APP_TABLE_FIELDS_V</t>
  </si>
  <si>
    <t>DATA_PRECISION</t>
  </si>
  <si>
    <t>DATA_SCALE</t>
  </si>
  <si>
    <t>DATA_TYPE</t>
  </si>
  <si>
    <t>FK_FIELD_DESCRIPTION</t>
  </si>
  <si>
    <t>FK_FIELD_ID</t>
  </si>
  <si>
    <t>FK_FIELD_NAME</t>
  </si>
  <si>
    <t>PARENT_APP_TABLE_ID</t>
  </si>
  <si>
    <t>PARENT_FK_FIELD_DESCRIPTION</t>
  </si>
  <si>
    <t>PARENT_FK_FIELD_ID</t>
  </si>
  <si>
    <t>PARENT_FK_FIELD_NAME</t>
  </si>
  <si>
    <t>PARENT_PK_FIELD_DESCRIPTION</t>
  </si>
  <si>
    <t>PARENT_PK_FIELD_ID</t>
  </si>
  <si>
    <t>PARENT_PK_FIELD_NAME</t>
  </si>
  <si>
    <t>PARENT_TABLE_DESCRIPTION</t>
  </si>
  <si>
    <t>PARENT_TABLE_NAME</t>
  </si>
  <si>
    <t>PK_FIELD_DESCRIPTION</t>
  </si>
  <si>
    <t>PK_FIELD_ID</t>
  </si>
  <si>
    <t>PK_FIELD_NAME</t>
  </si>
  <si>
    <t>SQL_EXPRESSION</t>
  </si>
  <si>
    <t>TABLE_DESCRIPTION</t>
  </si>
  <si>
    <t>SPT_APP_XML_DOC_PROP_FIELDS_V</t>
  </si>
  <si>
    <t>CHILD_CONTAINER_YN</t>
  </si>
  <si>
    <t>PARENT_PROP_NAME</t>
  </si>
  <si>
    <t>PARENT_XML_PROP_ID</t>
  </si>
  <si>
    <t>PAR_APP_TABLE_ID</t>
  </si>
  <si>
    <t>PAR_APP_XML_PROP_ID</t>
  </si>
  <si>
    <t>PAR_CHILD_CONTAINER_YN</t>
  </si>
  <si>
    <t>PAR_CONT_TABLE_DESCRIPTION</t>
  </si>
  <si>
    <t>PAR_CONT_TABLE_ID</t>
  </si>
  <si>
    <t>PAR_CONT_TABLE_NAME</t>
  </si>
  <si>
    <t>PAR_PARENT_XML_PROP_ID</t>
  </si>
  <si>
    <t>PAR_PK_FIELD_DESCRIPTION</t>
  </si>
  <si>
    <t>PAR_PK_FIELD_ID</t>
  </si>
  <si>
    <t>PAR_PK_FIELD_NAME</t>
  </si>
  <si>
    <t>PAR_SPECIAL_NUMBER_YN</t>
  </si>
  <si>
    <t>PAR_SPEC_GLOBAL_PROP_YN</t>
  </si>
  <si>
    <t>PAR_TABLE_DESCRIPTION</t>
  </si>
  <si>
    <t>PAR_TABLE_NAME</t>
  </si>
  <si>
    <t>PROPERTY_NAME</t>
  </si>
  <si>
    <t>SPECIAL_NUMBER_YN</t>
  </si>
  <si>
    <t>SPEC_GLOBAL_PROP_YN</t>
  </si>
  <si>
    <t>SPT_APP_XML_PROP_V</t>
  </si>
  <si>
    <t>PAR_PAR_CONT_TABLE_ID</t>
  </si>
  <si>
    <t>SPT_CATCH_V</t>
  </si>
  <si>
    <t>RPL_ORIG_CATCH_SPP</t>
  </si>
  <si>
    <t>RPL_ORIG_CATCH_WT</t>
  </si>
  <si>
    <t>RPL_ORIG_DISC_CODE</t>
  </si>
  <si>
    <t>SPT_EXEC_XML_FILES_V</t>
  </si>
  <si>
    <t>EXEC_END_DTM</t>
  </si>
  <si>
    <t>EXEC_START_DTM</t>
  </si>
  <si>
    <t>FILE_ACTIVE_YN</t>
  </si>
  <si>
    <t>FILE_CHECKSUM</t>
  </si>
  <si>
    <t>FILE_NAME</t>
  </si>
  <si>
    <t>FILE_PATH</t>
  </si>
  <si>
    <t>FORMATTED_EXEC_END_DTM</t>
  </si>
  <si>
    <t>FORMATTED_EXEC_START_DTM</t>
  </si>
  <si>
    <t>FORMATTED_SCAN_DATE</t>
  </si>
  <si>
    <t>SCAN_DATE</t>
  </si>
  <si>
    <t>SCRIPT_EXECUTION_PATH</t>
  </si>
  <si>
    <t>SPT_PTA_ERRORS_V</t>
  </si>
  <si>
    <t>ERROR_ACTIVE_YN</t>
  </si>
  <si>
    <t>ERROR_DESCRIPTION</t>
  </si>
  <si>
    <t>ERR_CATEGORY_CODE</t>
  </si>
  <si>
    <t>ERR_CATEGORY_DESC</t>
  </si>
  <si>
    <t>ERR_CATEGORY_NAME</t>
  </si>
  <si>
    <t>ERR_SEVERITY_CODE</t>
  </si>
  <si>
    <t>ERR_SEVERITY_DESC</t>
  </si>
  <si>
    <t>ERR_SEVERITY_NAME</t>
  </si>
  <si>
    <t>ERR_TYPE_ACTIVE_YN</t>
  </si>
  <si>
    <t>ERR_TYPE_COMMENT_TEMPLATE</t>
  </si>
  <si>
    <t>ERR_TYPE_DESC</t>
  </si>
  <si>
    <t>ERR_TYPE_NAME</t>
  </si>
  <si>
    <t>FORMATTED_CREATE_DATE</t>
  </si>
  <si>
    <t>FORMATTED_LAST_EVAL_DATE</t>
  </si>
  <si>
    <t>IND_FIELD_NAME</t>
  </si>
  <si>
    <t>LAST_EVAL_DATE</t>
  </si>
  <si>
    <t>OBJECT_NAME</t>
  </si>
  <si>
    <t>QC_OBJ_ACTIVE_YN</t>
  </si>
  <si>
    <t>QC_SORT_ORDER</t>
  </si>
  <si>
    <t>SPT_PTA_ERROR_TYPES_V</t>
  </si>
  <si>
    <t>SPT_QC_CRITERIA_V</t>
  </si>
  <si>
    <t>SPT_QC_RPL_HEADER_V</t>
  </si>
  <si>
    <t>DEPARTURE_YEAR</t>
  </si>
  <si>
    <t>FISHING_ORG_NAME</t>
  </si>
  <si>
    <t>FISHING_ORG_TYPE_CODE</t>
  </si>
  <si>
    <t>RPL_ORIG_AGENT</t>
  </si>
  <si>
    <t>RPL_ORIG_ARRIVAL_DTM</t>
  </si>
  <si>
    <t>RPL_ORIG_CAP_NAME</t>
  </si>
  <si>
    <t>RPL_ORIG_DEPART_DTM</t>
  </si>
  <si>
    <t>RPL_ORIG_FFA_VID</t>
  </si>
  <si>
    <t>RPL_ORIG_FISHING_COMP</t>
  </si>
  <si>
    <t>RPL_ORIG_NUM_FADS</t>
  </si>
  <si>
    <t>RPL_ORIG_PERMIT_LIC</t>
  </si>
  <si>
    <t>RPL_ORIG_PORT_DEPART</t>
  </si>
  <si>
    <t>RPL_ORIG_PORT_UNLOAD</t>
  </si>
  <si>
    <t>RPL_ORIG_REG_NUM</t>
  </si>
  <si>
    <t>RPL_ORIG_TOTAL_PAGES</t>
  </si>
  <si>
    <t>RPL_ORIG_TRIP_SUB_DTM</t>
  </si>
  <si>
    <t>RPL_ORIG_TRIP_YEAR</t>
  </si>
  <si>
    <t>RPL_ORIG_VESS_COUNTRY</t>
  </si>
  <si>
    <t>RPL_ORIG_VESS_IRCS</t>
  </si>
  <si>
    <t>RPL_ORIG_VESS_NAME</t>
  </si>
  <si>
    <t>TOTAL_PAGES</t>
  </si>
  <si>
    <t>SPT_QC_RPL_OVERLAP_V</t>
  </si>
  <si>
    <t>FORMATTED_ARRIVAL_DTM_1</t>
  </si>
  <si>
    <t>FORMATTED_ARRIVAL_DTM_2</t>
  </si>
  <si>
    <t>FORMATTED_DEPART_DTM_1</t>
  </si>
  <si>
    <t>FORMATTED_DEPART_DTM_2</t>
  </si>
  <si>
    <t>PTA_VESS_NAME_1</t>
  </si>
  <si>
    <t>PTA_VESS_NAME_2</t>
  </si>
  <si>
    <t>RPL_ORIG_REG_NUM_1</t>
  </si>
  <si>
    <t>RPL_ORIG_REG_NUM_2</t>
  </si>
  <si>
    <t>RPL_ORIG_VESS_NAME_1</t>
  </si>
  <si>
    <t>RPL_ORIG_VESS_NAME_2</t>
  </si>
  <si>
    <t>VESS_REG_NUM_1</t>
  </si>
  <si>
    <t>VESS_REG_NUM_2</t>
  </si>
  <si>
    <t>VESS_TRIP_ARRIVAL_DTM_1</t>
  </si>
  <si>
    <t>VESS_TRIP_ARRIVAL_DTM_2</t>
  </si>
  <si>
    <t>VESS_TRIP_DEPART_DTM_1</t>
  </si>
  <si>
    <t>VESS_TRIP_DEPART_DTM_2</t>
  </si>
  <si>
    <t>VESS_TRIP_ID_2</t>
  </si>
  <si>
    <t>SPT_QC_RPL_VESS_REG_V</t>
  </si>
  <si>
    <t>RPL_ORIG_WCPFCID</t>
  </si>
  <si>
    <t>FISHING_ORG_ABBR</t>
  </si>
  <si>
    <t>FISHING_ORG_ADDR1</t>
  </si>
  <si>
    <t>FISHING_ORG_ADDR2</t>
  </si>
  <si>
    <t>FISHING_ORG_ADDR3</t>
  </si>
  <si>
    <t>FISHING_ORG_DESC</t>
  </si>
  <si>
    <t>FISHING_ORG_ID</t>
  </si>
  <si>
    <t>FISHING_ORG_LOC_ALPHA_CODE</t>
  </si>
  <si>
    <t>FISHING_ORG_LOC_DESC</t>
  </si>
  <si>
    <t>FISHING_ORG_LOC_ID</t>
  </si>
  <si>
    <t>FISHING_ORG_LOC_NAME</t>
  </si>
  <si>
    <t>FISHING_ORG_LOC_NUM_CODE</t>
  </si>
  <si>
    <t>FISHING_ORG_LOC_TYPE_CODE</t>
  </si>
  <si>
    <t>FISHING_ORG_LOC_TYPE_DESC</t>
  </si>
  <si>
    <t>FISHING_ORG_LOC_TYPE_ID</t>
  </si>
  <si>
    <t>FISHING_ORG_LOC_TYPE_NAME</t>
  </si>
  <si>
    <t>FISHING_ORG_PHONE_NUM</t>
  </si>
  <si>
    <t>FISHING_ORG_TYPE_DESC</t>
  </si>
  <si>
    <t>FISHING_ORG_TYPE_ID</t>
  </si>
  <si>
    <t>FISHING_ORG_TYPE_NAME</t>
  </si>
  <si>
    <t>FISHING_ORG_WEB_URL</t>
  </si>
  <si>
    <t>LOGSHEET_COMPLETE_YN</t>
  </si>
  <si>
    <t>SPT_TRIP_EVT_V</t>
  </si>
  <si>
    <t>ETUNA_SCH_ASSOC_NAME</t>
  </si>
  <si>
    <t>RPL_ORIG_ACT_CODE</t>
  </si>
  <si>
    <t>RPL_ORIG_EVT_DATE</t>
  </si>
  <si>
    <t>RPL_ORIG_PAGE_NUM</t>
  </si>
  <si>
    <t>RPL_ORIG_SCH_ASSOC</t>
  </si>
  <si>
    <t>RPL_ORIG_SET_END</t>
  </si>
  <si>
    <t>RPL_ORIG_SET_START</t>
  </si>
  <si>
    <t>RPL_ORIG_WELL_NUMBERS</t>
  </si>
  <si>
    <t>SPT_TRIP_OB_FISH_V</t>
  </si>
  <si>
    <t>RPL_ORIG_OB_FISH_WT</t>
  </si>
  <si>
    <t>SPT_XML_PTA_ERRORS_V</t>
  </si>
  <si>
    <t>SPT_XML_PTA_ERROR_TYPE_V</t>
  </si>
  <si>
    <t>SPT_XML_QC_ERROR_V</t>
  </si>
  <si>
    <t>SPT_XML_QC_ERR_TYPE_V</t>
  </si>
  <si>
    <t>The constant/SQL expression that is used to set the default value for the given XML Application Field</t>
  </si>
  <si>
    <t>Primary Key for the SPT_APP_DEF_VALUES table</t>
  </si>
  <si>
    <t>The label for the given field's default value</t>
  </si>
  <si>
    <t>Primary Key for the SPT_APP_FIELDS table</t>
  </si>
  <si>
    <t>Foreign key reference to the XML Application Table that defines the table the given field belongs to</t>
  </si>
  <si>
    <t>The description of the Application XML Field used in the XML data import module</t>
  </si>
  <si>
    <t>The name of the Application XML Field used in the XML data import module</t>
  </si>
  <si>
    <t>The SQL expression that is used to assign the corresponding destination field's value (if any)</t>
  </si>
  <si>
    <t>Foreign key reference to the Default Values table that defines which default value and field are defined for the given XML Application Record Group</t>
  </si>
  <si>
    <t>Primary Key for the SPT_APP_GRP_DEF_VALS table</t>
  </si>
  <si>
    <t>Foreign key reference to the XML Application Record Groups table that associates the Record Group with a given Default Value</t>
  </si>
  <si>
    <t>TARGET_FIELD_ID</t>
  </si>
  <si>
    <t>The application field that the default value is assigned to for the given application group default value definition</t>
  </si>
  <si>
    <t>Primary Key for the SPT_APP_RECORD_GROUPS table</t>
  </si>
  <si>
    <t>Flag to indicate if the given record group is a duplicate that should only be inserted once (e.g. SPT_VESSEL_TRIPS section of the RPL header is repeated but should only result in a single new record for a given vessel trip)</t>
  </si>
  <si>
    <t>The description of the given group of XML Application Fields that comprise the values for the given record</t>
  </si>
  <si>
    <t>The name of the given group of XML Application Fields that comprise the values for the given record</t>
  </si>
  <si>
    <t>foreign key reference to the XML Application Record Groups table</t>
  </si>
  <si>
    <t>Primary Key for the SPT_APP_REC_GRP_PROPS table</t>
  </si>
  <si>
    <t>foreign key reference to the XML Application Document Properties table</t>
  </si>
  <si>
    <t>Primary Key for the SPT_APP_TABLES table</t>
  </si>
  <si>
    <t>PARENT_FK_APP_FIELD_ID</t>
  </si>
  <si>
    <t>The foreign key reference field to the given parent table (if any)</t>
  </si>
  <si>
    <t>PARENT_TABLE_ID</t>
  </si>
  <si>
    <t>Parent table for the given application table.  Parent tables will define the primary key field value, and the child's FK field that references the parent table.</t>
  </si>
  <si>
    <t>PK_APP_FIELD_ID</t>
  </si>
  <si>
    <t>Foreign key reference to the primary key for the given XML Application Table</t>
  </si>
  <si>
    <t>The description of the application table used in the XML data import module</t>
  </si>
  <si>
    <t>The name of the application table used in the XML data import module</t>
  </si>
  <si>
    <t>The date/time the XML data import script finished executing</t>
  </si>
  <si>
    <t>The date/time the XML data import script was executed</t>
  </si>
  <si>
    <t>The base file path for the given XML data import script execution</t>
  </si>
  <si>
    <t>Primary Key for the SPT_APP_XML_EXEC table</t>
  </si>
  <si>
    <t>Foreign key reference to the XML Application Fields table</t>
  </si>
  <si>
    <t>Primary Key for the SPT_APP_XML_FIELDS table</t>
  </si>
  <si>
    <t>Foreign key reference to the XML Application Document Properties table</t>
  </si>
  <si>
    <t>FIELD_ORDER</t>
  </si>
  <si>
    <t>The relative order of the XML properties for a given destination database field</t>
  </si>
  <si>
    <t>Flag to indicate if the given data file is active (Y) or inactive (N)</t>
  </si>
  <si>
    <t>The MD5 file checksum for the given XML data file</t>
  </si>
  <si>
    <t>This is the file name for the given XML data file</t>
  </si>
  <si>
    <t>This is the full file path for the given XML data file</t>
  </si>
  <si>
    <t>Foreign key reference to the Errors (PTA) intersection table</t>
  </si>
  <si>
    <t>Foreign key reference to the Error Types (PTA) intersection table</t>
  </si>
  <si>
    <t>Date/time the XML file was scanned</t>
  </si>
  <si>
    <t>The XML Data Import Script Execution the given file was loaded during</t>
  </si>
  <si>
    <t>Primary Key for the SPT_XML_DATA_FILES table</t>
  </si>
  <si>
    <t>Primary Key for the SPT_APP_XML_PROP table</t>
  </si>
  <si>
    <t>Flag to indicate if the given XML property is a child container element and should use a processing loop in the validation/loading process</t>
  </si>
  <si>
    <t>Foreign key reference to the SPT_XML_PROPERTIES parent record</t>
  </si>
  <si>
    <t>The parent table name for the subsequent child records records contained in the given XML property element (if any).  This is used for navigating through the dynamic values_array variable in the processing sscript</t>
  </si>
  <si>
    <t>The XML property name</t>
  </si>
  <si>
    <t>Flag to indicate if this is a special number.  This is UTF8-encoded value with a space as a thousands separator in eTunaLog versions before V1.22</t>
  </si>
  <si>
    <t>Flag to indicate if the given XML property is a special value that should be processed separately as a global value (e.g. RPL page number being inserted into trip event records)</t>
  </si>
  <si>
    <t>SPT_APP_XML_REC_GRPS_MV</t>
  </si>
  <si>
    <t>Primary Key for the SPT_CANN_DEST_LOC table</t>
  </si>
  <si>
    <t>The destination Location for the given Cannery Transaction</t>
  </si>
  <si>
    <t>CANN_ITEM_MKT_CUT_ID</t>
  </si>
  <si>
    <t>The market cut for the fish sold at the cannery</t>
  </si>
  <si>
    <t>Flag to indicate if the given XML error is active</t>
  </si>
  <si>
    <t>The description of the given XML Data File error</t>
  </si>
  <si>
    <t>Primary Key for the SPT_ERRORS table</t>
  </si>
  <si>
    <t>The Error Type for the given error</t>
  </si>
  <si>
    <t>The PTA Error record the error corresponds to, this indicates which parent record for the given data stream the errors are associated with</t>
  </si>
  <si>
    <t>Primary Key for the SPT_ERROR_TYPES table</t>
  </si>
  <si>
    <t>The Category for the given error type criteria.  This is used to filter error criteria based on the given context of the validation (e.g. eTunaLog XML data import, tracking QC, etc.)</t>
  </si>
  <si>
    <t>The Severity of the given error type criteria.  These indicate the status of the given error (e.g. warnings, data errors, violations of law, etc.)</t>
  </si>
  <si>
    <t>Flag to indicate if the given error type criteria is active</t>
  </si>
  <si>
    <t>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t>
  </si>
  <si>
    <t>The description for the given QC validation error type</t>
  </si>
  <si>
    <t>The name of the given QC validation criteria</t>
  </si>
  <si>
    <t>The field in the result set that indicates if the current error type has been identified.  A 'Y' value indicates that the given error condition has been identified.  When XML_QC_OBJ_ID is NULL this is the constant name that is used to refer to the current error type</t>
  </si>
  <si>
    <t>The Data QC Object that the error type is determined from.  If this is NULL it is not associated with a QC query validation constraint (e.g. DB error)</t>
  </si>
  <si>
    <t>The code for the given error category</t>
  </si>
  <si>
    <t>The description for the given error category</t>
  </si>
  <si>
    <t>Primary Key for the SPT_ERR_CATEGORIES table</t>
  </si>
  <si>
    <t>The name for the given error category</t>
  </si>
  <si>
    <t>The code for the given error severity</t>
  </si>
  <si>
    <t>The description for the given error severity</t>
  </si>
  <si>
    <t>Primary Key for the SPT_ERR_SEVERITY table</t>
  </si>
  <si>
    <t>The name for the given error severity</t>
  </si>
  <si>
    <t>MKT_CUT_CODE</t>
  </si>
  <si>
    <t>The code of the given type of market cut</t>
  </si>
  <si>
    <t>MKT_CUT_DESC</t>
  </si>
  <si>
    <t>The description of the given type of market cut</t>
  </si>
  <si>
    <t>Primary Key for the SPT_MKT_CUTS table</t>
  </si>
  <si>
    <t>MKT_CUT_NAME</t>
  </si>
  <si>
    <t>The name of the given type of market cut</t>
  </si>
  <si>
    <t>The date on which this record was created in the database (indicates when the given associated data stream parent record was first evaluated)</t>
  </si>
  <si>
    <t>The date on which this record was last evaluated based on its associated validation criteria that was active at when the given associated data stream parent record was first evaluated</t>
  </si>
  <si>
    <t>Primary Key for the SPT_PTA_ERRORS table</t>
  </si>
  <si>
    <t>The date on which this record was created in the database (indicates when the given associated data stream parent record was first evaluated and the rules that were active at the time)</t>
  </si>
  <si>
    <t>Primary Key for the SPT_PTA_ERROR_TYPES table</t>
  </si>
  <si>
    <t>Foreign key reference to the Data Error Types table that indicates a given Data Error Type was active for a given data table (depends on related Error Data Category) at the time it was added to the database</t>
  </si>
  <si>
    <t>Foreign key reference to the Error Types (PTA) table.  This indicates a given Data Error Type rule was active at the time a given data table record was added to the database (e.g. SPT_VESSEL_TRIPS, SPT_UL_TRANSACTIONS, SPT_APP_XML_FILES, etc.)</t>
  </si>
  <si>
    <t>Primary Key for the SPT_PTA_ERR_TYP_ASSOC table</t>
  </si>
  <si>
    <t>The name of the object that is used in the given QC validation criteria</t>
  </si>
  <si>
    <t>Primary Key for the SPT_QC_OBJECTS table</t>
  </si>
  <si>
    <t>Flag to indicate if the QC object is active (Y) or inactive (N)</t>
  </si>
  <si>
    <t>Relative sort order for the QC object to be executed in</t>
  </si>
  <si>
    <t>The school association name used in the eTunaLog smartPDF</t>
  </si>
  <si>
    <t>Flag to indicate if the catch was retained (Y) or discarded (N).  If the value is NULL this indicates that there was no distinction between the discarded and retained catch; this NULL value should only be used for net sharing "give" events.</t>
  </si>
  <si>
    <t>The species name value reported in the RPL form</t>
  </si>
  <si>
    <t>The weight value reported in the RPL form for the specified unit of measure</t>
  </si>
  <si>
    <t>The discard code value reported in the RPL form</t>
  </si>
  <si>
    <t>The original weight value reported in the RPL form for the given species and unit of measure onboard the vessel before the vessel departs or after the vessel unloads</t>
  </si>
  <si>
    <t>The Fishing Company reported in the RPL form</t>
  </si>
  <si>
    <t>Logsheet Complete value reported in the RPL</t>
  </si>
  <si>
    <t>The Agent value reported in the RPL form</t>
  </si>
  <si>
    <t>The Date/Time of arrival value reported on the RPL</t>
  </si>
  <si>
    <t>The Captain value reported on the RPL</t>
  </si>
  <si>
    <t>The Date/Time of departure value reported on the RPL</t>
  </si>
  <si>
    <t>FFA VID value reported in the RPL form</t>
  </si>
  <si>
    <t>The Fishing Company value reported on the RPL</t>
  </si>
  <si>
    <t>The Number of Fads Used value reported in the RPL form</t>
  </si>
  <si>
    <t>Permit/License reported in RPL form</t>
  </si>
  <si>
    <t>The Port Depart value reported in the RPL form</t>
  </si>
  <si>
    <t>The Port Unload value reported in the RPL form</t>
  </si>
  <si>
    <t>The Registration No value reported in the RPL form</t>
  </si>
  <si>
    <t>The Total Number of Pages value reported in the RPL form</t>
  </si>
  <si>
    <t>The Date of Submission value reported in the RPL form</t>
  </si>
  <si>
    <t>The fishing trip year reported in the RPL form</t>
  </si>
  <si>
    <t>Country of Registration value reported in the RPL form</t>
  </si>
  <si>
    <t>The Fishing Vessel IRCS value reported in the RPL form</t>
  </si>
  <si>
    <t>Vessel Name value reported in the RPL</t>
  </si>
  <si>
    <t>The WCPFCID value reported in the RPL form</t>
  </si>
  <si>
    <t>Total pages in the RPL form</t>
  </si>
  <si>
    <t>The XML data file the vessel trip was loaded from (for RPL data imported using the XML import module)</t>
  </si>
  <si>
    <t>The Activity Code value reported in the RPL form</t>
  </si>
  <si>
    <t>The original Activity Date of the RPL form that the given trip event metadata was reported</t>
  </si>
  <si>
    <t>The original RPL Page Number of the RPL form that the given trip event metadata was reported</t>
  </si>
  <si>
    <t>The School Association Code value reported in the RPL form</t>
  </si>
  <si>
    <t>The original Set End Time of the RPL form that the given trip event metadata was reported</t>
  </si>
  <si>
    <t>The original Set Start Time of the RPL form that the given trip event metadata was reported</t>
  </si>
  <si>
    <t>The Well Numbers reported in the RPL form</t>
  </si>
  <si>
    <t>VST_UL_DEST</t>
  </si>
  <si>
    <t>The "CANNERY/VESSEL AND DESINATION" of the unloaded catch reported in the RPL form</t>
  </si>
  <si>
    <t>VST_UL_VESS_IRCS</t>
  </si>
  <si>
    <t>The IRCS of the vessel the catch was unloaded to reported in the RPL form</t>
  </si>
  <si>
    <t>Precision for the given FIELD_NAME data type</t>
  </si>
  <si>
    <t>Scale for the given FIELD_NAME data type</t>
  </si>
  <si>
    <t>Data Type for the given FIELD_NAME</t>
  </si>
  <si>
    <t>The FK field name for the given table object that references the parent table's primary key for the Application XML Field used in the XML data import module</t>
  </si>
  <si>
    <t>The description of the FK field for the given table object that references the parent table's primary key for the Application XML Field used in the XML data import module</t>
  </si>
  <si>
    <t>The primary key value for the FK field for the given table object that references the parent table's primary key for the Application XML Field used in the XML data import module</t>
  </si>
  <si>
    <t>The primary key's field description for the given table object</t>
  </si>
  <si>
    <t>The primary key's field ID for the given table object</t>
  </si>
  <si>
    <t>The primary key's field name for the given table object</t>
  </si>
  <si>
    <t>The Description for the give table object's parent table object</t>
  </si>
  <si>
    <t>The Name for the give table object's parent table object</t>
  </si>
  <si>
    <t>The Name of the FK field for the given table object's parent table's parent table object</t>
  </si>
  <si>
    <t>The ID of the FK field for the given table object's parent table's parent table object</t>
  </si>
  <si>
    <t>The Description of the FK field for the given table object's parent table's parent table object</t>
  </si>
  <si>
    <t>The Table ID for the give table object's parent table object</t>
  </si>
  <si>
    <t>The Description of the primary key field for the given table object's parent table object</t>
  </si>
  <si>
    <t>The ID of the primary key field for the given table object's parent table object</t>
  </si>
  <si>
    <t>The Name of the primary key field for the given table object's parent table object</t>
  </si>
  <si>
    <t>The current Vessel Management Organization abbreviation of the given fishing Vessel</t>
  </si>
  <si>
    <t>The current Vessel Management Organization Address line 1 of the given fishing Vessel</t>
  </si>
  <si>
    <t>The current Vessel Management Organization Address line 2 of the given fishing Vessel</t>
  </si>
  <si>
    <t>The current Vessel Management Organization Address line 3 of the given fishing Vessel</t>
  </si>
  <si>
    <t>The current Vessel Management Organization location alphabetic code of the given fishing Vessel</t>
  </si>
  <si>
    <t>The current Vessel Management Organization location description of the given fishing Vessel</t>
  </si>
  <si>
    <t>The current Vessel Management Organization's location of the given fishing Vessel</t>
  </si>
  <si>
    <t>The current Vessel Management Organization location of the given fishing Vessel</t>
  </si>
  <si>
    <t>The current Vessel Management Organization location numeric code of the given fishing Vessel</t>
  </si>
  <si>
    <t>The current Vessel Management Organization location type code of the given fishing Vessel</t>
  </si>
  <si>
    <t>The current Vessel Management Organization location type description of the given fishing Vessel</t>
  </si>
  <si>
    <t>The current Vessel Management Organization location type of the given fishing Vessel</t>
  </si>
  <si>
    <t>The current Vessel Management Organization location type name of the given fishing Vessel</t>
  </si>
  <si>
    <t>The current Vessel Management Organization Type Code of the given fishing Vessel</t>
  </si>
  <si>
    <t>The current Vessel Management Organization Type description of the given fishing Vessel</t>
  </si>
  <si>
    <t>The current Vessel Management Organization Type for the given fishing Vessel</t>
  </si>
  <si>
    <t>The current Vessel Management Organization Type Name of the given fishing Vessel</t>
  </si>
  <si>
    <t>The current Vessel Management Organization website of the given fishing Vessel</t>
  </si>
  <si>
    <t>The current Vessel Management Organization name of the given fishing Vessel</t>
  </si>
  <si>
    <t>The Vessel Management Organization description of the given fishing Vessel</t>
  </si>
  <si>
    <t>The current Vessel Management Organization phone number of the given fishing Vessel</t>
  </si>
  <si>
    <t>The formatted date/time on which this record was created in the database (MM/DD/YYYY HH24:MI)</t>
  </si>
  <si>
    <t>The formatted date/time the XML data import script finished executing (MM/DD/YYYY HH24:MI)</t>
  </si>
  <si>
    <t>The formatted date/time the XML data import script was executed (MM/DD/YYYY HH24:MI)</t>
  </si>
  <si>
    <t>The formatted date/time the XML file was scanned (MM/DD/YYYY HH24:MI)</t>
  </si>
  <si>
    <t>The formatted date/time on which this record was last evaluated based on its associated validation criteria that was active at when the given associated data stream parent record was first evaluated (MM/DD/YYYY HH24:MI)</t>
  </si>
  <si>
    <t>The parent record for the given XML Property</t>
  </si>
  <si>
    <t>Record Group Default Values (View)
This View returns all defined record groups and their associated default values.  This defines which fields are set to which values when a given record group (e.g. for the record group YFT retained catch weight the species field is set to YFT).</t>
  </si>
  <si>
    <t xml:space="preserve">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t>
  </si>
  <si>
    <t>XML Document Properties (View)
This View returns all XML document properties and each child XML document property recursively that are defined in the hierarchy.</t>
  </si>
  <si>
    <t xml:space="preserve">XML Document Property Record Groups (View)
This View returns all XML Document Property Fields including information about destination tables/fields as well as the Record Group information defined for the XML Document Properties.  </t>
  </si>
  <si>
    <t>Catch Data (View)
This View returns all catch data stored in the database.  Each reference record's associated values are also returned by the query.</t>
  </si>
  <si>
    <t>XML Import Module Execution Files (View)
This View returns all XML files that were processed by the XML import module.  Each associated date/time is provided as a standard formatted date in MM/DD/YYYY HH24:MI format.</t>
  </si>
  <si>
    <t>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t>
  </si>
  <si>
    <t xml:space="preserve">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t>
  </si>
  <si>
    <t>QC Criteria (View)
This View returns all QC Criteria (Error Types) defined in the database and their associated QC Object, Error Severity, and Error Category.  This query is used to define all PTA Error Types when a data stream is first entered into the database</t>
  </si>
  <si>
    <t>Trip Events (View)
This View returns all Trip Events stored in the database.  Each reference record's associated values are also returned by the query.</t>
  </si>
  <si>
    <t>Fish Onboard (View)
This View returns all onboard fish that were reported at the beginning of a fishing trip or after unloading after the conclusion of a fishing trip.  Each reference record's associated values are also returned by the query.</t>
  </si>
  <si>
    <t>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</si>
  <si>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t>
  </si>
  <si>
    <t xml:space="preserve">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t>
  </si>
  <si>
    <t>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t>
  </si>
  <si>
    <t>XML File QC Error Type Report (View)</t>
  </si>
  <si>
    <t>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</si>
  <si>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 Vessel Registration QC Validator (View)
This View identifies QC validation errors for vessel registration inconsistencies</t>
  </si>
  <si>
    <t>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t>
  </si>
  <si>
    <t>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t>
  </si>
  <si>
    <t xml:space="preserve">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t>
  </si>
  <si>
    <t xml:space="preserve">A comma-delimited list of storage well numbers for the retained catch </t>
  </si>
  <si>
    <t>The formatted end date/time of the given activity (UTC) in MM/DD/YYYY HH24:MI format</t>
  </si>
  <si>
    <t>The formatted start date/time of the given activity (UTC) in MM/DD/YYYY HH24:MI format</t>
  </si>
  <si>
    <t>Mismatched Name of Agent In Port of Unloading</t>
  </si>
  <si>
    <t>Mismatched Port of Departure</t>
  </si>
  <si>
    <t>Mismatched Port of Unloading</t>
  </si>
  <si>
    <t>Mismatched Registration Number in Country of Registration</t>
  </si>
  <si>
    <t>Mismatched Number of Fads Used</t>
  </si>
  <si>
    <t>Mismatched Name of Captain</t>
  </si>
  <si>
    <t>Mismatched RPL Submission Date</t>
  </si>
  <si>
    <t>Mismatched Total Pages</t>
  </si>
  <si>
    <t>Mismatched Vessel History Vessel Name</t>
  </si>
  <si>
    <t>Mismatched Vessel History WCPFC Identification Number</t>
  </si>
  <si>
    <t>Fishing Permit or License Number Mismatch</t>
  </si>
  <si>
    <t>Mismatched Vessel History FFA Regional Register Number</t>
  </si>
  <si>
    <t>Mismatched Vessel History International Radio Callsign</t>
  </si>
  <si>
    <t>Mismatched Vessel History Country of Registration</t>
  </si>
  <si>
    <t>Mismatched Name of Fishing Company</t>
  </si>
  <si>
    <t>Mismatched Vessel History Name of Fishing Company</t>
  </si>
  <si>
    <t>The four digit departure year (e.g. 2015)</t>
  </si>
  <si>
    <t>Vessel 1 - Primary key value</t>
  </si>
  <si>
    <t>Vessel 1 - The date/time (in UTC) of departure for the given fishing trip</t>
  </si>
  <si>
    <t>Vessel 1 - The date/time (in UTC) of arrival for the given fishing trip</t>
  </si>
  <si>
    <t>Vessel 1 - Vessel Name value reported in the RPL</t>
  </si>
  <si>
    <t>Vessel 1 - The Registration No value reported in the RPL form</t>
  </si>
  <si>
    <t>Vessel 1 - The name of the given fishing Vessel during the DEPARTURE_DATE_UTC (PTA)</t>
  </si>
  <si>
    <t>Vessel 1 - The formatted date/time (in UTC) of departure for the given fishing trip (MM/DD/YYYY HH24:MI)</t>
  </si>
  <si>
    <t>Vessel 1 - The formatted date/time (in UTC) of arrival for the given fishing trip (MM/DD/YYYY HH24:MI)</t>
  </si>
  <si>
    <t>Vessel 2 - Primary key value</t>
  </si>
  <si>
    <t>Vessel 2 - The date/time (in UTC) of departure for the given fishing trip</t>
  </si>
  <si>
    <t>Vessel 2 - The date/time (in UTC) of arrival for the given fishing trip</t>
  </si>
  <si>
    <t>Vessel 2 - Vessel Name value reported in the RPL</t>
  </si>
  <si>
    <t>Vessel 2 - The Registration No value reported in the RPL form</t>
  </si>
  <si>
    <t>Vessel 2 - The name of the given fishing Vessel during the DEPARTURE_DATE_UTC (PTA)</t>
  </si>
  <si>
    <t>Vessel 2 - The formatted date/time (in UTC) of departure for the given fishing trip (MM/DD/YYYY HH24:MI)</t>
  </si>
  <si>
    <t>Vessel 2 - The formatted date/time (in UTC) of arrival for the given fishing trip (MM/DD/YYYY HH24:MI)</t>
  </si>
  <si>
    <t>Vessel 1 - The registration number for the given fishing Vessel</t>
  </si>
  <si>
    <t>Vessel 2 - The registration number for the given fishing Vessel</t>
  </si>
  <si>
    <t>The XML property name for parent property</t>
  </si>
  <si>
    <t>Parent property - XML Property ID</t>
  </si>
  <si>
    <t>Parent property - Flag to indicate if the given XML property is a child container element and should use a processing loop in the validation/loading process</t>
  </si>
  <si>
    <t>Parent property - XML Property ID of parent property</t>
  </si>
  <si>
    <t>XML Property ID</t>
  </si>
  <si>
    <t>Parent property - The parent table name for the subsequent child records records contained in the given XML property element (if any).  This is used for navigating through the dynamic values_array variable in the processing sscript</t>
  </si>
  <si>
    <t>Parent property - Flag to indicate if this is a special number.  This is UTF8-encoded value with a space as a thousands separator in eTunaLog versions before V1.22</t>
  </si>
  <si>
    <t>Parent property - Flag to indicate if the given XML property is a special value that should be processed separately as a global value (e.g. RPL page number being inserted into trip event records)</t>
  </si>
  <si>
    <t>XML Property ID of parent property</t>
  </si>
  <si>
    <t>The parent table description for the subsequent child records records contained in the given XML property element (if any).  This is used for navigating through the dynamic values_array variable in the processing sscript</t>
  </si>
  <si>
    <t>The parent table for the subsequent child records records contained in the given XML property element (if any).  This is used for navigating through the dynamic values_array variable in the processing sscript</t>
  </si>
  <si>
    <t xml:space="preserve">Form Size Groups (View)
This View returns all Size Class Groups that each defines a Size Class (e.g. 0-7 LB, &gt; 7LB, etc.) for each form version (e.g. eTunaLog, APEX FOT, etc.).  </t>
  </si>
  <si>
    <t>Mismatched Date of Arrival</t>
  </si>
  <si>
    <t>Mismatched Date of Departure</t>
  </si>
  <si>
    <t>ETUNA_FORMAT_EVT_START_DTM</t>
  </si>
  <si>
    <t>ETUNA_FORMAT_EVT_START_DATE</t>
  </si>
  <si>
    <t>ETUNA_FORMAT_EVT_END_DTM</t>
  </si>
  <si>
    <t>The eTunaLog formatted end date/time of the given activity (UTC) (DD-MON-YYYY HH24:MI)</t>
  </si>
  <si>
    <t>The eTunaLog formatted start date/time of the given activity (UTC) (DD-MON-YYYY HH24:MI)</t>
  </si>
  <si>
    <t>The eTunaLog formatted event date of the given activity (UTC) (DD-MON-YYYY)</t>
  </si>
  <si>
    <t>BLANK_RPL_PAGE_NUM</t>
  </si>
  <si>
    <t>DB_ACTIVITY_CODE</t>
  </si>
  <si>
    <t>DB_SCH_ASSOC_CODE</t>
  </si>
  <si>
    <t>CALC_LAT_DD</t>
  </si>
  <si>
    <t>CALC_LON_DD</t>
  </si>
  <si>
    <t>SET_TIME_DURATION_HRS</t>
  </si>
  <si>
    <t>SPT_QC_TRIP_EVT_V</t>
  </si>
  <si>
    <t>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</si>
  <si>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Current RPL Page Number</t>
  </si>
  <si>
    <t>Mismatched Current RPL Page Number</t>
  </si>
  <si>
    <t>Mismatched Trip Event Start Date</t>
  </si>
  <si>
    <t>Mismatched Trip Event Start Date/Time</t>
  </si>
  <si>
    <t>Mismatched Trip Event Activity Code</t>
  </si>
  <si>
    <t>Mismatched Trip Event Latitude</t>
  </si>
  <si>
    <t>Mismatched Trip Event Longitude</t>
  </si>
  <si>
    <t>Mismatched School Association Code</t>
  </si>
  <si>
    <t>Mismatched Trip Event End Date/Time</t>
  </si>
  <si>
    <t>The Duration of the fishing Set (hours)</t>
  </si>
  <si>
    <t>The Activity Code stored in the database (CODE - ACTIVITY NAME)</t>
  </si>
  <si>
    <t>The School Association Code stored in the database (CODE - ASSOC NAME)</t>
  </si>
  <si>
    <t>The calculated Latitude (DD) value from the Latitude value reported in the RPL form</t>
  </si>
  <si>
    <t>The calculated Longitude (DD) value from the Longitude value reported in the RPL form</t>
  </si>
  <si>
    <t>ETUNA_CALC_EVT_END_DTM</t>
  </si>
  <si>
    <t>The calculated eTunaLog formatted Event End Date/Time value from the Event Date, Start Time, and End Time values reported in the RPL form</t>
  </si>
  <si>
    <t>SPT_QC_TRIP_CATCH_V</t>
  </si>
  <si>
    <t>SPT_QC_CATCH_WELL_V</t>
  </si>
  <si>
    <t>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</si>
  <si>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</si>
  <si>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RPL_ORIG_CATCH_NUM</t>
  </si>
  <si>
    <t>The total number of individuals caught reported in the RPL form</t>
  </si>
  <si>
    <t>SPP_SWFSC_COM_NAME</t>
  </si>
  <si>
    <t>Common name of the species defined in the SWFSC database</t>
  </si>
  <si>
    <t>Minimum Length (originally maintained from SWFSC DB)</t>
  </si>
  <si>
    <t>Maximum Length (originally maintained from SWFSC DB)</t>
  </si>
  <si>
    <t>Minimum Weight (originally maintained from SWFSC DB)</t>
  </si>
  <si>
    <t>Maximum Weight (originally maintained from SWFSC DB)</t>
  </si>
  <si>
    <t>Alpha Factor (originally maintained from SWFSC DB)</t>
  </si>
  <si>
    <t>Beta Factor (originally maintained from SWFSC DB)</t>
  </si>
  <si>
    <t>ETUNA_2K9_DISC_CODE</t>
  </si>
  <si>
    <t>ETUNA_2K9_DISC_NAME</t>
  </si>
  <si>
    <t>SWFSC_DISC_CODE</t>
  </si>
  <si>
    <t>SWFSC_DISC_NAME</t>
  </si>
  <si>
    <t>ETUNA_2K_DISC_CODE</t>
  </si>
  <si>
    <t>ETUNA_2K_DISC_NAME</t>
  </si>
  <si>
    <t>EXCEL_2K_DISC_CODE</t>
  </si>
  <si>
    <t>EXCEL_2K_DISC_NAME</t>
  </si>
  <si>
    <t>Numeric code used in the 2009 version of the eTunaLog smartPDF for the discard reason</t>
  </si>
  <si>
    <t>Name used in the 2009 version of the eTunaLog smartPDF for the discard reason</t>
  </si>
  <si>
    <t>Numeric code for the discard reason used by SWFSC</t>
  </si>
  <si>
    <t>Name of the discard reason used by SWFSC</t>
  </si>
  <si>
    <t>Numeric code used in the 2000 version of the eTunaLog smartPDF for the discard reason</t>
  </si>
  <si>
    <t>Name used in the 2000 version of the eTunaLog smartPDF for the discard reason</t>
  </si>
  <si>
    <t>Numeric code used in the 2000 version of the Excel RPL for the discard reason</t>
  </si>
  <si>
    <t>Name used in the 2000 version of the Excel RPL for the discard reason</t>
  </si>
  <si>
    <t>NUM_DUP_SPP_RET_DISC</t>
  </si>
  <si>
    <t>NUM_WELL_RECS</t>
  </si>
  <si>
    <t>Mismatched Well Numbers</t>
  </si>
  <si>
    <t>Mismatched Discard Code</t>
  </si>
  <si>
    <t>Mismatched catch species</t>
  </si>
  <si>
    <t>Mismatched Catch Number</t>
  </si>
  <si>
    <t>The re-assembled eTunaLog 2000 discard code and discard name</t>
  </si>
  <si>
    <t>The total number of storage well records for the given Trip Event</t>
  </si>
  <si>
    <t>The total number of duplicate catch records based on species and catch disposition (retained/discarded) values for the given trip event - calculated field</t>
  </si>
  <si>
    <t>The vessel trip event</t>
  </si>
  <si>
    <t>RPL_ORIG_RETAIN_CATCH</t>
  </si>
  <si>
    <t>The flag to indicate a retained (Y or 0)/discarded (N or 1) catch value reported in the RPL form</t>
  </si>
  <si>
    <t>RPL_ORIG_CALC_RETAIN</t>
  </si>
  <si>
    <t>Mismatched Retained Catch Flag</t>
  </si>
  <si>
    <t>The Calculated value of the Flag to indicate if the catch was retained (Y) or discarded (N) based on the original value entered in the RPL form</t>
  </si>
  <si>
    <t>A comma-delimited list of storage well numbers for the retained catch (Standard Representation)</t>
  </si>
  <si>
    <t>NUM_POS_CATCH_RECS</t>
  </si>
  <si>
    <t>NUM_POS_RET_CATCH_RECS</t>
  </si>
  <si>
    <t>The total number of catch records (both retained and discarded) with a weight &gt; 0 for the given Trip Event</t>
  </si>
  <si>
    <t>The total number of retained catch records with a weight &gt; 0 for the given Trip Event</t>
  </si>
  <si>
    <t>TABLE_ACTIVE_YN</t>
  </si>
  <si>
    <t>Flag to indicate if the given Application Table is enabled in the XML data import module, if it is enabled the table will be included in the processing otherwise it will be filtered out.</t>
  </si>
  <si>
    <t>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t>
  </si>
  <si>
    <t>Blank Species Entered in RPL</t>
  </si>
  <si>
    <t>Blank Species Stored in Database</t>
  </si>
  <si>
    <t>BLANK_DB_EVT_START_DTM</t>
  </si>
  <si>
    <t>Set Start Date/Time Stored in Database</t>
  </si>
  <si>
    <t>BLANK_RPL_DEPART_DTM</t>
  </si>
  <si>
    <t>BLANK_DB_DEPART_DTM</t>
  </si>
  <si>
    <t>Blank Date/Time of Departure Entered in RPL</t>
  </si>
  <si>
    <t>Blank Date/Time of Departure Stored in Database</t>
  </si>
  <si>
    <t>BLANK_RPL_ARRIVAL_DTM</t>
  </si>
  <si>
    <t>BLANK_DB_ARRIVAL_DTM</t>
  </si>
  <si>
    <t>Blank Date/Time of Arrival Entered in RPL</t>
  </si>
  <si>
    <t>Blank Date/Time of Arrival Stored in Database</t>
  </si>
  <si>
    <t>CONV_PTA_VESS_ORG_NAME</t>
  </si>
  <si>
    <t>CONV_UL_ORG_NAME</t>
  </si>
  <si>
    <t>CONV_FISHING_ORG_NAME</t>
  </si>
  <si>
    <t>CONV_VESS_CAP_FML_NAME</t>
  </si>
  <si>
    <t>CONV_VESS_CAP_FL_NAME</t>
  </si>
  <si>
    <t>The converted first and last name (removal of leading/trailing whitespace, redundant spaces, punctuation, conversion to uppercase) of the given vessel captain</t>
  </si>
  <si>
    <t>The converted first, middle, and last name (removal of leading/trailing whitespace, redundant spaces, punctuation, conversion to uppercase) of the given vessel captain</t>
  </si>
  <si>
    <t>CONV_RPL_ORIG_CAP_NAME</t>
  </si>
  <si>
    <t>The converted Captain value (removal of leading/trailing whitespace, redundant spaces, punctuation, conversion to uppercase) reported on the RPL</t>
  </si>
  <si>
    <t>CONV_RPL_ORIG_FISHING_COMP</t>
  </si>
  <si>
    <t>The converted Fishing Company value (removal of leading/trailing whitespace, redundant spaces, punctuation, conversion to uppercase) reported on the RPL</t>
  </si>
  <si>
    <t>CONV_RPL_ORIG_AGENT</t>
  </si>
  <si>
    <t>The converted Agent value (removal of leading/trailing whitespace, redundant spaces, punctuation, conversion to uppercase) reported in the RPL form</t>
  </si>
  <si>
    <t>CONV_RPL_ORIG_PORT_DEPART</t>
  </si>
  <si>
    <t>CONV_DEPART_LOC_NAME</t>
  </si>
  <si>
    <t>The converted Port Depart value (removal of leading/trailing whitespace, redundant spaces, punctuation, conversion to uppercase) reported in the RPL form</t>
  </si>
  <si>
    <t>CONV_RPL_ORIG_PORT_UNLOAD</t>
  </si>
  <si>
    <t>CONV_ARRIVE_LOC_NAME</t>
  </si>
  <si>
    <t>The converted Port Unload value (removal of leading/trailing whitespace, redundant spaces, punctuation, conversion to uppercase) reported in the RPL form</t>
  </si>
  <si>
    <t>Blank Port of Departure Entered in RPL</t>
  </si>
  <si>
    <t>Blank Port of Departure Stored in Database</t>
  </si>
  <si>
    <t>Blank Port of Unloading Entered in RPL</t>
  </si>
  <si>
    <t>Blank Port of Unloading Stored in Database</t>
  </si>
  <si>
    <t>BLANK_RPL_VESS_CAP</t>
  </si>
  <si>
    <t>BLANK_DB_VESS_CAP</t>
  </si>
  <si>
    <t>Blank Name of Captain Entered in RPL</t>
  </si>
  <si>
    <t>Blank Name of Captain Stored in Database</t>
  </si>
  <si>
    <t>BLANK_RPL_PORT_AGENT</t>
  </si>
  <si>
    <t>BLANK_DB_PORT_AGENT</t>
  </si>
  <si>
    <t>Blank Name of Agent In Port of Unloading Entered in RPL</t>
  </si>
  <si>
    <t>Blank Name of Agent In Port of Unloading Stored in Database</t>
  </si>
  <si>
    <t>Blank Name of Fishing Company Entered in RPL</t>
  </si>
  <si>
    <t>Blank Name of Fishing Company Stored in Database</t>
  </si>
  <si>
    <t>Blank Name of Fishing Company Stored in Database for Vessel History</t>
  </si>
  <si>
    <t>BLANK_RPL_TOT_PAGES</t>
  </si>
  <si>
    <t>BLANK_DB_TOT_PAGES</t>
  </si>
  <si>
    <t>Blank Total Pages Stored in Database</t>
  </si>
  <si>
    <t>Blank Total Pages Entered in RPL</t>
  </si>
  <si>
    <t>BLANK_RPL_VESS_NAME</t>
  </si>
  <si>
    <t>BLANK_DB_VESS_NAME</t>
  </si>
  <si>
    <t>Blank Name of Vessel Entered in RPL</t>
  </si>
  <si>
    <t>Blank Name of Vessel Stored in Database</t>
  </si>
  <si>
    <t>Fishing Permit or License Number Entered in RPL is Invalid</t>
  </si>
  <si>
    <t>Fishing Permit or License Number Stored in Database is Invalid</t>
  </si>
  <si>
    <t>Blank Fishing Permit or License Number Entered in RPL</t>
  </si>
  <si>
    <t>Blank Fishing Permit or License Number Stored in Database</t>
  </si>
  <si>
    <t>BLANK_RPL_TRIP_YEAR</t>
  </si>
  <si>
    <t>Blank Trip Year Entered in RPL</t>
  </si>
  <si>
    <t>Blank FFA Regional Register Number Entered in RPL</t>
  </si>
  <si>
    <t>Blank FFA Regional Register Number Stored in Database</t>
  </si>
  <si>
    <t>Blank Registration Number in Country of Registration Entered in RPL</t>
  </si>
  <si>
    <t>Blank Registration Number in Country of Registration Stored in Database</t>
  </si>
  <si>
    <t>BLANK_RPL_VESS_IRCS</t>
  </si>
  <si>
    <t>BLANK_DB_VESS_IRCS</t>
  </si>
  <si>
    <t>Blank International Radio Callsign Entered in RPL</t>
  </si>
  <si>
    <t>Blank International Radio Callsign Stored in Database</t>
  </si>
  <si>
    <t>BLANK_DB_VESS_HIST</t>
  </si>
  <si>
    <t>Blank Vessel History Stored in Database</t>
  </si>
  <si>
    <t>BLANK_RPL_VESS_COUNTRY</t>
  </si>
  <si>
    <t>Blank Country of Registration Entered in RPL</t>
  </si>
  <si>
    <t>BLANK_RPL_NUM_FADS</t>
  </si>
  <si>
    <t>BLANK_DB_NUM_FADS</t>
  </si>
  <si>
    <t>Blank Number of Fads Used Entered in RPL</t>
  </si>
  <si>
    <t>Blank Number of Fads Used Stored in Database</t>
  </si>
  <si>
    <t>BLANK_DB_TEND_VESS</t>
  </si>
  <si>
    <t>Blank Tender Vessels Used Stored in Database</t>
  </si>
  <si>
    <t>BLANK_RPL_SUB_DTM</t>
  </si>
  <si>
    <t>BLANK_DB_SUB_DTM</t>
  </si>
  <si>
    <t>Blank RPL Submission Date Entered in RPL</t>
  </si>
  <si>
    <t>Blank RPL Submission Date Stored in Database</t>
  </si>
  <si>
    <t>Invalid RPL Submission Date Entered in RPL</t>
  </si>
  <si>
    <t>RPL_ORIG_OB_FISH_WT_CHR</t>
  </si>
  <si>
    <t>RPL_ORIG_OB_FISH_WT_NUM</t>
  </si>
  <si>
    <t>The original converted numeric weight value reported in the RPL form for the given species and unit of measure onboard the vessel before the vessel departs or after the vessel unloads</t>
  </si>
  <si>
    <t>RPL_ORIG_CATCH_WT_CHR</t>
  </si>
  <si>
    <t>RPL_ORIG_CATCH_WT_NUM</t>
  </si>
  <si>
    <t>The converted numeric weight value reported in the RPL form for the specified unit of measure</t>
  </si>
  <si>
    <t>Mismatched Catch Weight - The Unconverted Catch Weight Does not Match the Weight Entered in RPL</t>
  </si>
  <si>
    <t>Mismatched Catch Weight - The Converted Catch Weight Does not Match the Unconverted Catch Weight Entered After Conversion Formula is Applied</t>
  </si>
  <si>
    <t>Invalid Converted Catch Weight (in Metric Tons) Stored in Database</t>
  </si>
  <si>
    <t>Invalid Unconverted Catch Weight Stored in Database</t>
  </si>
  <si>
    <t>CONV_ORIG_CATCH_WT_NUM</t>
  </si>
  <si>
    <t>The converted weight value in metric tons reported in the RPL form for the specified unit of measure</t>
  </si>
  <si>
    <t>CONV_ORIG_OB_FISH_WT_NUM</t>
  </si>
  <si>
    <t>SPT_QC_TRIP_OB_FISH_V</t>
  </si>
  <si>
    <t>The calculated value of the original weight value reported in the RPL form after being converted to metric tons using the corresponding conversion factor for the given unit of measure</t>
  </si>
  <si>
    <t>Mismatched Fish Onboard Weight - The Unconverted Catch Weight Does not Match the Weight Entered in RPL</t>
  </si>
  <si>
    <t>Mismatched Fish Onboard Weight - The Converted Catch Weight Does not Match the Unconverted Fish Onboard Weight Entered After Conversion Formula is Applied</t>
  </si>
  <si>
    <t>Invalid Converted Fish Onboard Weight (in Metric Tons) Stored in Database</t>
  </si>
  <si>
    <t>Invalid Unconverted Fish Onboard Weight Stored in Database</t>
  </si>
  <si>
    <t>Blank Fish Onboard Weight Entered in RPL</t>
  </si>
  <si>
    <t>Blank Unconverted Fish Onboard Weight Stored in Database</t>
  </si>
  <si>
    <t>Blank Converted Fish Onboard Weight (in Metric Tons) Stored in Database</t>
  </si>
  <si>
    <t>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</si>
  <si>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Trip Event Activity Code Entered in RPL</t>
  </si>
  <si>
    <t>Blank Trip Event Activity Code Stored in Database</t>
  </si>
  <si>
    <t>ETUNA_ACT_CODE</t>
  </si>
  <si>
    <t>ETUNA_ACT_NAME</t>
  </si>
  <si>
    <t>The activity code reported in the eTunaLog</t>
  </si>
  <si>
    <t>The activity name reported in the eTunaLog</t>
  </si>
  <si>
    <t>SPT_QC_MISS_EVT_DATES_V</t>
  </si>
  <si>
    <t>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t>
  </si>
  <si>
    <t>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t>
  </si>
  <si>
    <t>DATE_VALUE</t>
  </si>
  <si>
    <t>SPT_QC_EVT_DIST_ISSUE_V</t>
  </si>
  <si>
    <t>CURR_VESS_TRIP_EVT_ID</t>
  </si>
  <si>
    <t>CURR_LAT_DD</t>
  </si>
  <si>
    <t>CURR_LON_DD</t>
  </si>
  <si>
    <t>CURR_TRIP_EVT_START_DTM</t>
  </si>
  <si>
    <t>CURR_FORM_TRIP_EVT_START_DTM</t>
  </si>
  <si>
    <t>CURR_ACT_NAME</t>
  </si>
  <si>
    <t>NEXT_LAT_DD</t>
  </si>
  <si>
    <t>NEXT_LON_DD</t>
  </si>
  <si>
    <t>NEXT_ACT_NAME</t>
  </si>
  <si>
    <t>NEXT_TRIP_EVT_START_DTM</t>
  </si>
  <si>
    <t>NEXT_FORM_TRIP_EVT_START_DTM</t>
  </si>
  <si>
    <t>NEXT_VESS_TRIP_EVT_ID</t>
  </si>
  <si>
    <t>DIST_BETWEEN_EVENTS_KM</t>
  </si>
  <si>
    <t>TIME_BETWEEN_EVENTS_HRS</t>
  </si>
  <si>
    <t>SPEED_KM_HR</t>
  </si>
  <si>
    <t>The Date that is missing from the given Vessel Trip's Event Records</t>
  </si>
  <si>
    <t>The matching Event Date from the given Vessel Trip's Event Records</t>
  </si>
  <si>
    <t>The time in hours between the two Trip Event Date/Time values</t>
  </si>
  <si>
    <t>The total average speed in km/hr based on the distance in KM between the two Trip Event locations and the time difference between the Trip Event Date/Times</t>
  </si>
  <si>
    <t>The distance in km between the two Trip Event locations (based on the Haversine formula)</t>
  </si>
  <si>
    <t>The Subsequent Trip Event's Longitude (DD)</t>
  </si>
  <si>
    <t>The Subsequent Trip Event's Latitude (DD)</t>
  </si>
  <si>
    <t>The Subsequent Trip Event's Activity</t>
  </si>
  <si>
    <t>The Current Trip Event's Activity</t>
  </si>
  <si>
    <t>The Current Trip Event's Latitude (DD)</t>
  </si>
  <si>
    <t>The Current Trip Event's Longitude (DD)</t>
  </si>
  <si>
    <t>The vessel Trip Event for the Current Trip Event Date/Time and location</t>
  </si>
  <si>
    <t>The vessel trip event for the Subsequent Trip Event Date/Time and location</t>
  </si>
  <si>
    <t>The Current Trip Event's Event Start Date/Time</t>
  </si>
  <si>
    <t>The Current Trip Event's Formatted Event Start Date/Time (MM/DD/YYYY HH24:MI format)</t>
  </si>
  <si>
    <t>The Subsequent Trip Event's Event Start Date/Time</t>
  </si>
  <si>
    <t>The Subsequent Trip Event's Formatted Event Start Date/Time (MM/DD/YYYY HH24:MI format)</t>
  </si>
  <si>
    <t>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t>
  </si>
  <si>
    <t>FORMATTED_DATE_VALUE</t>
  </si>
  <si>
    <t>The Date (in MM/DD/YYYY format) that is missing from the given Vessel Trip's Event Records</t>
  </si>
  <si>
    <t>SPT_TEMP_DATE_RANGE</t>
  </si>
  <si>
    <t>SPT_DATA_STREAMS</t>
  </si>
  <si>
    <t>DATA_STREAM_ID</t>
  </si>
  <si>
    <t>DATA_STREAM_CODE</t>
  </si>
  <si>
    <t>DATA_STREAM_DESC</t>
  </si>
  <si>
    <t>DATA_STREAM_NAME</t>
  </si>
  <si>
    <t>The code for the given data stream</t>
  </si>
  <si>
    <t>The name for the given data stream</t>
  </si>
  <si>
    <t>The description for the given data stream</t>
  </si>
  <si>
    <t>Primary Key for the SPT_DATA_STREAMS table</t>
  </si>
  <si>
    <t>TMP_DR</t>
  </si>
  <si>
    <t>XML_PPROC</t>
  </si>
  <si>
    <t>DAT_STRM</t>
  </si>
  <si>
    <t>ERR_TYP</t>
  </si>
  <si>
    <t>ERRS</t>
  </si>
  <si>
    <t>PTA_ER_ASC</t>
  </si>
  <si>
    <t>PTA_ER_TYP</t>
  </si>
  <si>
    <t>PTA_ERR</t>
  </si>
  <si>
    <t>QC_OBJ</t>
  </si>
  <si>
    <t>SPT_XML_POST_PROC_V</t>
  </si>
  <si>
    <t>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t>
  </si>
  <si>
    <t>PROC_NAME</t>
  </si>
  <si>
    <t>PROC_DESC</t>
  </si>
  <si>
    <t>PROC_ACTIVE_YN</t>
  </si>
  <si>
    <t>PROC_SORT_ORDER</t>
  </si>
  <si>
    <t>The description of the given stored procedure</t>
  </si>
  <si>
    <t>The Oracle procedure object name that is used to execute the given procedure</t>
  </si>
  <si>
    <t>The relative sort order the procedures are executed in</t>
  </si>
  <si>
    <t>Flag to indicate if the given Oracle procedure is enabled and run after each XML data import module execution</t>
  </si>
  <si>
    <t>Primary Key for the SPT_APP_XML_POST_PROC table</t>
  </si>
  <si>
    <t>BLANK_DB_WELL_NUM</t>
  </si>
  <si>
    <t>NON_BLANK_DB_WELL_NUM</t>
  </si>
  <si>
    <t>Blank Well Numbers for Fishing Set with Retained Catch Stored in Database</t>
  </si>
  <si>
    <t>Non-Blank Well Numbers for Trip Event without Retained Catch Stored in Database</t>
  </si>
  <si>
    <t>INV_DB_COORD_DIST_ERR</t>
  </si>
  <si>
    <t>INV_DB_COORD_DIST_WARN</t>
  </si>
  <si>
    <t>Warning - The Distance Between Two Consecutive Trip Events Stored in the Database is Greater than the warning threshold of 30km/hr</t>
  </si>
  <si>
    <t>Error - The Distance Between Two Consecutive Trip Events Stored in the Database is Greater than the warning threshold of 50km/hr</t>
  </si>
  <si>
    <t>INV_DB_MISS_EVT_DATE</t>
  </si>
  <si>
    <t>A Date That Occurs Between the Trip's Departure and Arrival Date Does not Have a Corresponding Event for that Day stored in the Database. The Check is Currently not Inclusive of the Departure/Arrival Dates Since the eTunaLog Does not Allow an Event Without Event Coordinates</t>
  </si>
  <si>
    <t>BLANK_DB_ARRIVAL_PORT</t>
  </si>
  <si>
    <t>INV_DB_DEP_PORT_LOC_TYPE</t>
  </si>
  <si>
    <t>Invalid Location Type for Port of Departure Stored in Database</t>
  </si>
  <si>
    <t>INV_DB_ARRIVAL_PORT_LOC_TYPE</t>
  </si>
  <si>
    <t>Invalid Location Type for Port of Unloading Stored in Database</t>
  </si>
  <si>
    <t>BLANK_RPL_VESS_REG_NUM</t>
  </si>
  <si>
    <t>BLANK_DB_VESS_REG_NUM</t>
  </si>
  <si>
    <t>MIS_VESS_REG_NUM</t>
  </si>
  <si>
    <t>MIS_NUM_FADS</t>
  </si>
  <si>
    <t>INV_DB_NUM_FADS</t>
  </si>
  <si>
    <t>Invalid Number of Fads Used Stored in Database</t>
  </si>
  <si>
    <t>INV_DB_TEND_VESS</t>
  </si>
  <si>
    <t>Invalid Tender Vessels Used Stored in Database</t>
  </si>
  <si>
    <t>BLANK_RPL_ARRIVAL_PORT</t>
  </si>
  <si>
    <t>MIS_CAP_NAME</t>
  </si>
  <si>
    <t>INV_RPL_SUB_DTM</t>
  </si>
  <si>
    <t>MIS_SUB_DTM</t>
  </si>
  <si>
    <t>INV_RPL_DEPART_DTM</t>
  </si>
  <si>
    <t>Invalid Date of Departure Entered in RPL</t>
  </si>
  <si>
    <t>MIS_DEPART_DTM</t>
  </si>
  <si>
    <t>INV_RPL_ARRIVAL_DTM</t>
  </si>
  <si>
    <t>Invalid Date of Arrival Entered in RPL</t>
  </si>
  <si>
    <t>MIS_ARRIVAL_DTM</t>
  </si>
  <si>
    <t>Invalid Trip Dates Stored in Database</t>
  </si>
  <si>
    <t>INV_DB_DEP_ARR_DTM</t>
  </si>
  <si>
    <t>INV_DB_TOT_PAGES</t>
  </si>
  <si>
    <t>Invalid Total Pages Stored in Database</t>
  </si>
  <si>
    <t>MIS_TOT_PAGES</t>
  </si>
  <si>
    <t>MIS_VESS_NAME</t>
  </si>
  <si>
    <t>MIS_VESS_WCPFC_ID</t>
  </si>
  <si>
    <t>BLANK_RPL_PERMIT_LIC</t>
  </si>
  <si>
    <t>BLANK_DB_PERMIT_LIC</t>
  </si>
  <si>
    <t>INV_RPL_PERMIT_LIC</t>
  </si>
  <si>
    <t>INV_DB_PERMIT_LIC</t>
  </si>
  <si>
    <t>MIS_PERMIT_LIC</t>
  </si>
  <si>
    <t>MIS_TRIP_YEAR</t>
  </si>
  <si>
    <t>Mismatched Trip Year</t>
  </si>
  <si>
    <t>BLANK_RPL_FFA_VID</t>
  </si>
  <si>
    <t>BLANK_DB_FFA_VID</t>
  </si>
  <si>
    <t>MIS_FFA_VID</t>
  </si>
  <si>
    <t>MIS_VESS_IRCS</t>
  </si>
  <si>
    <t>MIS_VESS_COUNTRY</t>
  </si>
  <si>
    <t>BLANK_RPL_FISH_COMP</t>
  </si>
  <si>
    <t>BLANK_DB_FISH_COMP</t>
  </si>
  <si>
    <t>MIS_FISH_COMP</t>
  </si>
  <si>
    <t>INV_DB_FISH_COMP_ORG_TYPE</t>
  </si>
  <si>
    <t>Invalid Organization Type for Name of Fishing Company Stored in Database</t>
  </si>
  <si>
    <t>BLANK_DB_PTA_FISH_COMP</t>
  </si>
  <si>
    <t>MIS_PTA_FISH_COMP</t>
  </si>
  <si>
    <t>INV_DB_PTA_FISH_COMP_ORG_TYPE</t>
  </si>
  <si>
    <t>Invalid Vessel History Organization Type for Name of Fishing Company Stored in Database</t>
  </si>
  <si>
    <t>MIS_PORT_AGENT</t>
  </si>
  <si>
    <t>INV_DB_PORT_AGENT_ORG_TYPE</t>
  </si>
  <si>
    <t>Invalid Organization Type for Name of Agent In Port of Unloading Stored in Database</t>
  </si>
  <si>
    <t>BLANK_RPL_DEPART_PORT</t>
  </si>
  <si>
    <t>BLANK_DB_DEPART_PORT</t>
  </si>
  <si>
    <t>MIS_DEPART_PORT</t>
  </si>
  <si>
    <t>MIS_ARRIVAL_PORT</t>
  </si>
  <si>
    <t>INV_DB_VESS_1_ARR_OVERLAP</t>
  </si>
  <si>
    <t>INV_DB_VESS_1_DEP_OVERLAP</t>
  </si>
  <si>
    <t>Trip Overlap (Departure Date) Stored in Database</t>
  </si>
  <si>
    <t>Trip Overlap (Arrival Date) Stored in Database</t>
  </si>
  <si>
    <t>MIS_ORIG_CATCH_WT</t>
  </si>
  <si>
    <t>MIS_CONV_CATCH_WT</t>
  </si>
  <si>
    <t>BLANK_DB_DISC_CODE</t>
  </si>
  <si>
    <t>Blank Discard Code for Discarded Catch Stored in Database</t>
  </si>
  <si>
    <t>INV_DB_RET_CATCH</t>
  </si>
  <si>
    <t>Invalid Retained Catch Flag Stored in Database</t>
  </si>
  <si>
    <t>MIS_RET_CATCH</t>
  </si>
  <si>
    <t>INV_DB_CATCH_NUM</t>
  </si>
  <si>
    <t>Invalid Catch Num Stored in Database</t>
  </si>
  <si>
    <t>MIS_CATCH_NUM</t>
  </si>
  <si>
    <t>MIS_DISC_CODE</t>
  </si>
  <si>
    <t>MIS_SPP_CODE</t>
  </si>
  <si>
    <t>BLANK_RPL_CATCH_SPP</t>
  </si>
  <si>
    <t>BLANK_DB_CATCH_SPP</t>
  </si>
  <si>
    <t>INV_DB_CATCH_WT_NUM</t>
  </si>
  <si>
    <t>INV_DB_CATCH_WT_MT</t>
  </si>
  <si>
    <t>MIS_WELL_NUM</t>
  </si>
  <si>
    <t>BLANK_DB_PAGE_NUM</t>
  </si>
  <si>
    <t>Blank Current RPL Page Number Stored in Database</t>
  </si>
  <si>
    <t>INV_DB_RPL_PAGE_NUM</t>
  </si>
  <si>
    <t>Invalid Current RPL Page Number Stored in Database</t>
  </si>
  <si>
    <t>MIS_RPL_PAGE_NUM</t>
  </si>
  <si>
    <t>INV_DB_RPL_PAGE_TOT_PAGES</t>
  </si>
  <si>
    <t>Invalid RPL Page Number/Total Pages Stored in Database</t>
  </si>
  <si>
    <t>BLANK_RPL_ACT_CODE</t>
  </si>
  <si>
    <t>BLANK_DB_ACT_CODE</t>
  </si>
  <si>
    <t>MIS_ACT_CODE</t>
  </si>
  <si>
    <t>INV_DB_EVT_SCH_CODE</t>
  </si>
  <si>
    <t>BLANK_DB_EVT_SCH_CODE</t>
  </si>
  <si>
    <t>Invalid School Association Code Stored in Database</t>
  </si>
  <si>
    <t>Blank School Association Code Stored in Database</t>
  </si>
  <si>
    <t>BLANK_RPL_EVT_SCH_CODE</t>
  </si>
  <si>
    <t>Blank School Association Code Entered in RPL</t>
  </si>
  <si>
    <t>INV_RPL_EVT_SCH_CODE</t>
  </si>
  <si>
    <t>Invalid School Association Code Entered in RPL</t>
  </si>
  <si>
    <t>MIS_EVT_SCH_CODE</t>
  </si>
  <si>
    <t>BLANK_RPL_EVT_LAT</t>
  </si>
  <si>
    <t>Blank Trip Event Latitude Entered in RPL</t>
  </si>
  <si>
    <t>INV_RPL_EVT_LAT</t>
  </si>
  <si>
    <t>Invalid Trip Event Latitude Entered in RPL</t>
  </si>
  <si>
    <t>BLANK_DB_EVT_LAT</t>
  </si>
  <si>
    <t>INV_DB_EVT_LAT</t>
  </si>
  <si>
    <t>Blank Trip Event Latitude Stored in Database</t>
  </si>
  <si>
    <t>Invalid Trip Event Latitude Stored in Database</t>
  </si>
  <si>
    <t>BLANK_RPL_EVT_LAT_HEMI</t>
  </si>
  <si>
    <t>Blank Trip Event Latitude Hemisphere Entered in RPL</t>
  </si>
  <si>
    <t>INV_RPL_EVT_LAT_HEMI</t>
  </si>
  <si>
    <t>Invalid Trip Event Latitude Hemisphere Entered in RPL</t>
  </si>
  <si>
    <t>MIS_EVT_LAT</t>
  </si>
  <si>
    <t>BLANK_RPL_EVT_LONG</t>
  </si>
  <si>
    <t>Blank Trip Event Longitude Entered in RPL</t>
  </si>
  <si>
    <t>INV_RPL_EVT_LONG</t>
  </si>
  <si>
    <t>Invalid Trip Event Longitude Entered in RPL</t>
  </si>
  <si>
    <t>BLANK_DB_EVT_LONG</t>
  </si>
  <si>
    <t>INV_DB_EVT_LONG</t>
  </si>
  <si>
    <t>Blank Trip Event Longitude Stored in Database</t>
  </si>
  <si>
    <t>Invalid Trip Event Longitude Stored in Database</t>
  </si>
  <si>
    <t>BLANK_RPL_EVT_LON_HEMI</t>
  </si>
  <si>
    <t>Blank Trip Event Longitude Hemisphere Entered in RPL</t>
  </si>
  <si>
    <t>INV_RPL_EVT_LON_HEMI</t>
  </si>
  <si>
    <t>Invalid Trip Event Longitude Hemisphere Entered in RPL</t>
  </si>
  <si>
    <t>MIS_EVT_LONG</t>
  </si>
  <si>
    <t>BLANK_RPL_EVT_DATE</t>
  </si>
  <si>
    <t>Blank Trip Event Date Entered in RPL</t>
  </si>
  <si>
    <t>INV_RPL_EVT_DATE</t>
  </si>
  <si>
    <t>Invalid Trip Event Date Entered in RPL</t>
  </si>
  <si>
    <t>MIS_EVT_DATE</t>
  </si>
  <si>
    <t>MIS_EVT_START_DTM</t>
  </si>
  <si>
    <t>MIS_EVT_END_DTM</t>
  </si>
  <si>
    <t>INV_DB_NON_FISH_EVT_START_DTM</t>
  </si>
  <si>
    <t>Invalid Event Date/Time Stored in Database</t>
  </si>
  <si>
    <t>BLANK_RPL_EVT_START_DTM</t>
  </si>
  <si>
    <t>Blank Set Start Time Entered in RPL</t>
  </si>
  <si>
    <t>NON_BLANK_RPL_EVT_START_DTM</t>
  </si>
  <si>
    <t>Non-Blank Set Start Time Entered in RPL</t>
  </si>
  <si>
    <t>Invalid Set Start Time (HH24:MI) Entered in RPL</t>
  </si>
  <si>
    <t>INV_RPL_EVT_START_DTM</t>
  </si>
  <si>
    <t>INV_DB_EVT_START_END</t>
  </si>
  <si>
    <t>Set Start Date/Time Occurs After the Set End Date/Time Stored in Database</t>
  </si>
  <si>
    <t>Set Start Date/Time Occurs After Date of Arrival Stored in Database</t>
  </si>
  <si>
    <t>INV_DB_EVT_START_ARR_DTM</t>
  </si>
  <si>
    <t>Set Start Date/Time Occurs Before Date of Departure Stored in Database</t>
  </si>
  <si>
    <t>INV_DB_EVT_START_DEP_DTM</t>
  </si>
  <si>
    <t>Set End Date/Time Occurs After Date of Arrival Stored in Database</t>
  </si>
  <si>
    <t>INV_DB_EVT_END_ARR_DTM</t>
  </si>
  <si>
    <t>Invalid Set End Time (HH24:MI) Entered in RPL</t>
  </si>
  <si>
    <t>INV_RPL_EVT_END_DTM</t>
  </si>
  <si>
    <t>Non-Blank Set End Time Entered in RPL</t>
  </si>
  <si>
    <t>NON_BLANK_RPL_EVT_END_DTM</t>
  </si>
  <si>
    <t>INV_DB_SET_TIME_LENGTH_WARN</t>
  </si>
  <si>
    <t>Duration of Set is Unusually Long ( &gt; 8 hours) for Trip Event Stored in Database</t>
  </si>
  <si>
    <t>BLANK_RPL_OB_FISH_WT_CHR</t>
  </si>
  <si>
    <t>BLANK_DB_OB_FISH_WT_NUM</t>
  </si>
  <si>
    <t>INV_DB_OB_FISH_WT_NUM</t>
  </si>
  <si>
    <t>INV_DB_OB_FISH_WT_MT</t>
  </si>
  <si>
    <t>MIS_OB_FISH_WT</t>
  </si>
  <si>
    <t>BLANK_DB_OB_FISH_WT_MT</t>
  </si>
  <si>
    <t>MIS_CONV_OB_FISH_WT</t>
  </si>
  <si>
    <t>INV_DB_ARR_SUB_DTM</t>
  </si>
  <si>
    <t>Invalid RPL Submission Date Occurs before Arrival Date/Time</t>
  </si>
  <si>
    <t>BLANK_DB_VESS_COUNTRY</t>
  </si>
  <si>
    <t>Blank Country of Registration Stored in Database</t>
  </si>
  <si>
    <t>CONV_RPL_ORIG_WELL_NUM</t>
  </si>
  <si>
    <t>The converted value of the Well Numbers reported in the RPL form to clean the string up (removes redundant spaces, converts delimiters, removes unnecessary spaces between delimiters)</t>
  </si>
  <si>
    <t>The location name alias for the Port of Departure for the given fishing trip</t>
  </si>
  <si>
    <t>CONV_VESS_CAP_FMIL_NAME</t>
  </si>
  <si>
    <t>CONV_VESS_CAP_LF_NAME</t>
  </si>
  <si>
    <t>The converted first, middle initial, and last name (removal of leading/trailing whitespace, redundant spaces, punctuation, conversion to uppercase) of the given vessel captain</t>
  </si>
  <si>
    <t>The converted last and first name (removal of leading/trailing whitespace, redundant spaces, punctuation, conversion to uppercase) of the given vessel captain</t>
  </si>
  <si>
    <t>DB_CONCAT_DISC_2K_CODE</t>
  </si>
  <si>
    <t>DB_CONCAT_DISC_2K9_CODE</t>
  </si>
  <si>
    <t>The re-assembled eTunaLog 2009 discard code and discard name</t>
  </si>
  <si>
    <t>SPT_ERR_RES_TYPES</t>
  </si>
  <si>
    <t>ERR_RES_TYPE_ID</t>
  </si>
  <si>
    <t>ERROR_NOTES</t>
  </si>
  <si>
    <t>Manually entered notes for the corresponding data error</t>
  </si>
  <si>
    <t>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t>
  </si>
  <si>
    <t>ERR_RES</t>
  </si>
  <si>
    <t>ERR_RES_TYPE_CODE</t>
  </si>
  <si>
    <t>ERR_RES_TYPE_NAME</t>
  </si>
  <si>
    <t>ERR_RES_TYPE_DESC</t>
  </si>
  <si>
    <t>Primary Key for the SPT_ERR_RES_TYPES table</t>
  </si>
  <si>
    <t>The Error Resolution Type code</t>
  </si>
  <si>
    <t>The Error Resolution Type name</t>
  </si>
  <si>
    <t>The Error Resolution Type description</t>
  </si>
  <si>
    <t>PROC_CONST_YN</t>
  </si>
  <si>
    <t>This flag indicates if the given default value is a processing constant that should be substituted at runtime (Y) or if it is a static expression that does not change based on conditions at runtime (N)</t>
  </si>
  <si>
    <t>SPT_LOC_ALIASES</t>
  </si>
  <si>
    <t>SPT_ORG_ALIASES</t>
  </si>
  <si>
    <t>LOC_ALIAS_ID</t>
  </si>
  <si>
    <t>ORG_ALIAS_ID</t>
  </si>
  <si>
    <t>Organization Aliases
This is a reference table that defines aliases for all Organizations that can be used to refer to a given Organization.  This was added to handle the different aliases that are used when reporting data.</t>
  </si>
  <si>
    <t>Location Aliases
This is a reference table that defines aliases for all Locations that can be used to refer to a given Location.  This was added to handle the different aliases that are used when reporting data.</t>
  </si>
  <si>
    <t>LOC_ALIAS</t>
  </si>
  <si>
    <t>ORG_ALIAS</t>
  </si>
  <si>
    <t>The comma delimited list of location name aliases for the Port of Arrival for the given fishing trip</t>
  </si>
  <si>
    <t>ARRIVE_LOC_NAME_ALIASES</t>
  </si>
  <si>
    <t>CONV_ARRIVE_LOC_NAME_ALIASES</t>
  </si>
  <si>
    <t>The converted location name for the Port of Arrival for the given fishing trip (all special characters, redundant spaces removed, capitalized and leading/trailing whitespace removed)</t>
  </si>
  <si>
    <t>The comma delimited list of converted location name aliases for the Port of Arrival for the given fishing trip (all special characters, redundant spaces removed, capitalized and leading/trailing whitespace removed)</t>
  </si>
  <si>
    <t>DEPART_LOC_NAME_ALIASES</t>
  </si>
  <si>
    <t>CONV_DEPART_LOC_NAME_ALIASES</t>
  </si>
  <si>
    <t>The comma delimited list of converted location name aliases for the Port of Departure for the given fishing trip (all special characters, redundant spaces removed, capitalized and leading/trailing whitespace removed)</t>
  </si>
  <si>
    <t>The converted location name for the Port of Departure for the given fishing trip (all special characters, redundant spaces removed, capitalized and leading/trailing whitespace removed)</t>
  </si>
  <si>
    <t>The converted current Vessel Management Organization location of the given fishing Vessel (all special characters, redundant spaces removed, capitalized and leading/trailing whitespace removed)</t>
  </si>
  <si>
    <t>CONV_FISHING_ORG_LOC_NAME</t>
  </si>
  <si>
    <t>CONV_FISHING_ORG_LOC_ALIASES</t>
  </si>
  <si>
    <t>FISHING_ORG_LOC_ALIASES</t>
  </si>
  <si>
    <t>The comma delimited list of the current Vessel Management Organization location name aliases of the given fishing Vessel</t>
  </si>
  <si>
    <t>The comma delimited list of the current Vessel Management Organization converted location name aliases of the given fishing Vessel (all special characters, redundant spaces removed, capitalized and leading/trailing whitespace removed)</t>
  </si>
  <si>
    <t>CONV_FISHING_ORG_NAME_ALIASES</t>
  </si>
  <si>
    <t>FISHING_ORG_NAME_ALIASES</t>
  </si>
  <si>
    <t>The comma delimited list of current Vessel Management Organization name aliases of the given fishing Vessel</t>
  </si>
  <si>
    <t>The comma delimited list of converted current Vessel Management Organization name aliases of the given fishing Vessel (all special characters, redundant spaces removed, capitalized and leading/trailing whitespace removed)</t>
  </si>
  <si>
    <t>The converted current Vessel Management Organization name of the given fishing Vessel (all special characters, redundant spaces removed, capitalized and leading/trailing whitespace removed)</t>
  </si>
  <si>
    <t>CONV_UL_ORG_LOC_NAME</t>
  </si>
  <si>
    <t>UL_ORG_LOC_NAME_ALIASES</t>
  </si>
  <si>
    <t>CONV_UL_ORG_LOC_NAME_ALIASES</t>
  </si>
  <si>
    <t>The comma delimited list of location name aliases for the Organization for the given Port Agent</t>
  </si>
  <si>
    <t>The comma delimited list of converted location name aliases for the Organization for the given Port Agent (all special characters, redundant spaces removed, capitalized and leading/trailing whitespace removed)</t>
  </si>
  <si>
    <t>The converted location name for the Organization for the given Port Agent (all special characters, redundant spaces removed, capitalized and leading/trailing whitespace removed)</t>
  </si>
  <si>
    <t>CONV_PTA_VESS_ORG_LOC_NAME</t>
  </si>
  <si>
    <t>PTA_ORG_LOC_NAME_ALIASES</t>
  </si>
  <si>
    <t>CONV_PTA_ORG_LOC_NAME_ALIASES</t>
  </si>
  <si>
    <t>The converted Vessel Management Organization location of the given fishing Vessel during the DEPARTURE_DATE UTC (PTA) (all special characters, redundant spaces removed, capitalized and leading/trailing whitespace removed)</t>
  </si>
  <si>
    <t>The comma delimited list of Vessel Management Organization location aliases of the given fishing Vessel during the DEPARTURE_DATE UTC (PTA)</t>
  </si>
  <si>
    <t>The comma delimited list of converted Vessel Management Organization location aliases of the given fishing Vessel during the DEPARTURE_DATE UTC (PTA) (all special characters, redundant spaces removed, capitalized and leading/trailing whitespace removed)</t>
  </si>
  <si>
    <t>CONV_PTA_VESS_ORG_NAME_ALIASES</t>
  </si>
  <si>
    <t>PTA_VESS_ORG_NAME_ALIASES</t>
  </si>
  <si>
    <t>The converted name of the Vessel Management Organization of the given fishing Vessel during the DEPARTURE_DATE_UTC (PTA) (all special characters, redundant spaces removed, capitalized and leading/trailing whitespace removed)</t>
  </si>
  <si>
    <t>The comma delimited list of Vessel Management Organization aliases of the given fishing Vessel during the DEPARTURE_DATE_UTC (PTA)</t>
  </si>
  <si>
    <t>The comma delimited list of converted Vessel Management Organization aliases of the given fishing Vessel during the DEPARTURE_DATE_UTC (PTA) (all special characters, redundant spaces removed, capitalized and leading/trailing whitespace removed)</t>
  </si>
  <si>
    <t>UL_ORG_NAME_ALIASES</t>
  </si>
  <si>
    <t>CONV_UL_ORG_NAME_ALIASES</t>
  </si>
  <si>
    <t>The converted Organization name for the given Port Agent (all special characters, redundant spaces removed, capitalized and leading/trailing whitespace removed)</t>
  </si>
  <si>
    <t>The comma delimited list of Organization name aliases for the given Port Agent</t>
  </si>
  <si>
    <t>The comma delimited list of converted Organization name aliases for the given Port Agent (all special characters, redundant spaces removed, capitalized and leading/trailing whitespace removed)</t>
  </si>
  <si>
    <t>LOC_ALIASES</t>
  </si>
  <si>
    <t>CONV_LOC_ALIASES</t>
  </si>
  <si>
    <t>SPT_LOC_ALIASES_V</t>
  </si>
  <si>
    <t>SPT_ORG_ALIASES_V</t>
  </si>
  <si>
    <t>ORG_ALIASES</t>
  </si>
  <si>
    <t>CONV_ORG_ALIASES</t>
  </si>
  <si>
    <t>CONV_ORG_NAME</t>
  </si>
  <si>
    <t>CONV_LOC_NAME</t>
  </si>
  <si>
    <t>Converted Location Name (all commas, periods are removed and all redundant whitespace is removed)</t>
  </si>
  <si>
    <t>comma delimited list of all location aliases for the given location</t>
  </si>
  <si>
    <t>comma delimited list of Converted Location Name aliases (all commas, periods are removed and all redundant whitespace is removed)</t>
  </si>
  <si>
    <t>Converted Organization Name (all commas, periods are removed and all redundant whitespace is removed)</t>
  </si>
  <si>
    <t>comma delimited list of all organization aliases for the given organization</t>
  </si>
  <si>
    <t>comma delimited list of Converted Organization Name aliases (all commas, periods are removed and all redundant whitespace is removed)</t>
  </si>
  <si>
    <t>Location Aliases (View)
This View returns all Locations and their associated aliases in a comma-delimited list for reference purposes.  All aliases are also used when matching location names in the XML import module</t>
  </si>
  <si>
    <t>Organization Aliases (View)
This View returns all Organizations and their associated aliases in a comma-delimited list for reference purposes.  All aliases are also used when matching organization names in the XML import module</t>
  </si>
  <si>
    <t>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t>
  </si>
  <si>
    <t>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t>
  </si>
  <si>
    <t>TARGET_TUNA_SPP_YN</t>
  </si>
  <si>
    <t>Flag to indicate if a given species is a target tuna species (this is used for validation purposes to enforce business rules)</t>
  </si>
  <si>
    <t>The total number of retained catch records for target tuna species with a weight &gt; 0 for the given Trip Event</t>
  </si>
  <si>
    <t>BLANK_RPL_CATCH_WT_CHR_NBR</t>
  </si>
  <si>
    <t>BLANK_DB_CATCH_WT_NUM_NBR</t>
  </si>
  <si>
    <t>BLANK_DB_CATCH_WT_MT_NBR</t>
  </si>
  <si>
    <t>BLANK_RPL_TUNA_CATCH_WT_CHR</t>
  </si>
  <si>
    <t>BLANK_DB_TUNA_CATCH_WT_NUM</t>
  </si>
  <si>
    <t>BLANK_DB_TUNA_CATCH_WT_MT</t>
  </si>
  <si>
    <t>NUM_POS_TARG_TUNA_RET_CATCH</t>
  </si>
  <si>
    <t>TOTAL_TRIP_EVENTS</t>
  </si>
  <si>
    <t>TOTAL_NON_FISHING_TRIP_EVENTS</t>
  </si>
  <si>
    <t>TOTAL_FISHING_TRIP_EVENTS</t>
  </si>
  <si>
    <t>TOTAL_FISH_EVENT_DURATION_HRS</t>
  </si>
  <si>
    <t>TOTAL_DISCARD_RECS</t>
  </si>
  <si>
    <t>TOTAL_DISC_TARG_TUNA_RECS</t>
  </si>
  <si>
    <t>TOTAL_DISC_NON_TARG_TUNA_RECS</t>
  </si>
  <si>
    <t>TOTAL_DISC_WT_MT</t>
  </si>
  <si>
    <t>TOTAL_TARG_TUNA_DISC_WT_MT</t>
  </si>
  <si>
    <t>TOTAL_NON_TARG_TUNA_DISC_WT_MT</t>
  </si>
  <si>
    <t>TOTAL_RET_RECS</t>
  </si>
  <si>
    <t>TOTAL_TARG_TUNA_RET_RECS</t>
  </si>
  <si>
    <t>TOTAL_NON_TARG_TUNA_RET_RECS</t>
  </si>
  <si>
    <t>TOTAL_RET_WT_MT</t>
  </si>
  <si>
    <t>TOTAL_TARG_TUNA_RET_WT_MT</t>
  </si>
  <si>
    <t>TOTAL_NON_TARG_TUNA_RET_WT_MT</t>
  </si>
  <si>
    <t>SPT_RPT_TRIP_EVT_STATS_V</t>
  </si>
  <si>
    <t>The total number of trip events for the given fishing trip</t>
  </si>
  <si>
    <t>The total number of non-fishing trip events for the given fishing trip</t>
  </si>
  <si>
    <t>The total number of fishing trip events for the given fishing trip</t>
  </si>
  <si>
    <t>The total number of catch records for fish species that were discarded</t>
  </si>
  <si>
    <t>The total number of catch records for target tuna fish species that were discarded</t>
  </si>
  <si>
    <t>The total number of catch records for non-target tuna fish species that were discarded</t>
  </si>
  <si>
    <t>The total weight of all discards for the given fishing trip in metric tons</t>
  </si>
  <si>
    <t>The total number of catch records for fish species that were retained</t>
  </si>
  <si>
    <t>The total number of catch records for target tuna fish species that were retained</t>
  </si>
  <si>
    <t>The total number of catch records for non-target tuna fish species that were retained</t>
  </si>
  <si>
    <t>SPT_RPT_RPL_ERR_TALLIES_V</t>
  </si>
  <si>
    <t>PDF_FILE_NAME</t>
  </si>
  <si>
    <t>TOTAL_ACTIVE_ERRORS</t>
  </si>
  <si>
    <t>TOTAL_INACTIVE_ERRORS</t>
  </si>
  <si>
    <t>TOTAL_ACTIVE_WARNINGS</t>
  </si>
  <si>
    <t>TOTAL_INACTIVE_WARNINGS</t>
  </si>
  <si>
    <t>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t>
  </si>
  <si>
    <t>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t>
  </si>
  <si>
    <t>This is the file name for the given eTunaLog smartPDF file</t>
  </si>
  <si>
    <t>The total number of data issues that are active and fatal errors</t>
  </si>
  <si>
    <t>The total number of data issues that are inactive and fatal errors</t>
  </si>
  <si>
    <t>The total number of data issues that are active and warnings</t>
  </si>
  <si>
    <t>The total number of data issues that are inactive and warnings</t>
  </si>
  <si>
    <t>TOTAL_TUNA_RET_RECS</t>
  </si>
  <si>
    <t>TOTAL_TUNA_RET_WT_MT</t>
  </si>
  <si>
    <t>TOTAL_TUNA_DISC_WT_MT</t>
  </si>
  <si>
    <t>TOTAL_DISC_NON_TUNA_RECS</t>
  </si>
  <si>
    <t>TOTAL_NON_TUNA_RET_WT_MT</t>
  </si>
  <si>
    <t>TOTAL_NON_TUNA_RET_RECS</t>
  </si>
  <si>
    <t>TOTAL_DISC_TUNA_RECS</t>
  </si>
  <si>
    <t>TOTAL_NON_TUNA_DISC_WT_MT</t>
  </si>
  <si>
    <t>The total number of catch records for tuna fish species that were retained</t>
  </si>
  <si>
    <t>The total weight of all non-target tuna species retained for the given fishing trip in metric tons</t>
  </si>
  <si>
    <t>The total weight of all target tuna species retained for the given fishing trip in metric tons</t>
  </si>
  <si>
    <t>The total weight of all tuna fish species retained for the given fishing trip in metric tons</t>
  </si>
  <si>
    <t>The total weight of all target tuna fish species discards for the given fishing trip in metric tons</t>
  </si>
  <si>
    <t>The total number of catch records for non-tuna fish species that were retained</t>
  </si>
  <si>
    <t>The total weight of all non-tuna species retained for the given fishing trip in metric tons</t>
  </si>
  <si>
    <t>The total number of catch records for tuna fish species that were discarded</t>
  </si>
  <si>
    <t>The total weight of all non-target tuna fish species discards for the given fishing trip in metric tons</t>
  </si>
  <si>
    <t>The total weight of all non-tuna fish species discards for the given fishing trip in metric tons</t>
  </si>
  <si>
    <t>The total number of catch records for non-tuna fish species that were discarded</t>
  </si>
  <si>
    <t>The total weight of all tuna fish species discards for the given fishing trip in metric tons</t>
  </si>
  <si>
    <t>The total weight of all retained catch for the given fishing trip in metric tons</t>
  </si>
  <si>
    <t>The total duration of all fishing sets that have a set start and end time specified (in hours)</t>
  </si>
  <si>
    <t>SPT_FAD_CLOSURES</t>
  </si>
  <si>
    <t>FAD_CLOSURE_ID</t>
  </si>
  <si>
    <t>FAD Closure Periods
This is a reference table that defines the FAD Closure Periods for the SPTT fishery.  This table is used when validating the RPL fishing trip events in the QC data validation framework</t>
  </si>
  <si>
    <t>FAD_CLOS</t>
  </si>
  <si>
    <t>SPT_QC_TRIP_EVT_FAD_SET_V</t>
  </si>
  <si>
    <t>FORM_FAD_CLOSURE_START_DATE</t>
  </si>
  <si>
    <t>FORM_FAD_CLOSURE_END_DATE</t>
  </si>
  <si>
    <t>FAD_SET_DURING_CLOSURE_YN</t>
  </si>
  <si>
    <t>The formatted FAD closure start date in MM/DD/YYYY format</t>
  </si>
  <si>
    <t>The formatted FAD closure end date in MM/DD/YYYY format</t>
  </si>
  <si>
    <t>Trip Event Fishing FAD Set Occurs During FAD Closure</t>
  </si>
  <si>
    <t>TRIP1_PTA_VESS_NAME</t>
  </si>
  <si>
    <t>TRIP1_PTA_VESS_IRCS</t>
  </si>
  <si>
    <t>TRIP1_FORMATTED_DEPART_DTM</t>
  </si>
  <si>
    <t>TRIP1_FORMATTED_ARRIVAL_DTM</t>
  </si>
  <si>
    <t>TRIP2_VESS_TRIP_ID</t>
  </si>
  <si>
    <t>TRIP2_PTA_VESS_NAME</t>
  </si>
  <si>
    <t>TRIP2_PTA_VESS_IRCS</t>
  </si>
  <si>
    <t>TRIP2_FORMATTED_DEPART_DTM</t>
  </si>
  <si>
    <t>TRIP2_FORMATTED_ARRIVAL_DTM</t>
  </si>
  <si>
    <t>SPT_QC_CONC_CAP_TRIPS_V</t>
  </si>
  <si>
    <t>Trip 1 - Primary Key for the SPT_VESSEL_TRIPS table</t>
  </si>
  <si>
    <t>Trip 1 - the formatted date/time (in UTC) of departure for the given fishing trip (MM/DD/YYYY HH24:MI)</t>
  </si>
  <si>
    <t>Trip 1 - the formatted date/time (in UTC) of arrival for the given fishing trip (MM/DD/YYYY HH24:MI)</t>
  </si>
  <si>
    <t>Trip 2 - Primary Key for the SPT_VESSEL_TRIPS table</t>
  </si>
  <si>
    <t>Trip 2 - the formatted date/time (in UTC) of departure for the given fishing trip (MM/DD/YYYY HH24:MI)</t>
  </si>
  <si>
    <t>Trip 2 - the formatted date/time (in UTC) of arrival for the given fishing trip (MM/DD/YYYY HH24:MI)</t>
  </si>
  <si>
    <t>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t>
  </si>
  <si>
    <t>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t>
  </si>
  <si>
    <t>TRIP1_VESS_REG_NUM</t>
  </si>
  <si>
    <t>TRIP2_VESS_REG_NUM</t>
  </si>
  <si>
    <t>Trip 1 - the registration number for the given fishing Vessel</t>
  </si>
  <si>
    <t>Trip 2 - the registration number for the given fishing Vessel</t>
  </si>
  <si>
    <t>INV_DB_CONC_CAP_TRIP_YN</t>
  </si>
  <si>
    <t>Invalid Concurrent Fishing Trips with Same Captain Stored in Database</t>
  </si>
  <si>
    <t>Blank Catch Weight and Number of Individuals for Non-Target Tuna Species Entered in RPL</t>
  </si>
  <si>
    <t>Blank Unconverted Catch Weight and Number of Individuals for Non-Target Tuna Species Stored in Database</t>
  </si>
  <si>
    <t>Blank Converted Catch Weight (in Metric Tons) and Number of Individuals for Non-Target Tuna Species Stored in Database</t>
  </si>
  <si>
    <t>Blank Catch Weight for Target Tuna Species Entered in RPL</t>
  </si>
  <si>
    <t>Blank Unconverted Catch Weight for Target Tuna Species Stored in Database</t>
  </si>
  <si>
    <t>Blank Converted Catch Weight (in Metric Tons) for Target Tuna Species Stored in Database</t>
  </si>
  <si>
    <t>SPT_QC_MISS_TRIP_EVT_PAGES_V</t>
  </si>
  <si>
    <t>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t>
  </si>
  <si>
    <t>PAGE_NUMBER</t>
  </si>
  <si>
    <t>INV_DB_MISSING_PAGE_EVTS_YN</t>
  </si>
  <si>
    <t>Invalid Missing Trip Event for Page Number Listed in RPL Stored in Database</t>
  </si>
  <si>
    <t>Page number that does not have a corresponding Trip Event</t>
  </si>
  <si>
    <t>SPT_RAW_RPL_DATA_V</t>
  </si>
  <si>
    <t>RPL Raw Data (View)
This View returns all raw RPL data in a flat format for all trips joined with all trip event and discarded/retained catch data.  Developed initially for usage with R scripts</t>
  </si>
  <si>
    <t>TOTAL_BET_RET_WT_MT</t>
  </si>
  <si>
    <t>TOTAL_YFT_RET_WT_MT</t>
  </si>
  <si>
    <t>TOTAL_SKJ_RET_WT_MT</t>
  </si>
  <si>
    <t>TOTAL_DISC_SKJ_RECS</t>
  </si>
  <si>
    <t>TOTAL_DISC_YFT_RECS</t>
  </si>
  <si>
    <t>TOTAL_SKJ_DISC_WT_MT</t>
  </si>
  <si>
    <t>TOTAL_BET_RET_RECS</t>
  </si>
  <si>
    <t>TOTAL_YFT_RET_RECS</t>
  </si>
  <si>
    <t>TOTAL_SKJ_RET_RECS</t>
  </si>
  <si>
    <t>TOTAL_BET_DISC_WT_MT</t>
  </si>
  <si>
    <t>TOTAL_YFT_DISC_WT_MT</t>
  </si>
  <si>
    <t>TOTAL_DISC_BET_RECS</t>
  </si>
  <si>
    <t>The total weight of all Bigeye Tuna retained for the given fishing trip in metric tons</t>
  </si>
  <si>
    <t>The total weight of all Skipjack Tuna retained for the given fishing trip in metric tons</t>
  </si>
  <si>
    <t>The total weight of all Yellowfin Tuna retained for the given fishing trip in metric tons</t>
  </si>
  <si>
    <t>The total weight of all Skipjack Tuna discards for the given fishing trip in metric tons</t>
  </si>
  <si>
    <t>The total weight of all Bigeye Tuna discards for the given fishing trip in metric tons</t>
  </si>
  <si>
    <t>The total weight of all Yellowfin Tuna discards for the given fishing trip in metric tons</t>
  </si>
  <si>
    <t>The total number of catch records for Bigeye Tuna that were retained</t>
  </si>
  <si>
    <t>The total number of catch records for Yellowfin Tuna that were retained</t>
  </si>
  <si>
    <t>The total number of catch records for Skipjack Tuna that were retained</t>
  </si>
  <si>
    <t>The total number of catch records for Skipjack Tuna that were discarded</t>
  </si>
  <si>
    <t>The total number of catch records for Yellowfin Tuna that were discarded</t>
  </si>
  <si>
    <t>The total number of catch records for Bigeye Tuna that were discarded</t>
  </si>
  <si>
    <t>FRM_V_PROP</t>
  </si>
  <si>
    <t>SPT_FRM_VERS_DOC_PROP</t>
  </si>
  <si>
    <t>FRM_VERS_DOC_PROP_ID</t>
  </si>
  <si>
    <t>Form Version XML Document Properties
This is an intersection table that defines which XML Document Properties belong to which form version.  This table allows the XML data import module to define multiple versions of a given XML document with different properties and policies.</t>
  </si>
  <si>
    <t>RPL_ORIG_FRM_VERSION</t>
  </si>
  <si>
    <t>The Form Version value reported in the RPL form (currently applies to eTunaLog smartPDFs)</t>
  </si>
  <si>
    <t>BLANK_DB_FRM_VERS</t>
  </si>
  <si>
    <t>BLANK_RPL_FRM_VERS</t>
  </si>
  <si>
    <t>MIS_FRM_VERS</t>
  </si>
  <si>
    <t>Blank Form Version Stored in Database</t>
  </si>
  <si>
    <t>Blank Form Version Entered in RPL</t>
  </si>
  <si>
    <t>Mismatched Form Version</t>
  </si>
  <si>
    <t>The numeric code for the given event's activity</t>
  </si>
  <si>
    <t>The name for the given event's activity</t>
  </si>
  <si>
    <t>INV_DB_BOUND_BOX_EVT_COORD</t>
  </si>
  <si>
    <t>Trip Event Coordinates Outside of Defined Bounding Box Stored in Database</t>
  </si>
  <si>
    <t>TOT_SKJ_RET_CATCH</t>
  </si>
  <si>
    <t>TOT_YFT_RET_CATCH</t>
  </si>
  <si>
    <t>NO_SIZE_TOT_YFT_RET_CATCH</t>
  </si>
  <si>
    <t>SMALL_TOT_YFT_RET_CATCH</t>
  </si>
  <si>
    <t>LARGE_TOT_YFT_RET_CATCH</t>
  </si>
  <si>
    <t>TOT_BET_RET_CATCH</t>
  </si>
  <si>
    <t>NO_SIZE_TOT_BET_RET_CATCH</t>
  </si>
  <si>
    <t>SMALL_TOT_BET_RET_CATCH</t>
  </si>
  <si>
    <t>LARGE_TOT_BET_RET_CATCH</t>
  </si>
  <si>
    <t>SPT_RAW_RPL_EVT_CATCH_TUNA_V</t>
  </si>
  <si>
    <t>The total retained catch of skipjack tuna in metric tons</t>
  </si>
  <si>
    <t>The total retained catch of yellowfin tuna in metric tons (includes all size classes)</t>
  </si>
  <si>
    <t>The total retained catch of yellowfin tuna in metric tons (only fish with no reported size classes)</t>
  </si>
  <si>
    <t>The total retained catch of large yellowfin tuna in metric tons (only fish that weigh less than or equal to 9 kg)</t>
  </si>
  <si>
    <t>The total retained catch of large yellowfin tuna in metric tons (only fish that weigh more than 9 kg)</t>
  </si>
  <si>
    <t>The total retained catch of bigeye tuna in metric tons (includes all size classes)</t>
  </si>
  <si>
    <t>The total retained catch of bigeye tuna in metric tons (only fish with no reported size classes)</t>
  </si>
  <si>
    <t>The total retained catch of large bigeye tuna in metric tons (only fish that weigh less than or equal to 9 kg)</t>
  </si>
  <si>
    <t>The total retained catch of large bigeye tuna in metric tons (only fish that weigh more than 9 kg)</t>
  </si>
  <si>
    <t>TOT_SKJ_DISC_CATCH</t>
  </si>
  <si>
    <t>TOT_YFT_DISC_CATCH</t>
  </si>
  <si>
    <t>TOT_BET_DISC_CATCH</t>
  </si>
  <si>
    <t>The total discarded catch of skipjack tuna in metric tons</t>
  </si>
  <si>
    <t>The total discarded catch of yellowfin tuna in metric tons</t>
  </si>
  <si>
    <t>The total discarded catch of bigeye tuna in metric tons</t>
  </si>
  <si>
    <t xml:space="preserve">RPL Raw Event Catch for Target Tuna Species
This View returns all raw RPL trip and event data in a flat format that includes the total weight of each target tuna species (BET, SKJ, YFT) for retained catch with respect to size classes and discarded catch for all size classes.  </t>
  </si>
  <si>
    <t>The current Vessel Management Organization of the given fishing Vessel</t>
  </si>
  <si>
    <t>Trip 2 - the IRCS of the given fishing Vessel during the DEPARTURE_DATE_UTC (PTA)</t>
  </si>
  <si>
    <t>Trip 2 - the name of the given fishing Vessel during the DEPARTURE_DATE_UTC (PTA)</t>
  </si>
  <si>
    <t>Trip 1 - the IRCS of the given fishing Vessel during the DEPARTURE_DATE_UTC (PTA)</t>
  </si>
  <si>
    <t>Trip 1 - the name of the given fishing Vessel during the DEPARTURE_DATE_UTC (PTA)</t>
  </si>
  <si>
    <t>The Vessel Management Organization of the given fishing Vessel during the DEPARTURE_DATE_UTC (PTA)</t>
  </si>
  <si>
    <t>TOTAL_COUNT_OB_TRANSFERS</t>
  </si>
  <si>
    <t>TOTAL_WT_OB_TRANSFERS</t>
  </si>
  <si>
    <t>The total weight of SPT_TRIP_OB_TRANSFERS records for the given Vessel Trip</t>
  </si>
  <si>
    <t>The total number of SPT_TRIP_OB_TRANSFERS records for the given Vessel Trip</t>
  </si>
  <si>
    <t>The current value of the Vessel Name (non-PTA)</t>
  </si>
  <si>
    <t>SOURCE_WELL_NUM_LISTAGG</t>
  </si>
  <si>
    <t>DEST_WELL_NUM_LISTAGG</t>
  </si>
  <si>
    <t>WELL_NUM_STD_OUTPUT</t>
  </si>
  <si>
    <t>Comma-delimited list of source wells for the given onboard transfer event</t>
  </si>
  <si>
    <t>Comma-delimited list of destination wells for the given onboard transfer event</t>
  </si>
  <si>
    <t>The standard representation of the source and destination wells for a given onboard transfer (e.g. S1, S2 &gt; P1, P2)</t>
  </si>
  <si>
    <t>SCH_SWFSC_EVT_CODE</t>
  </si>
  <si>
    <t>SCH_SWFSC_EVT_NAME</t>
  </si>
  <si>
    <t>The School Association EVT_TYPE_CODE value that was used in the SWFSC database</t>
  </si>
  <si>
    <t>The School Association EVT_TYPE_NAME value that was used in the SWFSC database</t>
  </si>
  <si>
    <t>SWFSC_RETAIN_ID</t>
  </si>
  <si>
    <t>The original RETAIN_ID for historical data in the SWFSC_EVT_CATCH_VW query that was migrated from SWFSC in 2015</t>
  </si>
  <si>
    <t>TRANS_PTA_VESS_ID</t>
  </si>
  <si>
    <t>NS_VESS_ID</t>
  </si>
  <si>
    <t>NS_VESS_NAME</t>
  </si>
  <si>
    <t>NS_VESS_FISHERY</t>
  </si>
  <si>
    <t>NS_VESS_REG_NUM</t>
  </si>
  <si>
    <t>NS_VESS_TYPE_ID</t>
  </si>
  <si>
    <t>NS_VESS_CATEGORY</t>
  </si>
  <si>
    <t>NS_VESS_DESC</t>
  </si>
  <si>
    <t>NS_VESS_ORG_ID</t>
  </si>
  <si>
    <t>NS_VESS_NOTE</t>
  </si>
  <si>
    <t>NS_PTA_HIST_VESS_ID</t>
  </si>
  <si>
    <t>NS_PTA_VESS_NAME</t>
  </si>
  <si>
    <t>NS_PTA_FFA_VID</t>
  </si>
  <si>
    <t>NS_PTA_VESS_LIC_NUM</t>
  </si>
  <si>
    <t>NS_PTA_VESS_IRCS</t>
  </si>
  <si>
    <t>NS_PTA_VESS_FLAG</t>
  </si>
  <si>
    <t>NS_PTA_WCPFC_ID_NUM</t>
  </si>
  <si>
    <t>NS_PTA_VESS_ORG_ID</t>
  </si>
  <si>
    <t>NS_PTA_VESS_EFF_DATE</t>
  </si>
  <si>
    <t>NS_PTA_VESS_END_DATE</t>
  </si>
  <si>
    <t>NS_PTA_VESS_ORG_TYPE_ID</t>
  </si>
  <si>
    <t>NS_PTA_VESS_ORG_TYPE_CODE</t>
  </si>
  <si>
    <t>NS_PTA_VESS_ORG_TYPE_NAME</t>
  </si>
  <si>
    <t>NS_PTA_VESS_ORG_TYPE_DESC</t>
  </si>
  <si>
    <t>NS_PTA_VESS_ORG_NAME</t>
  </si>
  <si>
    <t>NS_CONV_PTA_VESS_ORG_NAME</t>
  </si>
  <si>
    <t>NS_PTA_VESS_ORG_ALIASES</t>
  </si>
  <si>
    <t>NS_CONV_PTA_VESS_ORG_ALIASES</t>
  </si>
  <si>
    <t>NS_PTA_VESS_ORG_ABBR</t>
  </si>
  <si>
    <t>NS_PTA_VESS_ORG_DESC</t>
  </si>
  <si>
    <t>NS_PTA_VESS_ORG_PHONE_NUM</t>
  </si>
  <si>
    <t>NS_PTA_VESS_ORG_ADDR1</t>
  </si>
  <si>
    <t>NS_PTA_VESS_ORG_ADDR2</t>
  </si>
  <si>
    <t>NS_PTA_VESS_ORG_ADDR3</t>
  </si>
  <si>
    <t>NS_PTA_VESS_ORG_WEB_URL</t>
  </si>
  <si>
    <t>NS_PTA_VESS_ORG_LOC_ID</t>
  </si>
  <si>
    <t>NS_PTA_VESS_ORG_LOC_NAME</t>
  </si>
  <si>
    <t>NS_CONV_PTA_VESS_ORG_LOC_NAME</t>
  </si>
  <si>
    <t>NS_PTA_VESS_ORG_LOC_TYPE_ID</t>
  </si>
  <si>
    <t>NS_PTA_VESS_ORG_LOC_TYPE_NAME</t>
  </si>
  <si>
    <t>NS_PTA_VESS_ORG_LOC_TYPE_CODE</t>
  </si>
  <si>
    <t>NS_PTA_VESS_ORG_LOC_TYPE_DESC</t>
  </si>
  <si>
    <t>NS_PTA_VESS_ORG_LOC_ALPHA_CODE</t>
  </si>
  <si>
    <t>NS_PTA_VESS_ORG_LOC_DESC</t>
  </si>
  <si>
    <t>NS_PTA_VESS_ORG_LOC_NUM_CODE</t>
  </si>
  <si>
    <t>NS_PTA_VESS_ORG_PARENT_LOC_ID</t>
  </si>
  <si>
    <t>NS_PTA_VESS_ORG_LOC_ALIASES</t>
  </si>
  <si>
    <t>NS_CONV_VESS_ORG_LOC_ALIASES</t>
  </si>
  <si>
    <t>The transfer vessel that the net sharing "giving" event was given to, or the transfer vessel that a given net sharing "receive" event was received from.  This value should be null for all non-net sharing activities.</t>
  </si>
  <si>
    <t>Primary Key for the SPT_PTA_VESSELS table for the given net sharing "receive" fishing Vessel for net sharing trip events</t>
  </si>
  <si>
    <t>The current value of the Vessel Name (non-PTA) for the given net sharing "receive" fishing Vessel for net sharing trip events</t>
  </si>
  <si>
    <t>The fishery for the given net sharing "receive" fishing Vessel for net sharing trip events</t>
  </si>
  <si>
    <t>The registration number for the given net sharing "receive" fishing Vessel for net sharing trip events</t>
  </si>
  <si>
    <t>The Vessel Type ID for the given net sharing "receive" fishing Vessel for net sharing trip events</t>
  </si>
  <si>
    <t>The code for the vessel type of the given net sharing "receive" fishing Vessel for net sharing trip events</t>
  </si>
  <si>
    <t>The name for the vessel type of the given net sharing "receive" fishing Vessel for net sharing trip events</t>
  </si>
  <si>
    <t>The description for the vessel type of the given net sharing "receive" fishing Vessel for net sharing trip events</t>
  </si>
  <si>
    <t>The category for the given net sharing "receive" fishing Vessel for net sharing trip events</t>
  </si>
  <si>
    <t>The description for the given net sharing "receive" fishing Vessel for net sharing trip events</t>
  </si>
  <si>
    <t>The Vessel Management Organization for the given net sharing "receive" fishing Vessel for net sharing trip events during the Trip Event Start Date (PTA)</t>
  </si>
  <si>
    <t>The name of the given net sharing "receive" fishing Vessel for net sharing trip events during the Trip Event Start Date (PTA)</t>
  </si>
  <si>
    <t>The FFA VID of the given net sharing "receive" fishing Vessel for net sharing trip events during the Trip Event Start Date (PTA)</t>
  </si>
  <si>
    <t>The license number of the given net sharing "receive" fishing Vessel for net sharing trip events during the Trip Event Start Date (PTA)</t>
  </si>
  <si>
    <t>The IRCS of the given net sharing "receive" fishing Vessel for net sharing trip events during the Trip Event Start Date (PTA)</t>
  </si>
  <si>
    <t>The country Flag of the given net sharing "receive" fishing Vessel for net sharing trip events during the Trip Event Start Date (PTA)</t>
  </si>
  <si>
    <t>The WCPFC ID of the given net sharing "receive" fishing Vessel for net sharing trip events during the Trip Event Start Date (PTA)</t>
  </si>
  <si>
    <t>The Vessel Management Organization of the given net sharing "receive" fishing Vessel for net sharing trip events during the Trip Event Start Date (PTA)</t>
  </si>
  <si>
    <t>The current Vessel Management Organization Type for the given net sharing "receive" fishing Vessel for net sharing trip events during the Trip Event Start Date (PTA)</t>
  </si>
  <si>
    <t>The Vessel Management Organization Type Code of the given net sharing "receive" fishing Vessel for net sharing trip events during the Trip Event Start Date (PTA)</t>
  </si>
  <si>
    <t>The Vessel Management Organization Type Name of the given net sharing "receive" fishing Vessel for net sharing trip events during the Trip Event Start Date (PTA)</t>
  </si>
  <si>
    <t>The Vessel Management Organization Type description of the given net sharing "receive" fishing Vessel for net sharing trip events during the Trip Event Start Date (PTA)</t>
  </si>
  <si>
    <t>The name of the Vessel Management Organization of the given net sharing "receive" fishing Vessel for net sharing trip events during the Trip Event Start Date (PTA)</t>
  </si>
  <si>
    <t>The converted name of the Vessel Management Organization of the given net sharing "receive" fishing Vessel for net sharing trip events during the Trip Event Start Date (PTA) (all special characters, redundant spaces removed, capitalized and leading/trailing whitespace removed)</t>
  </si>
  <si>
    <t>The comma delimited list of Vessel Management Organization aliases of the given net sharing "receive" fishing Vessel for net sharing trip events during the Trip Event Start Date (PTA)</t>
  </si>
  <si>
    <t>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t>
  </si>
  <si>
    <t>The abbreviated name of the Vessel Management Organization of the given net sharing "receive" fishing Vessel for net sharing trip events during the Trip Event Start Date (PTA)</t>
  </si>
  <si>
    <t>Description for the Vessel Management Organization of the given net sharing "receive" fishing Vessel for net sharing trip events during the Trip Event Start Date (PTA)</t>
  </si>
  <si>
    <t>The phone number for the Vessel Management Organization of the given net sharing "receive" fishing Vessel for net sharing trip events during the Trip Event Start Date (PTA)</t>
  </si>
  <si>
    <t>The Vessel Management Organization Address line 1 of the given net sharing "receive" fishing Vessel for net sharing trip events during the Trip Event Start Date (PTA)</t>
  </si>
  <si>
    <t>The Vessel Management Organization Address line 2 of the given net sharing "receive" fishing Vessel for net sharing trip events during the Trip Event Start Date (PTA)</t>
  </si>
  <si>
    <t>The Vessel Management Organization Address line 3 of the given net sharing "receive" fishing Vessel for net sharing trip events during the Trip Event Start Date (PTA)</t>
  </si>
  <si>
    <t>The Vessel Management Organization website of the given net sharing "receive" fishing Vessel for net sharing trip events during the Trip Event Start Date (PTA)</t>
  </si>
  <si>
    <t>The Vessel Management Organization's location of the given net sharing "receive" fishing Vessel for net sharing trip events during the Trip Event Start Date (PTA)</t>
  </si>
  <si>
    <t>The Vessel Management Organization location of the given net sharing "receive" fishing Vessel for net sharing trip events during the Trip Event Start Date (PTA)</t>
  </si>
  <si>
    <t>The converted Vessel Management Organization location of the given net sharing "receive" fishing Vessel for net sharing trip events during the Trip Event Start Date (PTA) (all special characters, redundant spaces removed, capitalized and leading/trailing whitespace removed)</t>
  </si>
  <si>
    <t>The Vessel Management Organization location type of the given net sharing "receive" fishing Vessel for net sharing trip events during the Trip Event Start Date (PTA)</t>
  </si>
  <si>
    <t>The Vessel Management Organization location type name of the given net sharing "receive" fishing Vessel for net sharing trip events during the Trip Event Start Date (PTA)</t>
  </si>
  <si>
    <t>The Vessel Management Organization location type code of the given net sharing "receive" fishing Vessel for net sharing trip events during the Trip Event Start Date (PTA)</t>
  </si>
  <si>
    <t>The Vessel Management Organization location type description of the given net sharing "receive" fishing Vessel for net sharing trip events during the Trip Event Start Date (PTA)</t>
  </si>
  <si>
    <t>The Vessel Management Organization location alphabetic code of the given net sharing "receive" fishing Vessel for net sharing trip events during the Trip Event Start Date (PTA)</t>
  </si>
  <si>
    <t>The Vessel Management Organization location description of the given net sharing "receive" fishing Vessel for net sharing trip events during the Trip Event Start Date (PTA)</t>
  </si>
  <si>
    <t>The Vessel Management Organization location numeric code of the given net sharing "receive" fishing Vessel for net sharing trip events during the Trip Event Start Date (PTA)</t>
  </si>
  <si>
    <t>The parent location of the Vessel Management Organization location of the given net sharing "receive" fishing Vessel for net sharing trip events during the Trip Event Start Date (PTA)</t>
  </si>
  <si>
    <t>The comma delimited list of Vessel Management Organization location aliases of the given net sharing "receive" fishing Vessel for net sharing trip events during the Trip Event Start Date (PTA)</t>
  </si>
  <si>
    <t>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t>
  </si>
  <si>
    <t>The effective date for the given set of Vessel values for the given net sharing "receive" fishing Vessel for net sharing trip events during the Trip Event Start Date (PTA)</t>
  </si>
  <si>
    <t>The end date for the given set of Vessel values for the given net sharing "receive" fishing Vessel for net sharing trip events during the Trip Event Start Date (PTA)</t>
  </si>
  <si>
    <t>Notes about the given net sharing "receive" fishing Vessel for net sharing trip events</t>
  </si>
  <si>
    <t>Primary Key for the SPT_PTA_HIST_VESSELS record for the given net sharing "receive" fishing Vessel for net sharing trip events during the Trip Event Start Date (PTA)</t>
  </si>
  <si>
    <t>APP_GROUP_NAME</t>
  </si>
  <si>
    <t>APP_GROUP_CODE</t>
  </si>
  <si>
    <t>APP_GROUP_DESC</t>
  </si>
  <si>
    <t>Primary Key for the SPT_APP_GROUPS table</t>
  </si>
  <si>
    <t>The name of the given Application Permission Group</t>
  </si>
  <si>
    <t>The code of the given Application Permission Group</t>
  </si>
  <si>
    <t>The description of the given Application Permission Group</t>
  </si>
  <si>
    <t>APP_USER_NAME</t>
  </si>
  <si>
    <t>APP_USER_COMMENTS</t>
  </si>
  <si>
    <t>APP_USER_ACTIVE_YN</t>
  </si>
  <si>
    <t>Primary Key for the SPT_APP_USERS table</t>
  </si>
  <si>
    <t>The LDAP username used to login to the APEX applications</t>
  </si>
  <si>
    <t>Comments about the given user</t>
  </si>
  <si>
    <t>Flag to indicate if the given user's APEX application account is active (Y) or inactive (N)</t>
  </si>
  <si>
    <t>Primary Key for the SPT_APP_USER_GROUPS table</t>
  </si>
  <si>
    <t>The Application User assigned to the given Application Permission Group</t>
  </si>
  <si>
    <t>The Application Permission Group assigned to the given Application User</t>
  </si>
  <si>
    <t>FILE_CONTENT</t>
  </si>
  <si>
    <t>ORIGINAL_FILE_NAME</t>
  </si>
  <si>
    <t>MIME_TYPE</t>
  </si>
  <si>
    <t>Primary Key for the SPT_FILES table</t>
  </si>
  <si>
    <t>The actual binary content of the given file</t>
  </si>
  <si>
    <t>The File Group the given File is associated with</t>
  </si>
  <si>
    <t>The original name of the file that was uploaded via APEX</t>
  </si>
  <si>
    <t>The MIME TYPE for the given file</t>
  </si>
  <si>
    <t>Primary Key for the SPT_FILE_GROUPS table</t>
  </si>
  <si>
    <t>APP_CODE</t>
  </si>
  <si>
    <t>PARAMETER</t>
  </si>
  <si>
    <t>PTYPE</t>
  </si>
  <si>
    <t>PSTRING_VALUE</t>
  </si>
  <si>
    <t>PDATE_VALUE</t>
  </si>
  <si>
    <t>PCLOB_VALUE</t>
  </si>
  <si>
    <t>PNUM_VALUE</t>
  </si>
  <si>
    <t>CREATE_DTM</t>
  </si>
  <si>
    <t>LAST_MOD_DTM</t>
  </si>
  <si>
    <t>CREATED_BY_USER_ID</t>
  </si>
  <si>
    <t>LAST_MOD_BY_USER_ID</t>
  </si>
  <si>
    <t>SPT_PARAMETERS</t>
  </si>
  <si>
    <t>Application code (default SPTT) -- case insensitive</t>
  </si>
  <si>
    <t>Parameter name -- case insensitive</t>
  </si>
  <si>
    <t>Parameter data type: S)tring, D)ate, N)umber, C)lob</t>
  </si>
  <si>
    <t>Parameter value -- string</t>
  </si>
  <si>
    <t>Parameter value -- date/time</t>
  </si>
  <si>
    <t>Parameter value -- clob</t>
  </si>
  <si>
    <t>Parameter value -- numeric</t>
  </si>
  <si>
    <t xml:space="preserve">USER_ID of the person who created the record. FK to SPT_APP_USERS. </t>
  </si>
  <si>
    <t xml:space="preserve">FK USER_ID of the person who last modified the record. FK to SPT_APP_USERS. </t>
  </si>
  <si>
    <t>OB_TRANS_ADD2DB_DATE</t>
  </si>
  <si>
    <t>OB_TRANS_MAN_QC_DATE</t>
  </si>
  <si>
    <t>OB_TRANS_YN</t>
  </si>
  <si>
    <t>Discard Form Received Date (should only be populated when DISCARD_YN = 'Y')</t>
  </si>
  <si>
    <t>Onboard Transfers Added to Database Date (should only be populated when OB_TRANS_YN = 'Y')</t>
  </si>
  <si>
    <t>Onboard Transfer Manual QC Date (should only be populated when OB_TRANS_YN = 'Y')</t>
  </si>
  <si>
    <t>Flag to indicate if the given fishing trip had any onboard transfers during the trip</t>
  </si>
  <si>
    <t>UL_FILE_GROUP_ID</t>
  </si>
  <si>
    <t>UL_TRANS_VESS_ID</t>
  </si>
  <si>
    <t>UL_ACC_ORG_ID</t>
  </si>
  <si>
    <t>UL_TRACK_TRANS_START_DATE</t>
  </si>
  <si>
    <t>PTDF_FILE_GROUP_ID</t>
  </si>
  <si>
    <t>MATES_RECPT_FILE_GROUP_ID</t>
  </si>
  <si>
    <t>The File Group for the given UL documents</t>
  </si>
  <si>
    <t>The transshipment vessel that the given catch was unloaded to (should only be populated when UL_XSHIP_YN = 'Y', otherwise it should be NULL)</t>
  </si>
  <si>
    <t>The unloading Accepting Organization that the given catch was unloaded to (should only be populated when UL_XSHIP_YN = 'N', otherwise it should be NULL)</t>
  </si>
  <si>
    <t>The date the given UL transaction started</t>
  </si>
  <si>
    <t>The File Group for the given PTDF documents (should only be populated when UL_XSHIP_YN = 'Y')</t>
  </si>
  <si>
    <t>The File Group for the given Mate's Receipt documents (should only be populated when UL_XSHIP_YN = 'Y')</t>
  </si>
  <si>
    <t>NS_VESS_TYPE_CODE</t>
  </si>
  <si>
    <t>NS_VESS_TYPE_NAME</t>
  </si>
  <si>
    <t>NS_VESS_TYPE_DESC</t>
  </si>
  <si>
    <t>The vessel type code for the given net sharing "receive" fishing Vessel for net sharing trip events</t>
  </si>
  <si>
    <t>The vessel type description for the given net sharing "receive" fishing Vessel for net sharing trip events</t>
  </si>
  <si>
    <t>The vessel type name for the given net sharing "receive" fishing Vessel for net sharing trip events</t>
  </si>
  <si>
    <t>MISMATCHED_VESS_TYPE</t>
  </si>
  <si>
    <t>MISMATCHED_FISH_ORG_TYPE</t>
  </si>
  <si>
    <t>MISSING_RPL_RCVD_DATE</t>
  </si>
  <si>
    <t>INVALID_RPL_RCVD_DATE</t>
  </si>
  <si>
    <t>MISSING_RPL_RVWD_DATE</t>
  </si>
  <si>
    <t>INVALID_RPL_REVWD_DATE</t>
  </si>
  <si>
    <t>MISSING_RPL_ADD2DB_DATE</t>
  </si>
  <si>
    <t>INVALID_RPL_ADD2DB_DATE</t>
  </si>
  <si>
    <t>NUM_NET_SHARE_RECS</t>
  </si>
  <si>
    <t>INVALID_NUM_NET_SHARES</t>
  </si>
  <si>
    <t>MISMATCHED_NUM_NET_SHARES</t>
  </si>
  <si>
    <t>MISSING_RPL_MAN_QC_DATE</t>
  </si>
  <si>
    <t>INVALID_RPL_MAN_QC_DATE</t>
  </si>
  <si>
    <t>INVALID_DISCARD_YN</t>
  </si>
  <si>
    <t>INVALID_DISCARD_RCVD_DATE</t>
  </si>
  <si>
    <t>MISSING_DISCARD_RCVD_DATE</t>
  </si>
  <si>
    <t>NON_BLANK_DISCARD_RCVD_DATE</t>
  </si>
  <si>
    <t>MISSING_WELLCHART_RCVD_DATE</t>
  </si>
  <si>
    <t>INVALID_WELLCHART_RCVD_DATE</t>
  </si>
  <si>
    <t>INVALID_FORM_TYPE</t>
  </si>
  <si>
    <t>NUM_UL_TRACKING_RECS</t>
  </si>
  <si>
    <t>INVALID_NUM_UL_FORMS</t>
  </si>
  <si>
    <t>MISMATCHED_NUM_UL_FORMS</t>
  </si>
  <si>
    <t>The vessel type of the given vessel was not Purse-Seine</t>
  </si>
  <si>
    <t>The organization type of the given Fishing Company was not Fishing</t>
  </si>
  <si>
    <t>The RPL Received Date was not entered</t>
  </si>
  <si>
    <t>The RPL Received Date occurred before the departure date</t>
  </si>
  <si>
    <t>The RPL Reviewed Date was not entered</t>
  </si>
  <si>
    <t>The RPL Reviewed Date occurred before the RPL Received Date</t>
  </si>
  <si>
    <t>The RPL Added to Database Date was not entered</t>
  </si>
  <si>
    <t>The RPL Added to Database Date occurred before the RPL Reviewed Date</t>
  </si>
  <si>
    <t>The total number of net sharing tracking records associated with the given fishing trip tracking record</t>
  </si>
  <si>
    <t>The number of net sharing events is less than 0</t>
  </si>
  <si>
    <t>The total number of net sharing events does not match the number of net sharing tracking records</t>
  </si>
  <si>
    <t>The RPL Manual QC Date was not entered</t>
  </si>
  <si>
    <t>The RPL Manual QC Date occurred before the RPL Added to Database Date</t>
  </si>
  <si>
    <t>The value of DISCARD_YN is not 'Y' or 'N'</t>
  </si>
  <si>
    <t>The Discard Form Received Date occurred before the departure date</t>
  </si>
  <si>
    <t>The Discard Form Received Date was not entered</t>
  </si>
  <si>
    <t>The Discard Form Received Date was entered when DISCARD_YN = 'N'</t>
  </si>
  <si>
    <t>The Wellchart Received Date was not entered</t>
  </si>
  <si>
    <t>The Wellchart Received Date occurred before the departure date</t>
  </si>
  <si>
    <t>The RPL Form Type was not 'RPL'</t>
  </si>
  <si>
    <t>The total number of UL tracking records associated with the given fishing trip tracking record</t>
  </si>
  <si>
    <t>The number of UL forms is less than 0</t>
  </si>
  <si>
    <t>The total number of UL tracking records does not match the number of UL forms</t>
  </si>
  <si>
    <t>UL_LOC_NAME</t>
  </si>
  <si>
    <t>UL_LOC_TYPE_ID</t>
  </si>
  <si>
    <t>UL_LOC_ALPHA_CODE</t>
  </si>
  <si>
    <t>UL_LOC_DESC</t>
  </si>
  <si>
    <t>UL_LOC_NUM_CODE</t>
  </si>
  <si>
    <t>UL_PARENT_LOC_ID</t>
  </si>
  <si>
    <t>UL_LOC_SWFSC_SEQ_ID</t>
  </si>
  <si>
    <t>UL_LOC_SWFSC_SEQ_ID_PARENT</t>
  </si>
  <si>
    <t>UL_LOC_TYPE_NAME</t>
  </si>
  <si>
    <t>UL_LOC_TYPE_CODE</t>
  </si>
  <si>
    <t>UL_LOC_TYPE_DESC</t>
  </si>
  <si>
    <t>FORMATTED_UL_PORT_ARR_DATE</t>
  </si>
  <si>
    <t>FORMATTED_UL_PORT_DEP_DATE</t>
  </si>
  <si>
    <t>FORMATTED_UL_START_DATE</t>
  </si>
  <si>
    <t>FORMATTED_UL_END_DATE</t>
  </si>
  <si>
    <t>TRANS_VESS_REG_NUM</t>
  </si>
  <si>
    <t>TRANS_VESS_DESC</t>
  </si>
  <si>
    <t>TRANS_VESS_FISHERY</t>
  </si>
  <si>
    <t>TRANS_VESS_CATEGORY</t>
  </si>
  <si>
    <t>TRANS_VESS_NOTE</t>
  </si>
  <si>
    <t>TRANS_VESS_SWFSC_SEQ_ID</t>
  </si>
  <si>
    <t>TRANS_VESS_TYPE_ID</t>
  </si>
  <si>
    <t>TRANS_VESS_TYPE_CODE</t>
  </si>
  <si>
    <t>TRANS_VESS_TYPE_NAME</t>
  </si>
  <si>
    <t>TRANS_VESS_TYPE_DESC</t>
  </si>
  <si>
    <t>TRANS_VESS_PTA_HIST_VESS_ID</t>
  </si>
  <si>
    <t>PTA_TRANS_VESS_NAME</t>
  </si>
  <si>
    <t>PTA_TRANS_VESS_FFA_VID</t>
  </si>
  <si>
    <t>PTA_TRANS_VESS_LIC_NUM</t>
  </si>
  <si>
    <t>PTA_TRANS_VESS_IRCS</t>
  </si>
  <si>
    <t>PTA_TRANS_VESS_FLAG</t>
  </si>
  <si>
    <t>PTA_TRANS_VESS_WCPFC_ID_NUM</t>
  </si>
  <si>
    <t>PTA_TRANS_VESS_EFF_DATE</t>
  </si>
  <si>
    <t>FORMATTED_PTA_VESS_EFF_DATE</t>
  </si>
  <si>
    <t>PTA_TRANS_VESS_END_DATE</t>
  </si>
  <si>
    <t>FORMATTED_PTA_VESS_END_DATE</t>
  </si>
  <si>
    <t>TRANS_ORG_ID</t>
  </si>
  <si>
    <t>TRANS_ORG_TYPE_ID</t>
  </si>
  <si>
    <t>TRANS_ORG_TYPE_CODE</t>
  </si>
  <si>
    <t>TRANS_ORG_TYPE_NAME</t>
  </si>
  <si>
    <t>TRANS_ORG_TYPE_DESC</t>
  </si>
  <si>
    <t>TRANS_ORG_NAME</t>
  </si>
  <si>
    <t>TRANS_ORG_ABBR</t>
  </si>
  <si>
    <t>TRANS_ORG_DESC</t>
  </si>
  <si>
    <t>TRANS_ORG_PHONE_NUM</t>
  </si>
  <si>
    <t>TRANS_ORG_ADDR1</t>
  </si>
  <si>
    <t>TRANS_ORG_ADDR2</t>
  </si>
  <si>
    <t>TRANS_ORG_ADDR3</t>
  </si>
  <si>
    <t>TRANS_ORG_WEB_URL</t>
  </si>
  <si>
    <t>TRANS_ORG_SWFSC_SEQ_ID</t>
  </si>
  <si>
    <t>TRANS_ORG_LOC_ID</t>
  </si>
  <si>
    <t>TRANS_ORG_LOC_NAME</t>
  </si>
  <si>
    <t>TRANS_ORG_LOC_TYPE_ID</t>
  </si>
  <si>
    <t>TRANS_ORG_LOC_TYPE_NAME</t>
  </si>
  <si>
    <t>TRANS_ORG_LOC_TYPE_CODE</t>
  </si>
  <si>
    <t>TRANS_ORG_LOC_TYPE_DESC</t>
  </si>
  <si>
    <t>TRANS_ORG_LOC_ALPHA_CODE</t>
  </si>
  <si>
    <t>TRANS_ORG_LOC_DESC</t>
  </si>
  <si>
    <t>TRANS_ORG_LOC_NUM_CODE</t>
  </si>
  <si>
    <t>TRANS_ORG_PARENT_LOC_ID</t>
  </si>
  <si>
    <t>TRANS_ORG_LOC_SWFSC_SEQ_ID</t>
  </si>
  <si>
    <t>TRANS_ORG_LOC_SWFSC_SEQ_ID_PAR</t>
  </si>
  <si>
    <t>DEST_LOC_NAME</t>
  </si>
  <si>
    <t>DEST_LOC_TYPE_ID</t>
  </si>
  <si>
    <t>DEST_LOC_TYPE_NAME</t>
  </si>
  <si>
    <t>DEST_LOC_TYPE_CODE</t>
  </si>
  <si>
    <t>DEST_LOC_TYPE_DESC</t>
  </si>
  <si>
    <t>DEST_LOC_ALPHA_CODE</t>
  </si>
  <si>
    <t>DEST_LOC_DESC</t>
  </si>
  <si>
    <t>DEST_LOC_NUM_CODE</t>
  </si>
  <si>
    <t>DEST_LOC_PARENT_LOC_ID</t>
  </si>
  <si>
    <t>DEST_LOC_SWFSC_SEQ_ID</t>
  </si>
  <si>
    <t>DEST_LOC_SWFSC_SEQ_ID_PARENT</t>
  </si>
  <si>
    <t>PROC_ORG_TYPE_ID</t>
  </si>
  <si>
    <t>PROC_ORG_TYPE_CODE</t>
  </si>
  <si>
    <t>PROC_ORG_TYPE_NAME</t>
  </si>
  <si>
    <t>PROC_ORG_TYPE_DESC</t>
  </si>
  <si>
    <t>PROC_ORG_NAME</t>
  </si>
  <si>
    <t>PROC_ORG_ABBR</t>
  </si>
  <si>
    <t>PROC_ORG_DESC</t>
  </si>
  <si>
    <t>PROC_ORG_PHONE_NUM</t>
  </si>
  <si>
    <t>PROC_ORG_ADDR1</t>
  </si>
  <si>
    <t>PROC_ORG_ADDR2</t>
  </si>
  <si>
    <t>PROC_ORG_ADDR3</t>
  </si>
  <si>
    <t>PROC_ORG_WEB_URL</t>
  </si>
  <si>
    <t>PROC_ORG_LOC_ID</t>
  </si>
  <si>
    <t>PROC_LOC_NAME</t>
  </si>
  <si>
    <t>PROC_LOC_TYPE_ID</t>
  </si>
  <si>
    <t>PROC_LOC_TYPE_NAME</t>
  </si>
  <si>
    <t>PROC_LOC_TYPE_CODE</t>
  </si>
  <si>
    <t>PROC_LOC_TYPE_DESC</t>
  </si>
  <si>
    <t>PROC_LOC_ALPHA_CODE</t>
  </si>
  <si>
    <t>PROC_LOC_DESC</t>
  </si>
  <si>
    <t>PROC_LOC_NUM_CODE</t>
  </si>
  <si>
    <t>PROC_LOC_PARENT_LOC_ID</t>
  </si>
  <si>
    <t>PROC_LOC_SWFSC_SEQ_ID</t>
  </si>
  <si>
    <t>PROC_LOC_SWFSC_SEQ_ID_PARENT</t>
  </si>
  <si>
    <t>ACC_ORG_TYPE_ID</t>
  </si>
  <si>
    <t>ACC_ORG_TYPE_CODE</t>
  </si>
  <si>
    <t>ACC_ORG_TYPE_NAME</t>
  </si>
  <si>
    <t>ACC_ORG_TYPE_DESC</t>
  </si>
  <si>
    <t>ACC_ORG_NAME</t>
  </si>
  <si>
    <t>ACC_ORG_ABBR</t>
  </si>
  <si>
    <t>ACC_ORG_DESC</t>
  </si>
  <si>
    <t>ACC_ORG_PHONE_NUM</t>
  </si>
  <si>
    <t>ACC_ORG_ADDR1</t>
  </si>
  <si>
    <t>ACC_ORG_ADDR2</t>
  </si>
  <si>
    <t>ACC_ORG_ADDR3</t>
  </si>
  <si>
    <t>ACC_ORG_WEB_URL</t>
  </si>
  <si>
    <t>ACC_ORG_LOC_ID</t>
  </si>
  <si>
    <t>ACC_ORG_LOC_NAME</t>
  </si>
  <si>
    <t>ACC_ORG_LOC_TYPE_ID</t>
  </si>
  <si>
    <t>ACC_ORG_LOC_TYPE_NAME</t>
  </si>
  <si>
    <t>ACC_ORG_LOC_TYPE_CODE</t>
  </si>
  <si>
    <t>ACC_ORG_LOC_TYPE_DESC</t>
  </si>
  <si>
    <t>ACC_ORG_LOC_ALPHA_CODE</t>
  </si>
  <si>
    <t>ACC_ORG_LOC_DESC</t>
  </si>
  <si>
    <t>ACC_ORG_LOC_NUM_CODE</t>
  </si>
  <si>
    <t>ACC_ORG_LOC_PARENT_LOC_ID</t>
  </si>
  <si>
    <t>ACC_ORG_LOC_SWFSC_SEQ_ID</t>
  </si>
  <si>
    <t>ACC_ORG_SWFSC_SEQ_ID_PARENT</t>
  </si>
  <si>
    <t>ACC_ORG_SWFSC_SEQ_ID</t>
  </si>
  <si>
    <t>UOM_MEAS_TYPE_ID</t>
  </si>
  <si>
    <t>UOM_MEAS_TYPE_NAME</t>
  </si>
  <si>
    <t>UOM_MEAS_TYPE_CODE</t>
  </si>
  <si>
    <t>UOM_MEAS_TYPE_DESC</t>
  </si>
  <si>
    <t>FORM_VERSION</t>
  </si>
  <si>
    <t>Foreign Key reference to the corresponding Vessel Trip data record</t>
  </si>
  <si>
    <t>The location ID for the Port of Unloading for the given unloading transaction</t>
  </si>
  <si>
    <t>The location name for the Port of Unloading for the given unloading transaction</t>
  </si>
  <si>
    <t>The location type for the Port of Unloading for the given unloading transaction</t>
  </si>
  <si>
    <t>The location alphabetic code for the Port of Unloading for the given unloading transaction</t>
  </si>
  <si>
    <t>The location description for the Port of Unloading for the given unloading transaction</t>
  </si>
  <si>
    <t>The location numeric code for the Port of Unloading for the given unloading transaction</t>
  </si>
  <si>
    <t>The parent location for the given location for the Port of Unloading for the given unloading transaction</t>
  </si>
  <si>
    <t>The original Port of Unloading location's SEQ_ID for historical data in the SWFSC_LOC_VW query that was migrated from SWFSC in 2015</t>
  </si>
  <si>
    <t>The original Port of Unloading location's SEQ_ID_PARENT for historical data in the SWFSC_LOC_VW query that was migrated from SWFSC in 2015</t>
  </si>
  <si>
    <t>The location type name for the Port of Unloading for the given unloading transaction</t>
  </si>
  <si>
    <t>The location type code for the Port of Unloading for the given unloading transaction</t>
  </si>
  <si>
    <t>The location type description for the Port of Unloading for the given unloading transaction</t>
  </si>
  <si>
    <t>The formatted date the vessel arrived at the unloading port (MM/DD/YYYY)</t>
  </si>
  <si>
    <t>The formatted date the vessel departed the unloading port after the unloading transaction was completed (MM/DD/YYYY)</t>
  </si>
  <si>
    <t>The formatted date the unloading process was started (MM/DD/YYYY)</t>
  </si>
  <si>
    <t>The formatted date the unloading process was completed (MM/DD/YYYY)</t>
  </si>
  <si>
    <t>The Vessel ID for the given transshipment Vessel</t>
  </si>
  <si>
    <t>The registration number for the given transshipment Vessel</t>
  </si>
  <si>
    <t>The description of the transshipment Vessel</t>
  </si>
  <si>
    <t>The fishery for the given transshipment Vessel</t>
  </si>
  <si>
    <t>The category for the given Fishing transshipment Vessel</t>
  </si>
  <si>
    <t>Notes about the transshipment Vessel</t>
  </si>
  <si>
    <t>The original Vessel SEQ_ID for the transshipment Vessel in historical data in the SWFSC_VESS_VW query that was migrated from SWFSC in 2015</t>
  </si>
  <si>
    <t>The type of transshipment Vessel</t>
  </si>
  <si>
    <t>The vessel type code of the given transshipment Vessel</t>
  </si>
  <si>
    <t>The vessel type name of the given transshipment Vessel</t>
  </si>
  <si>
    <t>The description of the given transshipment Vessel</t>
  </si>
  <si>
    <t>The name of the given transshipment Vessel during the UL_TRANS_START_DATE (PTA)</t>
  </si>
  <si>
    <t>The FFA VID of the given transshipment Vessel during the UL_TRANS_START_DATE (PTA)</t>
  </si>
  <si>
    <t>The license number of the given transshipment Vessel during the UL_TRANS_START_DATE (PTA)</t>
  </si>
  <si>
    <t>The IRCS of the given transshipment Vessel during the UL_TRANS_START_DATE (PTA)</t>
  </si>
  <si>
    <t>The country Flag of the given transshipment Vessel during the UL_TRANS_START_DATE (PTA)</t>
  </si>
  <si>
    <t>The WCPFC ID of the given transshipment Vessel during the UL_TRANS_START_DATE (PTA)</t>
  </si>
  <si>
    <t>The effective date for the given set of transshipment Vessel values</t>
  </si>
  <si>
    <t>The formatted effective date for the given set of transshipment Vessel values (MM/DD/YYYY HH24:MI)</t>
  </si>
  <si>
    <t>The end date for the given set of transshipment Vessel values</t>
  </si>
  <si>
    <t>The formatted end date for the given set of transshipment Vessel values (MM/DD/YYYY HH24:MI)</t>
  </si>
  <si>
    <t>The Organization Type ID  for the given transshipment Vessel</t>
  </si>
  <si>
    <t>The Vessel Management Organization Type Code of the given transshipment Vessel during the UL_TRANS_START_DATE (PTA)</t>
  </si>
  <si>
    <t>The Vessel Management Organization Type Name of the given transshipment Vessel during the UL_TRANS_START_DATE (PTA)</t>
  </si>
  <si>
    <t>The Vessel Management Organization Type description of the given transshipment Vessel during the UL_TRANS_START_DATE (PTA)</t>
  </si>
  <si>
    <t>The name of the Vessel Management Organization of the given transshipment Vessel during the UL_TRANS_START_DATE (PTA)</t>
  </si>
  <si>
    <t>The abbreviated name of the Vessel Management Organization of the given transshipment Vessel during the UL_TRANS_START_DATE (PTA)</t>
  </si>
  <si>
    <t>Description for the Vessel Management Organization of the given transshipment Vessel during the UL_TRANS_START_DATE (PTA)</t>
  </si>
  <si>
    <t>The phone number for the Vessel Management Organization of the given transshipment Vessel during the UL_TRANS_START_DATE (PTA)</t>
  </si>
  <si>
    <t>The Vessel Management Organization Address line 1 of the given transshipment Vessel during the UL_TRANS_START_DATE (PTA)</t>
  </si>
  <si>
    <t>The Vessel Management Organization Address line 2 of the given transshipment Vessel during the UL_TRANS_START_DATE (PTA)</t>
  </si>
  <si>
    <t>The Vessel Management Organization Address line 3 of the given transshipment Vessel during the UL_TRANS_START_DATE (PTA)</t>
  </si>
  <si>
    <t>The Vessel Management Organization website of the given transshipment Vessel during the UL_TRANS_START_DATE (PTA)</t>
  </si>
  <si>
    <t>The original organization SEQ_ID for historical data in the SWFSC_ORG_VW query that was migrated from SWFSC in 2015 of the given transshipment Vessel during the DEPARTURE_DATE UTC (PTA)</t>
  </si>
  <si>
    <t>The Vessel Management Organization's location of the given transshipment Vessel during the UL_TRANS_START_DATE (PTA)</t>
  </si>
  <si>
    <t>The Vessel Management Organization location of the given transshipment Vessel during the DEPARTURE_DATE UTC (PTA)</t>
  </si>
  <si>
    <t>The Vessel Management Organization location type of the given transshipment Vessel during the DEPARTURE_DATE UTC (PTA)</t>
  </si>
  <si>
    <t>The Vessel Management Organization location type name of the given transshipment Vessel during the DEPARTURE_DATE UTC (PTA)</t>
  </si>
  <si>
    <t>The Vessel Management Organization location type code of the given transshipment Vessel during the DEPARTURE_DATE UTC (PTA)</t>
  </si>
  <si>
    <t>The Vessel Management Organization location type description of the given transshipment Vessel during the DEPARTURE_DATE UTC (PTA)</t>
  </si>
  <si>
    <t>The Vessel Management Organization location alphabetic code of the given transshipment Vessel during the DEPARTURE_DATE UTC (PTA)</t>
  </si>
  <si>
    <t>The Vessel Management Organization location description of the given transshipment Vessel during the DEPARTURE_DATE UTC (PTA)</t>
  </si>
  <si>
    <t>The Vessel Management Organization location numeric code of the given transshipment Vessel during the DEPARTURE_DATE UTC (PTA)</t>
  </si>
  <si>
    <t>The original location SEQ_ID for historical data in the SWFSC_LOC_VW query that was migrated from SWFSC in 2015 of the given transshipment Vessel during the DEPARTURE_DATE UTC (PTA)</t>
  </si>
  <si>
    <t>The original location SEQ_ID_PARENT for historical data in the SWFSC_LOC_VW query that was migrated from SWFSC in 2015 of the given transshipment Vessel during the DEPARTURE_DATE UTC (PTA)</t>
  </si>
  <si>
    <t>The destination country for the given unloading transaction</t>
  </si>
  <si>
    <t>The location name for the destination country for the given unloading transaction</t>
  </si>
  <si>
    <t>The location type for the destination country for the given unloading transaction</t>
  </si>
  <si>
    <t>The location type name for the destination country for the given unloading transaction</t>
  </si>
  <si>
    <t>The location type code for the destination country for the given unloading transaction</t>
  </si>
  <si>
    <t>The location type description for the destination country for the given unloading transaction</t>
  </si>
  <si>
    <t>The location alphabetic code for the destination country for the given unloading transaction</t>
  </si>
  <si>
    <t>The location description for the destination country for the given unloading transaction</t>
  </si>
  <si>
    <t>The location numeric code for the destination country for the given unloading transaction</t>
  </si>
  <si>
    <t>The parent location for the given location for the destination country for the given unloading transaction</t>
  </si>
  <si>
    <t>The original destination country location's SEQ_ID for historical data in the SWFSC_LOC_VW query that was migrated from SWFSC in 2015</t>
  </si>
  <si>
    <t>The original destination country location's SEQ_ID_PARENT for historical data in the SWFSC_LOC_VW query that was migrated from SWFSC in 2015</t>
  </si>
  <si>
    <t>The Organization ID for the given Processing Company</t>
  </si>
  <si>
    <t>The Organization Type ID  for the given Processing Company</t>
  </si>
  <si>
    <t>The Organization Type code for the given Processing Company</t>
  </si>
  <si>
    <t>The Organization Type name for the given Processing Company</t>
  </si>
  <si>
    <t>The Organization Type description for the given Processing Company</t>
  </si>
  <si>
    <t>The Organization name for the given Processing Company</t>
  </si>
  <si>
    <t>The abbreviated Organization name for the given Processing Company</t>
  </si>
  <si>
    <t>The Organization description for the given Processing Company</t>
  </si>
  <si>
    <t>The Organization phone number for the given Processing Company</t>
  </si>
  <si>
    <t>The Organization Address line 1 for the given Processing Company</t>
  </si>
  <si>
    <t>The Organization Address line 2 for the given Processing Company</t>
  </si>
  <si>
    <t>The Organization Address line 3 for the given Processing Company</t>
  </si>
  <si>
    <t>The Organization website for the given Processing Company</t>
  </si>
  <si>
    <t>The location ID for the Organization for the given Processing Company</t>
  </si>
  <si>
    <t>The location name for the Organization for the given Processing Company</t>
  </si>
  <si>
    <t>The ID of the location type for the Organization for the given Processing Company</t>
  </si>
  <si>
    <t>The name of the location type for the Organization for the given Processing Company</t>
  </si>
  <si>
    <t>The code of the location type for the Organization for the given Processing Company</t>
  </si>
  <si>
    <t>The description of the location type for the Organization for the given Processing Company</t>
  </si>
  <si>
    <t>The location alphabetic code for the Organization for the given Processing Company</t>
  </si>
  <si>
    <t>The location description for the Organization for the given Processing Company</t>
  </si>
  <si>
    <t>The location numeric code for the Organization for the given Processing Company</t>
  </si>
  <si>
    <t>The parent location for the given Processing Company location</t>
  </si>
  <si>
    <t>The original Processing Company location's SEQ_ID for historical data in the SWFSC_LOC_VW query that was migrated from SWFSC in 2015</t>
  </si>
  <si>
    <t>The original Processing Company location's SEQ_ID_PARENT for historical data in the SWFSC_LOC_VW query that was migrated from SWFSC in 2015</t>
  </si>
  <si>
    <t>The Organization ID for the given Accepting Company</t>
  </si>
  <si>
    <t>The Organization Type ID  for the given Accepting Company</t>
  </si>
  <si>
    <t>The Organization Type code for the given Accepting Company</t>
  </si>
  <si>
    <t>The Organization Type name for the given Accepting Company</t>
  </si>
  <si>
    <t>The Organization Type description for the given Accepting Company</t>
  </si>
  <si>
    <t>The Organization name for the given Accepting Company</t>
  </si>
  <si>
    <t>The abbreviated Organization name for the given Accepting Company</t>
  </si>
  <si>
    <t>The Organization description for the given Accepting Company</t>
  </si>
  <si>
    <t>The Organization phone number for the given Accepting Company</t>
  </si>
  <si>
    <t>The Organization Address line 1 for the given Accepting Company</t>
  </si>
  <si>
    <t>The Organization Address line 2 for the given Accepting Company</t>
  </si>
  <si>
    <t>The Organization Address line 3 for the given Accepting Company</t>
  </si>
  <si>
    <t>The Organization website for the given Accepting Company</t>
  </si>
  <si>
    <t>The location ID for the Organization for the given Accepting Company</t>
  </si>
  <si>
    <t>The location name for the Organization for the given Accepting Company</t>
  </si>
  <si>
    <t>The ID of the location type for the Organization for the given Accepting Company</t>
  </si>
  <si>
    <t>The name of the location type for the Organization for the given Accepting Company</t>
  </si>
  <si>
    <t>The code of the location type for the Organization for the given Accepting Company</t>
  </si>
  <si>
    <t>The description of the location type for the Organization for the given Accepting Company</t>
  </si>
  <si>
    <t>The location alphabetic code for the Organization for the given Accepting Company</t>
  </si>
  <si>
    <t>The location description for the Organization for the given Accepting Company</t>
  </si>
  <si>
    <t>The location numeric code for the Organization for the given Accepting Company</t>
  </si>
  <si>
    <t>The parent location for the given Accepting Company location</t>
  </si>
  <si>
    <t>The original Accepting Company location's SEQ_ID for historical data in the SWFSC_LOC_VW query that was migrated from SWFSC in 2015</t>
  </si>
  <si>
    <t>The original Accepting Company location's SEQ_ID_PARENT for historical data in the SWFSC_LOC_VW query that was migrated from SWFSC in 2015</t>
  </si>
  <si>
    <t>The original Accepting Company's SEQ_ID for historical data in the SWFSC_ORG_VW query that was migrated from SWFSC in 2015</t>
  </si>
  <si>
    <t>The ID of the unit of measure for the weight recorded in the given UL form</t>
  </si>
  <si>
    <t>The name of the unit of measure for the weight recorded in the given UL form</t>
  </si>
  <si>
    <t>The abbreviation of the unit of measure for the weight recorded in the given UL form</t>
  </si>
  <si>
    <t>The description of the unit of measure for the weight recorded in the given UL form</t>
  </si>
  <si>
    <t>The type of measurement for the weight recorded in the given UL form</t>
  </si>
  <si>
    <t>The code for the type of measurement for the weight recorded in the given UL form</t>
  </si>
  <si>
    <t>The description for the measurement type for the weight recorded in the given UL form</t>
  </si>
  <si>
    <t>FORMAT_UL_TRANS_START_DATE</t>
  </si>
  <si>
    <t>FORMATTED_UL_RCVD_DATE</t>
  </si>
  <si>
    <t>FORMATTED_UL_REVWD_DATE</t>
  </si>
  <si>
    <t>FORMATTED_UL_ADD2DB_DATE</t>
  </si>
  <si>
    <t>FORMATTED_UL_MAN_QC_DATE</t>
  </si>
  <si>
    <t>FORMATTED_PTDF_RECVD_DATE</t>
  </si>
  <si>
    <t>FORMAT_MATES_RECPT_RCVD_DATE</t>
  </si>
  <si>
    <t>UL_PORT_LOC_NAME</t>
  </si>
  <si>
    <t>UL_PORT_LOC_TYPE_ID</t>
  </si>
  <si>
    <t>UL_PORT_LOC_TYPE_NAME</t>
  </si>
  <si>
    <t>UL_PORT_LOC_TYPE_CODE</t>
  </si>
  <si>
    <t>UL_PORT_LOC_TYPE_DESC</t>
  </si>
  <si>
    <t>UL_PORT_LOC_ALPHA_CODE</t>
  </si>
  <si>
    <t>UL_PORT_LOC_DESC</t>
  </si>
  <si>
    <t>UL_PORT_LOC_NUM_CODE</t>
  </si>
  <si>
    <t>UL_PORT_PARENT_LOC_ID</t>
  </si>
  <si>
    <t>UL_PORT_SWFSC_SEQ_ID</t>
  </si>
  <si>
    <t>UL_PORT_SWFSC_SEQ_ID_PARENT</t>
  </si>
  <si>
    <t>UL_ACC_ORG_TYPE_ID</t>
  </si>
  <si>
    <t>UL_ACC_ORG_NAME</t>
  </si>
  <si>
    <t>UL_ACC_ORG_ABBR</t>
  </si>
  <si>
    <t>UL_ACC_ORG_DESC</t>
  </si>
  <si>
    <t>UL_ACC_ORG_PHONE_NUM</t>
  </si>
  <si>
    <t>UL_ACC_ORG_ADDR1</t>
  </si>
  <si>
    <t>UL_ACC_ORG_ADDR2</t>
  </si>
  <si>
    <t>UL_ACC_ORG_ADDR3</t>
  </si>
  <si>
    <t>UL_ACC_ORG_WEB_URL</t>
  </si>
  <si>
    <t>UL_ACC_ORG_LOC_ID</t>
  </si>
  <si>
    <t>UL_ACC_ORG_LOC_NAME</t>
  </si>
  <si>
    <t>UL_ACC_ORG_LOC_TYPE_ID</t>
  </si>
  <si>
    <t>UL_ACC_ORG_LOC_TYPE_NAME</t>
  </si>
  <si>
    <t>UL_ACC_ORG_LOC_TYPE_CODE</t>
  </si>
  <si>
    <t>UL_ACC_ORG_LOC_TYPE_DESC</t>
  </si>
  <si>
    <t>UL_ACC_ORG_LOC_ALPHA_CODE</t>
  </si>
  <si>
    <t>UL_ACC_ORG_LOC_DESC</t>
  </si>
  <si>
    <t>UL_ACC_ORG_LOC_NUM_CODE</t>
  </si>
  <si>
    <t>UL_ACC_ORG_PARENT_LOC_ID</t>
  </si>
  <si>
    <t>UL_ACC_ORG_LOC_SWFSC_SEQ_ID</t>
  </si>
  <si>
    <t>UL_ORG_LOC_SWFSC_SEQ_ID_PAR</t>
  </si>
  <si>
    <t>UL_ACC_ORG_SWFSC_SEQ_ID</t>
  </si>
  <si>
    <t>UL_ACC_ORG_TYPE_CODE</t>
  </si>
  <si>
    <t>UL_ACC_ORG_TYPE_NAME</t>
  </si>
  <si>
    <t>UL_ACC_ORG_TYPE_DESC</t>
  </si>
  <si>
    <t>CURR_TRANS_VESS_NAME</t>
  </si>
  <si>
    <t>TRANS_VESS_ORG_TYPE_ID</t>
  </si>
  <si>
    <t>TRANS_VESS_ORG_TYPE_CODE</t>
  </si>
  <si>
    <t>TRANS_VESS_ORG_TYPE_NAME</t>
  </si>
  <si>
    <t>TRANS_VESS_ORG_TYPE_DESC</t>
  </si>
  <si>
    <t>TRANS_VESS_ORG_NAME</t>
  </si>
  <si>
    <t>TRANS_VESS_ORG_ABBR</t>
  </si>
  <si>
    <t>TRANS_VESS_ORG_DESC</t>
  </si>
  <si>
    <t>TRANS_VESS_ORG_PHONE_NUM</t>
  </si>
  <si>
    <t>TRANS_VESS_ORG_ADDR1</t>
  </si>
  <si>
    <t>TRANS_VESS_ORG_ADDR2</t>
  </si>
  <si>
    <t>TRANS_VESS_ORG_ADDR3</t>
  </si>
  <si>
    <t>TRANS_VESS_ORG_WEB_URL</t>
  </si>
  <si>
    <t>TRANS_VESS_ORG_LOC_ID</t>
  </si>
  <si>
    <t>TRANS_VESS_ORG_LOC_NAME</t>
  </si>
  <si>
    <t>TRANS_VESS_ORG_LOC_TYPE_ID</t>
  </si>
  <si>
    <t>TRANS_VESS_ORG_LOC_TYPE_NAME</t>
  </si>
  <si>
    <t>TRANS_VESS_ORG_LOC_TYPE_CODE</t>
  </si>
  <si>
    <t>TRANS_VESS_ORG_LOC_TYPE_DESC</t>
  </si>
  <si>
    <t>TRANS_VESS_ORG_LOC_ALPHA_CODE</t>
  </si>
  <si>
    <t>TRANS_VESS_ORG_LOC_DESC</t>
  </si>
  <si>
    <t>TRANS_VESS_ORG_LOC_NUM_CODE</t>
  </si>
  <si>
    <t>TRANS_VESS_ORG_LOC_PAR_LOC_ID</t>
  </si>
  <si>
    <t>TRANS_VESS_ORG_SWFSC_SEQ_ID</t>
  </si>
  <si>
    <t>FORMATTED_LIC_VAL_START_DATE</t>
  </si>
  <si>
    <t>FORMATTED_LIC_VAL_END_DATE</t>
  </si>
  <si>
    <t>TRANS_PTA_HIST_VESS_ID</t>
  </si>
  <si>
    <t>TRANS_PTA_VESS_NAME</t>
  </si>
  <si>
    <t>TRANS_PTA_FFA_VID</t>
  </si>
  <si>
    <t>TRANS_PTA_VESS_LIC_NUM</t>
  </si>
  <si>
    <t>TRANS_PTA_VESS_IRCS</t>
  </si>
  <si>
    <t>TRANS_PTA_VESS_FLAG</t>
  </si>
  <si>
    <t>TRANS_PTA_WCPFC_ID_NUM</t>
  </si>
  <si>
    <t>TRANS_PTA_VESS_ORG_ID</t>
  </si>
  <si>
    <t>TRANS_VESS_PTA_EFF_DATE</t>
  </si>
  <si>
    <t>FORMATTED_TRANS_PTA_EFF_DATE</t>
  </si>
  <si>
    <t>TRANS_VESS_PTA_END_DATE</t>
  </si>
  <si>
    <t>FORMATTED_TRANS_PTA_END_DATE</t>
  </si>
  <si>
    <t>Trip Tracking record for the fishing trip the UL tracking record is associated with</t>
  </si>
  <si>
    <t>UL Transaction Start Date</t>
  </si>
  <si>
    <t>Formatted UL Transaction Start Date (MM/DD/YYYY)</t>
  </si>
  <si>
    <t>Formatted UL Received Date (MM/DD/YYYY)</t>
  </si>
  <si>
    <t>UL Transaction record</t>
  </si>
  <si>
    <t>Formatted UL Review Date (MM/DD/YYYY HH24:MI)</t>
  </si>
  <si>
    <t>Formatted date UL Added to Database (MM/DD/YYYY HH24:MI)</t>
  </si>
  <si>
    <t>Formatted date UL was manually QC'd in database (MM/DD/YYYY HH24:MI)</t>
  </si>
  <si>
    <t>The formatted date the PTDF form was received in MM/DD/YYYY format (should only be populated when UL_XSHIP_YN = 'Y')</t>
  </si>
  <si>
    <t>Formatted Mate's Receipt Received Date in MM/DD/YYYY format (should only be populated when UL_XSHIP_YN = 'Y')</t>
  </si>
  <si>
    <t>The Port of Unloading for the given unloading transaction</t>
  </si>
  <si>
    <t>The location name for the Organization for the given Port of Unloading</t>
  </si>
  <si>
    <t>The ID of the location type for the Organization for the given Port of Unloading</t>
  </si>
  <si>
    <t>The name of the location type for the Organization for the given Port of Unloading</t>
  </si>
  <si>
    <t>The code of the location type for the Organization for the given Port of Unloading</t>
  </si>
  <si>
    <t>The description of the location type for the Organization for the given Port of Unloading</t>
  </si>
  <si>
    <t>The location alphabetic code for the Organization for the given Port of Unloading</t>
  </si>
  <si>
    <t>The location description for the Organization for the given Port of Unloading</t>
  </si>
  <si>
    <t>The location numeric code for the Organization for the given Port of Unloading</t>
  </si>
  <si>
    <t>The parent location for the given Port of Unloading location</t>
  </si>
  <si>
    <t>The Organization ID for the given Accepting Company (should only be populated when UL_XSHIP_YN = 'N')</t>
  </si>
  <si>
    <t>The Vessel ID for the given Transshipment vessel (should only be populated when UL_XSHIP_YN = 'Y')</t>
  </si>
  <si>
    <t>The current name for the given Transshipment vessel (non-PTA value)</t>
  </si>
  <si>
    <t>The fishery for the given transshipment Vessel (non-PTA value)</t>
  </si>
  <si>
    <t>The registration number for the given transshipment Vessel (non-PTA value)</t>
  </si>
  <si>
    <t>The type of transshipment Vessel (non-PTA value)</t>
  </si>
  <si>
    <t>The vessel type code of the given transshipment Vessel (non-PTA value)</t>
  </si>
  <si>
    <t>The vessel type name of the given transshipment Vessel (non-PTA value)</t>
  </si>
  <si>
    <t>The description of the given transshipment Vessel (non-PTA value)</t>
  </si>
  <si>
    <t>The category for the given Fishing transshipment Vessel (non-PTA value)</t>
  </si>
  <si>
    <t>The description of the transshipment Vessel (non-PTA value)</t>
  </si>
  <si>
    <t>Notes about the transshipment Vessel (non-PTA value)</t>
  </si>
  <si>
    <t>The Organization Type ID  for the given transshipment Vessel's management Organization during the UL_TRACK_TRANS_START_DATE (PTA)</t>
  </si>
  <si>
    <t>The Vessel Management Organization Type Code of the given transshipment Vessel during the UL_TRACK_TRANS_START_DATE (PTA)</t>
  </si>
  <si>
    <t>The Vessel Management Organization Type Name of the given transshipment Vessel during the UL_TRACK_TRANS_START_DATE (PTA)</t>
  </si>
  <si>
    <t>The Vessel Management Organization Type description of the given transshipment Vessel during the UL_TRACK_TRANS_START_DATE (PTA)</t>
  </si>
  <si>
    <t>The Vessel Management Organization Name of the given transshipment Vessel during the UL_TRACK_TRANS_START_DATE (PTA)</t>
  </si>
  <si>
    <t>The Vessel Management abbreviated Organization name of the given transshipment Vessel during the UL_TRACK_TRANS_START_DATE (PTA)</t>
  </si>
  <si>
    <t>The Vessel Management Organization Description of the given transshipment Vessel during the UL_TRACK_TRANS_START_DATE (PTA)</t>
  </si>
  <si>
    <t>The Vessel Management Organization phone number of the given transshipment Vessel during the UL_TRACK_TRANS_START_DATE (PTA)</t>
  </si>
  <si>
    <t>The Vessel Management Organization Address line 1 of the given transshipment Vessel during the UL_TRACK_TRANS_START_DATE (PTA)</t>
  </si>
  <si>
    <t>The Vessel Management Organization Address line 2 of the given transshipment Vessel during the UL_TRACK_TRANS_START_DATE (PTA)</t>
  </si>
  <si>
    <t>The Vessel Management Organization Address line 3 of the given transshipment Vessel during the UL_TRACK_TRANS_START_DATE (PTA)</t>
  </si>
  <si>
    <t>The Vessel Management Organization website of the given transshipment Vessel during the UL_TRACK_TRANS_START_DATE (PTA)</t>
  </si>
  <si>
    <t>The Vessel Management Organization's location of the given Transshipment Vessel during the UL_TRACK_TRANS_START_DATE (PTA)</t>
  </si>
  <si>
    <t>The Vessel Management Organization location of the given Transshipment Vessel during the UL_TRACK_TRANS_START_DATE (PTA)</t>
  </si>
  <si>
    <t>The Vessel Management Organization location type of the given Transshipment Vessel during the UL_TRACK_TRANS_START_DATE (PTA)</t>
  </si>
  <si>
    <t>The Vessel Management Organization location type name of the given Transshipment Vessel during the UL_TRACK_TRANS_START_DATE (PTA)</t>
  </si>
  <si>
    <t>The Vessel Management Organization location type code of the given Transshipment Vessel during the UL_TRACK_TRANS_START_DATE (PTA)</t>
  </si>
  <si>
    <t>The Vessel Management Organization location type description of the given Transshipment Vessel during the UL_TRACK_TRANS_START_DATE (PTA)</t>
  </si>
  <si>
    <t>The Vessel Management Organization location alphabetic code of the given Transshipment Vessel during the UL_TRACK_TRANS_START_DATE (PTA)</t>
  </si>
  <si>
    <t>The Vessel Management Organization location description of the given Transshipment Vessel during the UL_TRACK_TRANS_START_DATE (PTA)</t>
  </si>
  <si>
    <t>The Vessel Management Organization location numeric code of the given Transshipment Vessel during the UL_TRACK_TRANS_START_DATE (PTA)</t>
  </si>
  <si>
    <t>The Vessel Management Organization parent location of the given Transshipment Vessel during the UL_TRACK_TRANS_START_DATE (PTA)</t>
  </si>
  <si>
    <t>The original location SEQ_ID for historical data in the SWFSC_LOC_VW query that was migrated from SWFSC in 2015 of the given Transshipment Vessel during the UL_TRACK_TRANS_START_DATE (PTA)</t>
  </si>
  <si>
    <t>The original location SEQ_ID_PARENT for historical data in the SWFSC_LOC_VW query that was migrated from SWFSC in 2015 of the given Transshipment Vessel during the UL_TRACK_TRANS_START_DATE (PTA)</t>
  </si>
  <si>
    <t>The original organization SEQ_ID for historical data in the SWFSC_ORG_VW query that was migrated from SWFSC in 2015 of the given Transshipment Vessel during the UL_TRACK_TRANS_START_DATE (PTA)</t>
  </si>
  <si>
    <t>The formatted beggining effective date for the given fishing license (MM/DD/YYYY)</t>
  </si>
  <si>
    <t>The formatted ending effective date for the given fishing license (MM/DD/YYYY)</t>
  </si>
  <si>
    <t>The current name of the transshipment vessel for the given UL transaction during the UL_TRACK_TRANS_START_DATE (PTA)</t>
  </si>
  <si>
    <t>The FFA VID of the given Transshipment Vessel during the UL_TRACK_TRANS_START_DATE (PTA)</t>
  </si>
  <si>
    <t>The license number of the given Transshipment Vessel during the UL_TRACK_TRANS_START_DATE (PTA)</t>
  </si>
  <si>
    <t>The IRCS of the given Transshipment Vessel during the UL_TRACK_TRANS_START_DATE (PTA)</t>
  </si>
  <si>
    <t>The Country Flag of the given Transshipment Vessel during the UL_TRACK_TRANS_START_DATE (PTA)</t>
  </si>
  <si>
    <t>The WCPFC ID of the given Transshipment Vessel during the UL_TRACK_TRANS_START_DATE (PTA)</t>
  </si>
  <si>
    <t>The Vessel Management Organization of the given transshipment Vessel during the UL_TRACK_TRANS_START_DATE (PTA)</t>
  </si>
  <si>
    <t>The effective date for the given set of transshipment Vessel values (PTA)</t>
  </si>
  <si>
    <t>The formatted effective date (MM/DD/YYYY HH24:MI) for the given set of transshipment Vessel values (PTA)</t>
  </si>
  <si>
    <t>The end date for the given set of transshipment Vessel values (PTA)</t>
  </si>
  <si>
    <t>The formatted end date (MM/DD/YYYY HH24:MI) for the given set of transshipment Vessel values (PTA)</t>
  </si>
  <si>
    <t>Record B's Vessel Name</t>
  </si>
  <si>
    <t>SPP_USR</t>
  </si>
  <si>
    <t>APP_GRP</t>
  </si>
  <si>
    <t>PARAM</t>
  </si>
  <si>
    <t>APP_USRGRP</t>
  </si>
  <si>
    <t>SPT_UL_STAGING_DATA</t>
  </si>
  <si>
    <t>UL_STAGING_DATA_ID</t>
  </si>
  <si>
    <t>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t>
  </si>
  <si>
    <t>The ROWNUM value from the recursive XML Document Properties View used to order the results in the correct XML hierarchical structure</t>
  </si>
  <si>
    <t>XML_PROP_ROWNUM</t>
  </si>
  <si>
    <t>SPT_SWFSC_QC_TRIP_DATE_VW</t>
  </si>
  <si>
    <t>A_ARR_DATE</t>
  </si>
  <si>
    <t>A_TRIP_SEQ_ID</t>
  </si>
  <si>
    <t>B_TRIP_SEQ_ID</t>
  </si>
  <si>
    <t>A_VESS_SEQ_ID</t>
  </si>
  <si>
    <t>B_DEP_DATE</t>
  </si>
  <si>
    <t>A_DEP_DATE</t>
  </si>
  <si>
    <t>B_VESS_SEQ_ID</t>
  </si>
  <si>
    <t>B_ARR_DATE</t>
  </si>
  <si>
    <t>SWFSC Trip Date Overlap QC (View)
This View returns all vessels with date range overlaps for the vessel trips for a given vessel in the data imported directly from SWFSC via provided queries.</t>
  </si>
  <si>
    <t>Vessel A's TRIP_SEQ_ID value</t>
  </si>
  <si>
    <t>Indicates if Vessel A's Arrival Date overlaps with Vessel B's Trip Dates (1) or there is no overlap for Vessel A's Arrival Date (0)</t>
  </si>
  <si>
    <t>Indicates if Vessel A's Departure Date overlaps with Vessel B's Trip Dates (1) or there is no overlap for Vessel A's Departure Date (0)</t>
  </si>
  <si>
    <t>Vessel A's Arrival Date</t>
  </si>
  <si>
    <t>Vessel A's Name</t>
  </si>
  <si>
    <t>Vessel B's Name</t>
  </si>
  <si>
    <t>Vessel B's Arrival Date</t>
  </si>
  <si>
    <t>Vessel A's Departure Date</t>
  </si>
  <si>
    <t>Vessel B's TRIP_SEQ_ID value</t>
  </si>
  <si>
    <t>Vessel A's VESS_SEQ_ID value</t>
  </si>
  <si>
    <t>Vessel B's VESS_SEQ_ID value</t>
  </si>
  <si>
    <t>Vessel B's Departure Date</t>
  </si>
  <si>
    <t>UL_STG_DAT</t>
  </si>
  <si>
    <t>DEPART_DTM</t>
  </si>
  <si>
    <t>TOTAL_RET_SKJ_MT</t>
  </si>
  <si>
    <t>TOTAL_DISC_SKJ_MT</t>
  </si>
  <si>
    <t>TOTAL_RET_YFT_MT</t>
  </si>
  <si>
    <t>TOTAL_DISC_YFT_MT</t>
  </si>
  <si>
    <t>TOTAL_RET_BET_MT</t>
  </si>
  <si>
    <t>TOTAL_DISC_BET_MT</t>
  </si>
  <si>
    <t>NUM_UNIQUE_VESSELS</t>
  </si>
  <si>
    <t>NUMBER_TRIPS</t>
  </si>
  <si>
    <t>The Trip Year based on the departure date (UTC)</t>
  </si>
  <si>
    <t>The date/time (in UTC) of departure for the given fishing trip in eTunaLog format</t>
  </si>
  <si>
    <t>The date/time (in UTC) of arrival for the given fishing trip in eTunaLog format</t>
  </si>
  <si>
    <t>The total number of unique vessels with at least one fishing trip during the Trip Year</t>
  </si>
  <si>
    <t>The total number of trips during the Trip Year</t>
  </si>
  <si>
    <t>The total weight of retained Skipjack catch (in MT)</t>
  </si>
  <si>
    <t>The total weight of retained Yellowfin catch (in MT)</t>
  </si>
  <si>
    <t>The total weight of retained Bigeye catch (in MT)</t>
  </si>
  <si>
    <t>The total weight of discarded Skipjack catch (in MT)</t>
  </si>
  <si>
    <t>The total weight of discarded Yellowfin catch (in MT)</t>
  </si>
  <si>
    <t>The total weight of discarded Bigeye catch (in MT)</t>
  </si>
  <si>
    <t>RPL Trip Date Report (View)
This View returns all fishing trips stored in the database for cross-referencing with the tracking system to see if there are any mismatched/missing trips.</t>
  </si>
  <si>
    <t xml:space="preserve">RPL Yearly Total Catch Weight Report (View)
This View retrieves the total weight of retained/discarded target tuna species (YFT, SKJ, BET) in metric tons for each Trip Year (based on departure date).  </t>
  </si>
  <si>
    <t>RPL Yearly Trip Counts Report (View)
This View retrieves the total number of unique vessels and fishing trips for each Trip Year (based on departure date).</t>
  </si>
  <si>
    <t>SPT_RPT_RPL_TRIP_DATES_V</t>
  </si>
  <si>
    <t>SPT_RPT_RPL_YR_TRIP_COUNTS_V</t>
  </si>
  <si>
    <t>SPT_RPT_RPL_YR_TOT_CATCH_WT_V</t>
  </si>
  <si>
    <t>SPT_RPT_RPL_EVT_OTH_CATCH_V</t>
  </si>
  <si>
    <t>SPT_RPL_FRM_HEADER_V</t>
  </si>
  <si>
    <t>SPT_RPT_RPL_EVT_TARG_TUNA_V</t>
  </si>
  <si>
    <t xml:space="preserve">RPL Form Trip-Level Metadata Report (View)
This View was developed to allow verification of the data entered for a given RPL form against the original document.  Each field name corresponds as closely as possible to the fields labels in the original RPL's trip-level information </t>
  </si>
  <si>
    <t>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t>
  </si>
  <si>
    <t>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t>
  </si>
  <si>
    <t>DATE_VAL</t>
  </si>
  <si>
    <t>ACTIVITY</t>
  </si>
  <si>
    <t>SCHOOL_CODE</t>
  </si>
  <si>
    <t>SET_START</t>
  </si>
  <si>
    <t>SET_END</t>
  </si>
  <si>
    <t>TOTAL_RET_YFT_MT_NO_SIZE</t>
  </si>
  <si>
    <t>TOTAL_RET_YFT_MT_SMALL</t>
  </si>
  <si>
    <t>TOTAL_RET_YFT_MT_LARGE</t>
  </si>
  <si>
    <t>TOTAL_RET_BET_MT_NO_SIZE</t>
  </si>
  <si>
    <t>TOTAL_RET_BET_MT_SMALL</t>
  </si>
  <si>
    <t>TOTAL_RET_BET_MT_LARGE</t>
  </si>
  <si>
    <t>NAME_OF_VESSEL</t>
  </si>
  <si>
    <t>PERMIT_LICENSE</t>
  </si>
  <si>
    <t>TRIP_NO_THIS_YEAR</t>
  </si>
  <si>
    <t>FISHING_COMPANY_ALIASES</t>
  </si>
  <si>
    <t>AGENT_NAME</t>
  </si>
  <si>
    <t>AGENT_NAME_ALIASES</t>
  </si>
  <si>
    <t>PORT_DEPART</t>
  </si>
  <si>
    <t>PORT_DEPART_ALIASES</t>
  </si>
  <si>
    <t>PORT_UNLOAD</t>
  </si>
  <si>
    <t>PORT_UNLOAD_ALIASES</t>
  </si>
  <si>
    <t>COUNTRY_REGISTRATION</t>
  </si>
  <si>
    <t>WCPFC_ID</t>
  </si>
  <si>
    <t>NB_FAD_USED</t>
  </si>
  <si>
    <t>TENDER_VESSEL_USED</t>
  </si>
  <si>
    <t>ARRIVE_DTM</t>
  </si>
  <si>
    <t>REGISTRATION_NO</t>
  </si>
  <si>
    <t>IRC</t>
  </si>
  <si>
    <t>AMT_FISH_ONBOARD_START</t>
  </si>
  <si>
    <t>AMT_FISH_ONBOARD_END</t>
  </si>
  <si>
    <t>RPL_ORIG_CAPTAIN</t>
  </si>
  <si>
    <t>NAME_OF_CAPTAIN</t>
  </si>
  <si>
    <t>SUB_DATE</t>
  </si>
  <si>
    <t>ORIG_SPECIES</t>
  </si>
  <si>
    <t>DB_SPECIES_CODE</t>
  </si>
  <si>
    <t>DB_SPECIES_COMMON_NAME</t>
  </si>
  <si>
    <t>RETAINED_CATCH</t>
  </si>
  <si>
    <t>NUMBER_INDIVIDUALS</t>
  </si>
  <si>
    <t>TONS</t>
  </si>
  <si>
    <t>The date/time (in UTC) of departure for the given fishing trip formatted for eTunaLog (DD-MON-YY HH24:MI)</t>
  </si>
  <si>
    <t>The date/time (in UTC) of arrival for the given fishing trip formatted for eTunaLog (DD-MON-YY HH24:MI)</t>
  </si>
  <si>
    <t>The fully constructed Captain name from the database</t>
  </si>
  <si>
    <t>The reconstructed eTunaLog Activity Code and Activity Name stored in the database</t>
  </si>
  <si>
    <t>The reconstructed eTunaLog School Association Code and School Association Name stored in the database</t>
  </si>
  <si>
    <t>The Trip Event's Date (UTC) stored in the database that defines when the event started in DD-MON-YY format</t>
  </si>
  <si>
    <t>The Trip Event's Start Time (UTC) stored in the database that defines when the event started in HH24:MI format</t>
  </si>
  <si>
    <t>The Trip Event's End Time (UTC) stored in the database that defines when the event ended in HH24:MI format</t>
  </si>
  <si>
    <t xml:space="preserve">The total weight of all Skipjack tuna species retained for the corresponding trip event in metric tons </t>
  </si>
  <si>
    <t xml:space="preserve">The total weight of all Yellowfin tuna species retained with no size class reported for the corresponding trip event in metric tons </t>
  </si>
  <si>
    <t xml:space="preserve">The total weight of all Bigeye tuna species retained with no size class reported for the corresponding trip event in metric tons </t>
  </si>
  <si>
    <t xml:space="preserve">The total weight of all Yellowfin tuna species retained with a small size class reported (&lt;= 9kgs) for the corresponding trip event in metric tons </t>
  </si>
  <si>
    <t xml:space="preserve">The total weight of all Yellowfin tuna species retained with a large size class reported (&gt; 9kgs) for the corresponding trip event in metric tons </t>
  </si>
  <si>
    <t xml:space="preserve">The total weight of all Bigeye tuna species retained with a small size class reported (&lt;= 9kgs) for the corresponding trip event in metric tons </t>
  </si>
  <si>
    <t xml:space="preserve">The total weight of all Bigeye tuna species retained with a large size class reported (&gt; 9kgs) for the corresponding trip event in metric tons </t>
  </si>
  <si>
    <t>FAO code stored in the database for the species reported in the RPL form</t>
  </si>
  <si>
    <t>Common Name stored in the database for the species reported in the RPL form</t>
  </si>
  <si>
    <t>The total weight (in metric tonnes) of the caught species</t>
  </si>
  <si>
    <t>BLANK_FIELD_VAL_COMP</t>
  </si>
  <si>
    <t>The value that corresponds to this database table field that is equivalent to a blank value (e.g. 0.00 for RPL_ORIG_CATCH_WT_CHR).  This functionality prevents blank values from causing trivial records to be inserted.</t>
  </si>
  <si>
    <t>SPT_QC_DUP_LOC_ALIASES_V</t>
  </si>
  <si>
    <t>SPT_QC_DUP_ORG_ALIASES_V</t>
  </si>
  <si>
    <t>SPT_SPECIES_ALIASES</t>
  </si>
  <si>
    <t>SPP_ALIAS_ID</t>
  </si>
  <si>
    <t>Species Aliases
This is a reference table that defines aliases for all Species that can be used to refer to a given Species.  This was added to handle the different aliases that are used when reporting data for the same species.</t>
  </si>
  <si>
    <t>SPP_ALIAS</t>
  </si>
  <si>
    <t>CONV_COMM_NAME</t>
  </si>
  <si>
    <t>CONV_SWFSC_COM_NAME</t>
  </si>
  <si>
    <t>SPP_ALIASES</t>
  </si>
  <si>
    <t>CONV_SPP_ALIASES</t>
  </si>
  <si>
    <t>Converted common name of species defined in the SWFSC database (all commas, periods are removed and all redundant whitespace is removed)</t>
  </si>
  <si>
    <t>Converted common name of species (all commas, periods are removed and all redundant whitespace is removed)</t>
  </si>
  <si>
    <t>Species Aliases (View)
This View returns all Species and their associated aliases in a comma-delimited list for reference purposes.  All aliases are also used when matching species names in the XML import module</t>
  </si>
  <si>
    <t>SPT_QC_DUP_SPP_ALIASES_V</t>
  </si>
  <si>
    <t>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t>
  </si>
  <si>
    <t>SPT_SPECIES_ALIASES_V</t>
  </si>
  <si>
    <t>comma delimited list of Converted Species Common Name aliases enclosed by double quotes (all commas, periods are removed and all redundant whitespace is removed) for the given species</t>
  </si>
  <si>
    <t>SPECIES_NAME</t>
  </si>
  <si>
    <t>The converted Species Name (all commas, periods are removed and all redundant whitespace is removed) that is associated with more than one Species record</t>
  </si>
  <si>
    <t>comma delimited list of all species common name aliases enclosed by double quotes for the given species</t>
  </si>
  <si>
    <t>CONV_SPP_FAO_CODE</t>
  </si>
  <si>
    <t>CONV_SPP_COMMON_NAME</t>
  </si>
  <si>
    <t>COMB_SPP_CODE_NAME</t>
  </si>
  <si>
    <t>CONV_COMB_SPP_CODE_NAME</t>
  </si>
  <si>
    <t>The converted FAO Species Code (all commas, periods are removed and all redundant whitespace is removed)</t>
  </si>
  <si>
    <t>The converted Species Common Name (all commas, periods are removed and all redundant whitespace is removed)</t>
  </si>
  <si>
    <t>The combined FAO Code and Common Name for the given species</t>
  </si>
  <si>
    <t>The converted combined FAO Code and Common Name for the given species (all commas, periods are removed and all redundant whitespace is removed)</t>
  </si>
  <si>
    <t>SPT_QC_DUP_DCODE_CATCH_V</t>
  </si>
  <si>
    <t>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</si>
  <si>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</si>
  <si>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SPT_QC_DUP_CATCH_V</t>
  </si>
  <si>
    <t>INV_DB_DUP_CATCH_SPP</t>
  </si>
  <si>
    <t>INV_DB_DUP_CATCH_SPP_DCODE</t>
  </si>
  <si>
    <t>Duplicate Retained/Discarded Catch Species, and Size Class for Trip Event Stored in Database</t>
  </si>
  <si>
    <t>Duplicate Retained/Discarded Catch Species, Size Class, and Discard Code for Trip Event Stored in Database</t>
  </si>
  <si>
    <t>The reconstructed eTunaLog (2000 version) Discard Code and Discard Name stored in the database</t>
  </si>
  <si>
    <t>The reconstructed eTunaLog (2009 version) Discard Code and Discard Name stored in the database</t>
  </si>
  <si>
    <t>BLNK_FIELD_COMP_ACTIVE_YN</t>
  </si>
  <si>
    <t>Flag to indicate if the given Record Group has all related Application Table Fields' Blank Fied Value Comparison funcitonality enabled (Y) or disabled (N)</t>
  </si>
  <si>
    <t>Flag to indicate if the given Record Group has all related Application Table Fields'' Blank Fied Value Comparison funcitonality enabled (Y) or disabled (N)</t>
  </si>
  <si>
    <t>TOTAL_RET_OTH_MT</t>
  </si>
  <si>
    <t>TOTAL_DISC_TUN_MT</t>
  </si>
  <si>
    <t>TOTAL_DISC_OTH_MT</t>
  </si>
  <si>
    <t>SPT_RPT_RPL_PG_TOTALS_V</t>
  </si>
  <si>
    <t>The total weight for all non-target tuna species retained for the corresponding RPL page number in metric tons</t>
  </si>
  <si>
    <t>The total weight for all target tuna species (SKJ, YFT, BET) discarded for the corresponding RPL page number in metric tons</t>
  </si>
  <si>
    <t>The total weight for all non-target tuna species (excludes SKJ, YFT, BET) discarded for the corresponding RPL page number in metric tons</t>
  </si>
  <si>
    <t xml:space="preserve">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t>
  </si>
  <si>
    <t>SPT_RPT_RPL_TOTALS_V</t>
  </si>
  <si>
    <t xml:space="preserve">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t>
  </si>
  <si>
    <t xml:space="preserve">The total weight of all Skipjack tuna species retained for the corresponding RPL Page Number in metric tons </t>
  </si>
  <si>
    <t xml:space="preserve">The total weight of all Yellowfin tuna species retained with no size class reported for the corresponding RPL Page Number in metric tons </t>
  </si>
  <si>
    <t xml:space="preserve">The total weight of all Yellowfin tuna species retained with a small size class reported (&lt;= 9kgs) for the corresponding RPL Page Number in metric tons </t>
  </si>
  <si>
    <t xml:space="preserve">The total weight of all Yellowfin tuna species retained with a large size class reported (&gt; 9kgs) for the corresponding RPL Page Number in metric tons </t>
  </si>
  <si>
    <t xml:space="preserve">The total weight of all Bigeye tuna species retained with no size class reported for the corresponding RPL Page Number in metric tons </t>
  </si>
  <si>
    <t xml:space="preserve">The total weight of all Bigeye tuna species retained with a small size class reported (&lt;= 9kgs) for the corresponding RPL Page Number in metric tons </t>
  </si>
  <si>
    <t xml:space="preserve">The total weight of all Bigeye tuna species retained with a large size class reported (&gt; 9kgs) for the corresponding RPL Page Number in metric tons </t>
  </si>
  <si>
    <t xml:space="preserve">The total weight of all Skipjack tuna species retained for the corresponding fishing trip in metric tons </t>
  </si>
  <si>
    <t xml:space="preserve">The total weight of all Yellowfin tuna species retained with no size class reported for the corresponding fishing trip in metric tons </t>
  </si>
  <si>
    <t xml:space="preserve">The total weight of all Yellowfin tuna species retained with a small size class reported (&lt;= 9kgs) for the corresponding fishing trip in metric tons </t>
  </si>
  <si>
    <t xml:space="preserve">The total weight of all Yellowfin tuna species retained with a large size class reported (&gt; 9kgs) for the corresponding fishing trip in metric tons </t>
  </si>
  <si>
    <t xml:space="preserve">The total weight of all Bigeye tuna species retained with no size class reported for the corresponding fishing trip in metric tons </t>
  </si>
  <si>
    <t xml:space="preserve">The total weight of all Bigeye tuna species retained with a small size class reported (&lt;= 9kgs) for the corresponding fishing trip in metric tons </t>
  </si>
  <si>
    <t xml:space="preserve">The total weight of all Bigeye tuna species retained with a large size class reported (&gt; 9kgs) for the corresponding fishing trip in metric tons </t>
  </si>
  <si>
    <t>The total weight for all non-target tuna species retained for the corresponding fishing trip in metric tons</t>
  </si>
  <si>
    <t>The total weight for all target tuna species (SKJ, YFT, BET) discarded for the corresponding fishing trip in metric tons</t>
  </si>
  <si>
    <t>The total weight for all non-target tuna species (excludes SKJ, YFT, BET) discarded for the corresponding fishing trip in metric tons</t>
  </si>
  <si>
    <t>TOTAL_DISC_NUM</t>
  </si>
  <si>
    <t>The total number of individuals for all non-target tuna species (excludes SKJ, YFT, BET) discarded for the corresponding RPL page number</t>
  </si>
  <si>
    <t>The total number of individuals for all non-target tuna species (excludes SKJ, YFT, BET) discarded for the corresponding fishing trip</t>
  </si>
  <si>
    <t>SPT_NET_SHR_STG_DATA</t>
  </si>
  <si>
    <t>NET_SHR_STG_DATA_ID</t>
  </si>
  <si>
    <t>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t>
  </si>
  <si>
    <t>FISH_VESS_NAME</t>
  </si>
  <si>
    <t>FISH_LAT</t>
  </si>
  <si>
    <t>FISH_LAT_H</t>
  </si>
  <si>
    <t>FISH_LON</t>
  </si>
  <si>
    <t>FISH_LON_H</t>
  </si>
  <si>
    <t>FISH_EVT_START_DTM</t>
  </si>
  <si>
    <t>SOURCE_VESS_TRIP_ID</t>
  </si>
  <si>
    <t>SOURCE_VESS_ID</t>
  </si>
  <si>
    <t>SOURCE_VESS_TRIP_EVT_ID</t>
  </si>
  <si>
    <t>SOURCE_VESS_TRIP_EVT_LAT_DD</t>
  </si>
  <si>
    <t>SOURCE_VESS_TRIP_EVT_LON_DD</t>
  </si>
  <si>
    <t>SOURCE_VESS_TRIP_EVT_NOTES</t>
  </si>
  <si>
    <t>SOURCE_VESS_TRIP_EVT_START_DTM</t>
  </si>
  <si>
    <t>SOURCE_VESS_TRIP_EVT_END_DTM</t>
  </si>
  <si>
    <t>SOURCE_RPL_PAGE_NUM</t>
  </si>
  <si>
    <t>RECV_VESS_NAME</t>
  </si>
  <si>
    <t>RECV_LAT</t>
  </si>
  <si>
    <t>RECV_LAT_H</t>
  </si>
  <si>
    <t>RECV_LON</t>
  </si>
  <si>
    <t>RECV_LON_H</t>
  </si>
  <si>
    <t>RECV_EVT_START_DTM</t>
  </si>
  <si>
    <t>RECV_VESS_TRIP_ID</t>
  </si>
  <si>
    <t>RECV_VESS_ID</t>
  </si>
  <si>
    <t>RECV_VESS_TRIP_EVT_ID</t>
  </si>
  <si>
    <t>RECV_VESS_TRIP_EVT_LAT_DD</t>
  </si>
  <si>
    <t>RECV_VESS_TRIP_EVT_LON_DD</t>
  </si>
  <si>
    <t>RECV_VESS_TRIP_EVT_NOTES</t>
  </si>
  <si>
    <t>RECV_VESS_TRIP_EVT_START_DTM</t>
  </si>
  <si>
    <t>RECV_VESS_TRIP_EVT_END_DTM</t>
  </si>
  <si>
    <t>RECV_RPL_PAGE_NUM</t>
  </si>
  <si>
    <t>NS_NOTES</t>
  </si>
  <si>
    <t>SPT_NET_SHR_STG_EVT_V</t>
  </si>
  <si>
    <t>Primary Key for the SPT_NET_SHR_STG_DATA table</t>
  </si>
  <si>
    <t>The fishing vessel name at the time of departure for the given net sharing event</t>
  </si>
  <si>
    <t>The latitude in decimal minutes notation (DDMM.MMMM) for the fishing event that is the source of the net sharing event</t>
  </si>
  <si>
    <t>The latitude hemisphere abbreviation (N/S) for the fishing event that is the source of the net sharing event</t>
  </si>
  <si>
    <t>The longitude hemisphere abbreviation (E/W) for the fishing event that is the source of the net sharing event</t>
  </si>
  <si>
    <t>The event start date/time for the fishing event that is the source of the net sharing event in MM/DD/YY HH24:MI format</t>
  </si>
  <si>
    <t>The net sharing receive vessel name at the time of departure for the given net sharing event</t>
  </si>
  <si>
    <t>The latitude in decimal minutes notation (DDMM.MMMM) for the net sharing receive event</t>
  </si>
  <si>
    <t>The latitude hemisphere abbreviation (N/S) for the net sharing receive event</t>
  </si>
  <si>
    <t>The longitude in decimal minutes notation (DDDMM.MMMM) for the net sharing receive event</t>
  </si>
  <si>
    <t>The longitude hemisphere abbreviation (E/W) for the net sharing receive event</t>
  </si>
  <si>
    <t>The event start date/time for the net sharing receive event in MM/DD/YY HH24:MI format</t>
  </si>
  <si>
    <t>Notes about the given net sharing event (if any)</t>
  </si>
  <si>
    <t>SOURCE_PTA_VESS_NAME</t>
  </si>
  <si>
    <t>RECV_PTA_VESS_NAME</t>
  </si>
  <si>
    <t>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t>
  </si>
  <si>
    <t>Notes for the given vessel trip event (if any) for the source fishing event of the net sharing events</t>
  </si>
  <si>
    <t>Longitude (DD) for the source fishing event of the net sharing events</t>
  </si>
  <si>
    <t>Latitude (DD) for the source fishing event of the net sharing events</t>
  </si>
  <si>
    <t>The start date/time of the given activity (UTC) for the source fishing event of the net sharing events</t>
  </si>
  <si>
    <t>The end date/time of the given activity (UTC) for the source fishing event of the net sharing events</t>
  </si>
  <si>
    <t>Primary Key for the SPT_VESSEL_TRIP_EVTS table for the source fishing event of the net sharing events</t>
  </si>
  <si>
    <t>The foreign key reference to the vessel trip the documents/processes belong to for the source fishing event of the net sharing events</t>
  </si>
  <si>
    <t>Primary Key for the SPT_PTA_VESSELS table for the given fishing Vessel for the source fishing event of the net sharing events</t>
  </si>
  <si>
    <t>The name of the given fishing Vessel during the DEPARTURE_DATE_UTC (PTA) for the source fishing event of the net sharing events</t>
  </si>
  <si>
    <t>The foreign key reference to the vessel trip the documents/processes belong to for the net sharing receive event</t>
  </si>
  <si>
    <t>Primary Key for the SPT_PTA_VESSELS table for the given fishing Vessel for the net sharing receive event</t>
  </si>
  <si>
    <t>The name of the given fishing Vessel during the DEPARTURE_DATE_UTC (PTA) for the net sharing receive event</t>
  </si>
  <si>
    <t>Primary Key for the SPT_VESSEL_TRIP_EVTS table for the net sharing receive event</t>
  </si>
  <si>
    <t>Latitude (DD) for the net sharing receive event</t>
  </si>
  <si>
    <t>Longitude (DD) for the net sharing receive event</t>
  </si>
  <si>
    <t>Notes for the given vessel trip event (if any) for the net sharing receive event</t>
  </si>
  <si>
    <t>The start date/time of the given activity (UTC) for the net sharing receive event</t>
  </si>
  <si>
    <t>The end date/time of the given activity (UTC) for the net sharing receive event</t>
  </si>
  <si>
    <t>RECV_RPL_ORIG_ACT_CODE</t>
  </si>
  <si>
    <t>SOURCE_RPL_ORIG_ACT_CODE</t>
  </si>
  <si>
    <t>The page number of the RPL form that the given trip event metadata was reported for the net sharing receive event</t>
  </si>
  <si>
    <t>The Activity Code value reported in the RPL form for the net sharing receive event</t>
  </si>
  <si>
    <t>The Activity Code value reported in the RPL form for the source fishing event of the net sharing events</t>
  </si>
  <si>
    <t>The page number of the RPL form that the given trip event metadata was reported for the source fishing event of the net sharing events</t>
  </si>
  <si>
    <t>The longitude in decimal minutes notation (DDDMM.MMMM) for the fishing event that is the source of the net sharing event</t>
  </si>
  <si>
    <t>SOURCE_RPL_ORIG_LAT</t>
  </si>
  <si>
    <t>SOURCE_RPL_ORIG_LAT_H</t>
  </si>
  <si>
    <t>SOURCE_RPL_ORIG_LON</t>
  </si>
  <si>
    <t>SOURCE_RPL_ORIG_LON_H</t>
  </si>
  <si>
    <t>RECV_RPL_ORIG_LAT</t>
  </si>
  <si>
    <t>RECV_RPL_ORIG_LAT_H</t>
  </si>
  <si>
    <t>RECV_RPL_ORIG_LON</t>
  </si>
  <si>
    <t>RECV_RPL_ORIG_LON_H</t>
  </si>
  <si>
    <t>The Latitude value reported in the RPL form for the specified unit of measure for the source fishing event of the net sharing events</t>
  </si>
  <si>
    <t>The Latitude hemisphere value reported in the RPL form for the source fishing event of the net sharing events</t>
  </si>
  <si>
    <t>The Longitude value reported in the RPL form for the specified unit of measure for the source fishing event of the net sharing events</t>
  </si>
  <si>
    <t>The Longitude hemisphere value reported in the RPL form for the source fishing event of the net sharing events</t>
  </si>
  <si>
    <t>The Latitude value reported in the RPL form for the specified unit of measure for the net sharing receive event</t>
  </si>
  <si>
    <t>The Latitude hemisphere value reported in the RPL form for the net sharing receive event</t>
  </si>
  <si>
    <t>The Longitude value reported in the RPL form for the specified unit of measure for the net sharing receive event</t>
  </si>
  <si>
    <t>The Longitude hemisphere value reported in the RPL form for the net sharing receive event</t>
  </si>
  <si>
    <t>SOURCE_RPL_ORIG_SET_START</t>
  </si>
  <si>
    <t>SOURCE_RPL_ORIG_SET_END</t>
  </si>
  <si>
    <t>RECV_RPL_ORIG_SET_START</t>
  </si>
  <si>
    <t>RECV_RPL_ORIG_SET_END</t>
  </si>
  <si>
    <t>The original Set Start Time of the RPL form that the given trip event metadata was reported for the net sharing receive event</t>
  </si>
  <si>
    <t>The original Set End Time of the RPL form that the given trip event metadata was reported for the net sharing receive event</t>
  </si>
  <si>
    <t>The original Set Start Time of the RPL form that the given trip event metadata was reported for the source fishing event of the net sharing events</t>
  </si>
  <si>
    <t>The original Set End Time of the RPL form that the given trip event metadata was reported for the source fishing event of the net sharing events</t>
  </si>
  <si>
    <t>SOURCE_RPL_ORIG_EVT_DATE</t>
  </si>
  <si>
    <t>RECV_RPL_ORIG_EVT_DATE</t>
  </si>
  <si>
    <t>The original Activity Date of the RPL form that the given trip event metadata was reported for the source fishing event of the net sharing events</t>
  </si>
  <si>
    <t>The original Activity Date of the RPL form that the given trip event metadata was reported for the net sharing receive event</t>
  </si>
  <si>
    <t>SOURCE_RPL_ORIG_PAGE_NUM</t>
  </si>
  <si>
    <t>RECV_RPL_ORIG_PAGE_NUM</t>
  </si>
  <si>
    <t>The original RPL Page Number of the RPL form that the given trip event metadata was reported for the source fishing event of the net sharing events</t>
  </si>
  <si>
    <t>The original RPL Page Number of the RPL form that the given trip event metadata was reported for the net sharing receive event</t>
  </si>
  <si>
    <t>FISH_EVENT_DTM</t>
  </si>
  <si>
    <t>RECV_EVENT_DTM</t>
  </si>
  <si>
    <t>RECV_NOTES</t>
  </si>
  <si>
    <t>SPT_NET_SHR_STG_COMP_V</t>
  </si>
  <si>
    <t>Giving Vessel Name</t>
  </si>
  <si>
    <t>Source Fishing Event Latitude (DDMM.MMM)</t>
  </si>
  <si>
    <t>Source Fishing Event Latitude Hemisphere (N/S)</t>
  </si>
  <si>
    <t>Source Fishing Event Longitude (DDDMM.MMM)</t>
  </si>
  <si>
    <t>Source Fishing Event Longitude Hemisphere (E/W)</t>
  </si>
  <si>
    <t>Receiving Vessel Name</t>
  </si>
  <si>
    <t>Net Sharing Event Latitude (DDMM.MMM)</t>
  </si>
  <si>
    <t>Net Sharing Event Latitude Hemisphere (N/S)</t>
  </si>
  <si>
    <t>Net Sharing Event Longitude (DDDMM.MMM)</t>
  </si>
  <si>
    <t>Net Sharing Event Longitude Hemisphere (E/W)</t>
  </si>
  <si>
    <t>GIVE_NOTES</t>
  </si>
  <si>
    <t>Net Sharing Give Event Notes</t>
  </si>
  <si>
    <t>Net Sharing Receive Event Notes</t>
  </si>
  <si>
    <t>Net Sharing Staging Table Comparison Query (View)
This View returns all Net Share Receive events stored in the database along with the source fishing event and associated Net Share Give event for comparison with the Net Share Staging table (SPT_NET_SHR_STG_DATA) data.</t>
  </si>
  <si>
    <t>MATCH_EXISTS</t>
  </si>
  <si>
    <t>GIVE_NOTES_MATCH</t>
  </si>
  <si>
    <t>RECV_NOTES_MATCH</t>
  </si>
  <si>
    <t>SPT_NET_SHR_STG_VERIFY_V</t>
  </si>
  <si>
    <t>The Trip Event Notes for the Net Sharing Give Event</t>
  </si>
  <si>
    <t>The Trip Event Notes for the Net Sharing Receive Event</t>
  </si>
  <si>
    <t>Flag to indicate if the Trip Event Notes for the Net Sharing Give Event contain the net sharing staging data note (using the LIKE operator)</t>
  </si>
  <si>
    <t>Flag to indicate if the Trip Event Notes for the Net Sharing Receive Event contain the net sharing staging data note (using the LIKE operator)</t>
  </si>
  <si>
    <t>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</si>
  <si>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</si>
  <si>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FISH_VESS_TRIP_ID</t>
  </si>
  <si>
    <t>FISH_VESS_ID</t>
  </si>
  <si>
    <t>FISH_FORMATTED_DEPART_DTM</t>
  </si>
  <si>
    <t>FISH_FORMATTED_ARRIVAL_DTM</t>
  </si>
  <si>
    <t>FISH_VESS_TRIP_EVT_ID</t>
  </si>
  <si>
    <t>FISH_VESS_TRIP_EVT_LAT_DD</t>
  </si>
  <si>
    <t>FISH_VESS_TRIP_EVT_LON_DD</t>
  </si>
  <si>
    <t>FISH_FORM_TRIP_EVT_START_DTM</t>
  </si>
  <si>
    <t>RECV_FORMATTED_DEPART_DTM</t>
  </si>
  <si>
    <t>RECV_FORMATTED_ARRIVAL_DTM</t>
  </si>
  <si>
    <t>RECV_FORM_TRIP_EVT_START_DTM</t>
  </si>
  <si>
    <t>GIVE_VESS_TRIP_ID</t>
  </si>
  <si>
    <t>GIVE_VESS_ID</t>
  </si>
  <si>
    <t>GIVE_VESS_NAME</t>
  </si>
  <si>
    <t>GIVE_FORMATTED_DEPART_DTM</t>
  </si>
  <si>
    <t>GIVE_FORMATTED_ARRIVAL_DTM</t>
  </si>
  <si>
    <t>GIVE_VESS_TRIP_EVT_ID</t>
  </si>
  <si>
    <t>GIVE_LAT</t>
  </si>
  <si>
    <t>GIVE_LAT_H</t>
  </si>
  <si>
    <t>GIVE_LON</t>
  </si>
  <si>
    <t>GIVE_LON_H</t>
  </si>
  <si>
    <t>GIVE_EVENT_DTM</t>
  </si>
  <si>
    <t>GIVE_VESS_TRIP_EVT_LAT_DD</t>
  </si>
  <si>
    <t>GIVE_VESS_TRIP_EVT_LON_DD</t>
  </si>
  <si>
    <t>GIVE_FORM_TRIP_EVT_START_DTM</t>
  </si>
  <si>
    <t>The formatted start date/time of the given activity (UTC) in MM/DD/YYYY HH24:MI format for the Source Fishing Event</t>
  </si>
  <si>
    <t>Primary Key for the SPT_VESSEL_TRIPS table for the Source Fishing Event</t>
  </si>
  <si>
    <t>Primary Key for the SPT_PTA_VESSELS table for the given fishing Vessel for the Source Fishing Event</t>
  </si>
  <si>
    <t>The formatted date/time (in UTC) of departure for the given fishing trip (MM/DD/YYYY HH24:MI) for the Source Fishing Event</t>
  </si>
  <si>
    <t>The formatted date/time (in UTC) of arrival for the given fishing trip (MM/DD/YYYY HH24:MI) for the Source Fishing Event</t>
  </si>
  <si>
    <t>Primary Key for the SPT_VESSEL_TRIP_EVTS table for the Source Fishing Event</t>
  </si>
  <si>
    <t>Latitude (DD) for the Source Fishing Event</t>
  </si>
  <si>
    <t>Longitude (DD) for the Source Fishing Event</t>
  </si>
  <si>
    <t>Primary Key for the SPT_VESSEL_TRIPS table for the Net Sharing Receive Event</t>
  </si>
  <si>
    <t>Primary Key for the SPT_PTA_VESSELS table for the given fishing Vessel for the Net Sharing Receive Event</t>
  </si>
  <si>
    <t>The formatted date/time (in UTC) of departure for the given fishing trip (MM/DD/YYYY HH24:MI) for the Net Sharing Receive Event</t>
  </si>
  <si>
    <t>The formatted date/time (in UTC) of arrival for the given fishing trip (MM/DD/YYYY HH24:MI) for the Net Sharing Receive Event</t>
  </si>
  <si>
    <t>Primary Key for the SPT_VESSEL_TRIP_EVTS table for the Net Sharing Receive Event</t>
  </si>
  <si>
    <t>Latitude (DD) for the Net Sharing Receive Event</t>
  </si>
  <si>
    <t>Longitude (DD) for the Net Sharing Receive Event</t>
  </si>
  <si>
    <t>The formatted start date/time of the given activity (UTC) in MM/DD/YYYY HH24:MI format for the Net Sharing Receive Event</t>
  </si>
  <si>
    <t>Primary Key for the SPT_VESSEL_TRIPS table for the Net Sharing Give Event</t>
  </si>
  <si>
    <t>Primary Key for the SPT_PTA_VESSELS table for the given fishing Vessel for the Net Sharing Give Event</t>
  </si>
  <si>
    <t>The formatted date/time (in UTC) of departure for the given fishing trip (MM/DD/YYYY HH24:MI) for the Net Sharing Give Event</t>
  </si>
  <si>
    <t>The formatted date/time (in UTC) of arrival for the given fishing trip (MM/DD/YYYY HH24:MI) for the Net Sharing Give Event</t>
  </si>
  <si>
    <t>Primary Key for the SPT_VESSEL_TRIP_EVTS table for the Net Sharing Give Event</t>
  </si>
  <si>
    <t>Latitude (DD) for the Net Sharing Give Event</t>
  </si>
  <si>
    <t>Longitude (DD) for the Net Sharing Give Event</t>
  </si>
  <si>
    <t>The formatted start date/time of the given activity (UTC) in MM/DD/YYYY HH24:MI format for the Net Sharing Give Event</t>
  </si>
  <si>
    <t>Net Sharing Give Event Latitude (DDMM.MMM)</t>
  </si>
  <si>
    <t>Net Sharing Give Event Latitude Hemisphere (N/S)</t>
  </si>
  <si>
    <t>Net Sharing Give Event Longitude (DDDMM.MMM)</t>
  </si>
  <si>
    <t>Net Sharing Give Event Longitude Hemisphere (E/W)</t>
  </si>
  <si>
    <t>GIVE_PTA_VESS_NAME</t>
  </si>
  <si>
    <t>The name of the given fishing Vessel during the DEPARTURE_DATE_UTC (PTA) for the Source Fishing Event</t>
  </si>
  <si>
    <t>The name of the given fishing Vessel during the DEPARTURE_DATE_UTC (PTA) for the Net Sharing Receive event</t>
  </si>
  <si>
    <t>The name of the given fishing Vessel during the DEPARTURE_DATE_UTC (PTA) for the Net Sharing Give event</t>
  </si>
  <si>
    <t>Source Fishing Event Start Date/Time</t>
  </si>
  <si>
    <t>Net Sharing Event Start Date/Time</t>
  </si>
  <si>
    <t>Net Sharing Give Event Start Date/Time</t>
  </si>
  <si>
    <t>GIVE_EVENT_END_DTM</t>
  </si>
  <si>
    <t>RECV_EVENT_END_DTM</t>
  </si>
  <si>
    <t>FISH_EVENT_END_DTM</t>
  </si>
  <si>
    <t>The end date/time of the given activity (UTC) for the Source Fishing Event</t>
  </si>
  <si>
    <t>The end date/time of the given activity (UTC) for the Net Sharing Receive event</t>
  </si>
  <si>
    <t>The end date/time of the given activity (UTC) for the Net Sharing Give event</t>
  </si>
  <si>
    <t>FISH_FORM_TRIP_EVT_END_DTM</t>
  </si>
  <si>
    <t>FISH_ACT_CODE</t>
  </si>
  <si>
    <t>FISH_ACT_NAME</t>
  </si>
  <si>
    <t>FISH_NOTES</t>
  </si>
  <si>
    <t>RECV_FORM_TRIP_EVT_END_DTM</t>
  </si>
  <si>
    <t>RECV_ACT_CODE</t>
  </si>
  <si>
    <t>RECV_ACT_NAME</t>
  </si>
  <si>
    <t>GIVE_FORM_TRIP_EVT_END_DTM</t>
  </si>
  <si>
    <t>GIVE_ACT_CODE</t>
  </si>
  <si>
    <t>GIVE_ACT_NAME</t>
  </si>
  <si>
    <t>The formatted end date/time of the given activity (UTC) in MM/DD/YYYY HH24:MI format for the Net Sharing Give Event</t>
  </si>
  <si>
    <t>The numeric code for the given fishing activity for the Net Sharing Give Event</t>
  </si>
  <si>
    <t>The name of the given fishing activity for the Net Sharing Give Event</t>
  </si>
  <si>
    <t>The formatted end date/time of the given activity (UTC) in MM/DD/YYYY HH24:MI format for the Net Sharing Receive event</t>
  </si>
  <si>
    <t>The numeric code for the given fishing activity for the Net Sharing Receive event</t>
  </si>
  <si>
    <t>The name of the given fishing activity for the Net Sharing Receive event</t>
  </si>
  <si>
    <t>The formatted end date/time of the given activity (UTC) in MM/DD/YYYY HH24:MI format for the Source Fishing Event</t>
  </si>
  <si>
    <t>The numeric code for the given fishing activity for the Source Fishing Event</t>
  </si>
  <si>
    <t>The name of the given fishing activity for the Source Fishing Event</t>
  </si>
  <si>
    <t>The Trip Event Notes for the Source Fishing Event</t>
  </si>
  <si>
    <t>MIS_SRC_GIVE_VESS</t>
  </si>
  <si>
    <t>MIS_SRC_GIVE_TRIP</t>
  </si>
  <si>
    <t>INV_GIVE_RECV_VESS</t>
  </si>
  <si>
    <t>INV_GIVE_RECV_TRIP</t>
  </si>
  <si>
    <t>INV_RECV_SRC_VESS</t>
  </si>
  <si>
    <t>INV_RECV_SRC_TRIP</t>
  </si>
  <si>
    <t>MIS_GIVE_RECV_EVT_START_DTM</t>
  </si>
  <si>
    <t>MIS_GIVE_RECV_EVT_END_DTM</t>
  </si>
  <si>
    <t>MIS_GIVE_RECV_LAT</t>
  </si>
  <si>
    <t>MIS_GIVE_RECV_LON</t>
  </si>
  <si>
    <t>MISS_GIVING_EVT</t>
  </si>
  <si>
    <t>MISS_RECV_PAR_EVT</t>
  </si>
  <si>
    <t>INV_PAR_EVT_ACT_CODE</t>
  </si>
  <si>
    <t>INV_RECV_FISH_EVT_DTM</t>
  </si>
  <si>
    <t>INV_GIVE_FISH_EVT_DTM</t>
  </si>
  <si>
    <t>INV_RECV_FISH_EVT_DTM_GAP</t>
  </si>
  <si>
    <t>INV_GIVE_FISH_EVT_DTM_GAP</t>
  </si>
  <si>
    <t>SPT_QC_RPL_NET_SHR_RELS_V</t>
  </si>
  <si>
    <t>Net Sharing Give Event's Trip has a different Vessel than the Source fishing trip</t>
  </si>
  <si>
    <t>Net Sharing Give Event occurs during a different fishing trip than the Source fishing trip</t>
  </si>
  <si>
    <t>Net Sharing Give Event's Trip has the same Vessel as the Net Sharing Receiving trip</t>
  </si>
  <si>
    <t>Net Sharing Give Event occurs on the same trip as the Net Sharing Receiving trip</t>
  </si>
  <si>
    <t>Net Sharing Receive Event's Trip has the same Vessel as the source fishing trip</t>
  </si>
  <si>
    <t>Net Sharing Receive Event occurs on the same trip as the source fishing trip</t>
  </si>
  <si>
    <t>The matching Net Sharing Give and Receive Events do not have matching Event Start Date/Time values</t>
  </si>
  <si>
    <t>The matching Net Sharing Give and Receive Events do not have matching Event End Date/Time values</t>
  </si>
  <si>
    <t>The matching Net Sharing Give and Receive Events do not have matching Latitude values</t>
  </si>
  <si>
    <t>The matching Net Sharing Give and Receive Events do not have matching Longitude values</t>
  </si>
  <si>
    <t>Missing Matching Giving Event for Net Sharing Receiving Event</t>
  </si>
  <si>
    <t>Net Sharing Receive Event has a missing Parent Trip Event for the source fishing event</t>
  </si>
  <si>
    <t>The Net Sharing Receive Event Start Date/Time occurs before the source Fishing Event's Start Date/Time</t>
  </si>
  <si>
    <t>The Net Sharing Give Event Start Date/Time occurs before the source Fishing Event's Start Date/Time</t>
  </si>
  <si>
    <t>The Net Sharing Receive Event occurs more than one day after the source Fishing Event</t>
  </si>
  <si>
    <t>The Net Sharing Give Event occurs more than one day after the source Fishing Event</t>
  </si>
  <si>
    <t>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</si>
  <si>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SPT_QC_NET_SHR_DUP_V</t>
  </si>
  <si>
    <t>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</si>
  <si>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NUM_NS_RECV_EVTS</t>
  </si>
  <si>
    <t>NUM_NS_GIVE_EVTS</t>
  </si>
  <si>
    <t>DUP_NET_SHR_REC_EVTS</t>
  </si>
  <si>
    <t>DUP_NET_SHR_GIVE_EVTS</t>
  </si>
  <si>
    <t>Primary Key for the SPT_VESSEL_TRIPS table for the Parent Fishing Trip Event for net sharing events</t>
  </si>
  <si>
    <t>Multiple net sharing receive events for the source fishing parent event</t>
  </si>
  <si>
    <t>Multiple net sharing give events for the source fishing parent event</t>
  </si>
  <si>
    <t>The number of net sharing receiving events for the source fishing parent event</t>
  </si>
  <si>
    <t>The number of net sharing giving events for the source fishing parent event</t>
  </si>
  <si>
    <t>The name of the given fishing Vessel during the DEPARTURE_DATE_UTC (PTA) for the Parent Fishing Trip Event for net sharing events</t>
  </si>
  <si>
    <t>The registration number for the given fishing Vessel for the Parent Fishing Trip Event for net sharing events</t>
  </si>
  <si>
    <t>The formatted date/time (in UTC) of departure for the given fishing trip (MM/DD/YYYY HH24:MI) for the Parent Fishing Trip Event for net sharing events</t>
  </si>
  <si>
    <t>The formatted date/time (in UTC) of arrival for the given fishing trip (MM/DD/YYYY HH24:MI) for the Parent Fishing Trip Event for net sharing events</t>
  </si>
  <si>
    <t>Primary Key for the SPT_VESSEL_TRIP_EVTS table for the Parent Fishing Trip Event for net sharing events</t>
  </si>
  <si>
    <t>The numeric code for the given fishing activity for the Parent Fishing Trip Event for net sharing events</t>
  </si>
  <si>
    <t>The name of the given fishing activity for the Parent Fishing Trip Event for net sharing events</t>
  </si>
  <si>
    <t>The formatted start date/time of the given activity (UTC) in MM/DD/YYYY HH24:MI format for the Parent Fishing Trip Event for net sharing events</t>
  </si>
  <si>
    <t>The formatted end date/time of the given activity (UTC) in MM/DD/YYYY HH24:MI format for the Parent Fishing Trip Event for net sharing events</t>
  </si>
  <si>
    <t>INV_PAR_EVT_ID_YN</t>
  </si>
  <si>
    <t>INV_CHILD_EVT_ACT_CODE</t>
  </si>
  <si>
    <t>Trip Event ID is Defined as its Own Parent Trip Event</t>
  </si>
  <si>
    <t>Trip Event Defined as a Child Event Does not Have a valid Net Sharing Activity Code</t>
  </si>
  <si>
    <t>MISS_NS_PAR_EVT</t>
  </si>
  <si>
    <t>Missing Parent Trip Event for the Net Sharing Child Event</t>
  </si>
  <si>
    <t>Net Sharing Receive Event's parent trip event has an invalid non-Fishing Activity Code</t>
  </si>
  <si>
    <t>INV_DB_ACT_CODE_RET_CATCH</t>
  </si>
  <si>
    <t>Fish Retained During Non-Fishing Set/Non-Net Share Receive Event Stored in Database</t>
  </si>
  <si>
    <t>INV_DB_ACT_CODE_DISC_CATCH</t>
  </si>
  <si>
    <t>Fish Discarded During Non-Fishing Set/Non-Net Share Receive/Fish Dumping Event Stored in Database</t>
  </si>
  <si>
    <t>NUM_POS_DISC_CATCH_RECS</t>
  </si>
  <si>
    <t>The total number of discarded catch records with a weight &gt; 0 for the given Trip Event</t>
  </si>
  <si>
    <t>RECV_VESS_REG_NUM</t>
  </si>
  <si>
    <t>GIVE_VESS_REG_NUM</t>
  </si>
  <si>
    <t>The registration number for the given fishing Vessel for the Net Sharing Receive Event</t>
  </si>
  <si>
    <t>The registration number for the given fishing Vessel for the Net Sharing Give Event</t>
  </si>
  <si>
    <t>The registration number for the given fishing Vessel for the Source Fishing Event</t>
  </si>
  <si>
    <t>CONCAT_LOC_NAME</t>
  </si>
  <si>
    <t>The concatenated value of the given Location Name and Parent Location Name with a comma separating the values</t>
  </si>
  <si>
    <t>UL_VESSEL_NAME</t>
  </si>
  <si>
    <t>UL_TRIP_START_DATE</t>
  </si>
  <si>
    <t>RPL_TRIP_START_DATE</t>
  </si>
  <si>
    <t>TIME_DIFFERENCE</t>
  </si>
  <si>
    <t>UL_POINT_ARRIVAL_DATE</t>
  </si>
  <si>
    <t>UL_YFT_ACCEPTED</t>
  </si>
  <si>
    <t>UL_SKJ_ACCEPTED</t>
  </si>
  <si>
    <t>UL_BET_ACCEPTED</t>
  </si>
  <si>
    <t>UL_MAR_ACCEPTED</t>
  </si>
  <si>
    <t>UL_OTH_ACCEPTED</t>
  </si>
  <si>
    <t>UL_YFT_REJECTED</t>
  </si>
  <si>
    <t>UL_SKJ_REJECTED</t>
  </si>
  <si>
    <t>UL_BET_REJECTED</t>
  </si>
  <si>
    <t>UL_MAR_REJECTED</t>
  </si>
  <si>
    <t>UL_OTH_REJECTED</t>
  </si>
  <si>
    <t>UL_YFT_TRANSSHIPPED</t>
  </si>
  <si>
    <t>UL_SKJ_TRANSSHIPPED</t>
  </si>
  <si>
    <t>UL_BET_TRANSSHIPPED</t>
  </si>
  <si>
    <t>UL_MAR_TRANSSHIPPED</t>
  </si>
  <si>
    <t>UL_OTH_TRANSSHIPPED</t>
  </si>
  <si>
    <t>RPL_TOTAL_RET_SKJ_MT</t>
  </si>
  <si>
    <t>RPL_TOTAL_RET_YFT_MT</t>
  </si>
  <si>
    <t>RPL_TOTAL_RET_BET_MT</t>
  </si>
  <si>
    <t>RPL_TOTAL_RET_OTH_MT</t>
  </si>
  <si>
    <t>The amount of Yellowfin accepted by the UL company (based on unit of measure provided)</t>
  </si>
  <si>
    <t>The amount of Skipjack accepted by the UL company (based on unit of measure provided)</t>
  </si>
  <si>
    <t>The amount of Bigeye accepted by the UL company (based on unit of measure provided)</t>
  </si>
  <si>
    <t>The amount of Marlin accepted by the UL company (based on unit of measure provided)</t>
  </si>
  <si>
    <t>The amount of other fish species accepted by the UL company (based on unit of measure provided)</t>
  </si>
  <si>
    <t>The amount of Yellowfin rejected by the UL company (based on unit of measure provided)</t>
  </si>
  <si>
    <t>The amount of Skipjack rejected by the UL company (based on unit of measure provided)</t>
  </si>
  <si>
    <t>The amount of Bigeye rejected by the UL company (based on unit of measure provided)</t>
  </si>
  <si>
    <t>The amount of Marlin rejected by the UL company (based on unit of measure provided)</t>
  </si>
  <si>
    <t>The amount of other fish species rejected by the UL company (based on unit of measure provided)</t>
  </si>
  <si>
    <t>The amount of Yellowfin transshipped by the UL company (based on unit of measure provided)</t>
  </si>
  <si>
    <t>The amount of Skipjack transshipped by the UL company (based on unit of measure provided)</t>
  </si>
  <si>
    <t>The amount of Bigeye transshipped by the UL company (based on unit of measure provided)</t>
  </si>
  <si>
    <t>The amount of Marlin transshipped by the UL company (based on unit of measure provided)</t>
  </si>
  <si>
    <t>The amount of other fish species transshipped by the UL company (based on unit of measure provided)</t>
  </si>
  <si>
    <t xml:space="preserve">The total weight of all Skipjack tuna species retained for the corresponding Trip in metric tons </t>
  </si>
  <si>
    <t xml:space="preserve">The total weight of all Yellowfin tuna species retained for the corresponding Trip in metric tons </t>
  </si>
  <si>
    <t xml:space="preserve">The total weight of all Bigeye tuna species retained for the corresponding Trip in metric tons </t>
  </si>
  <si>
    <t xml:space="preserve">The total weight of all non-target tuna species (SKJ, YFT, BET) retained for the corresponding Trip in metric tons </t>
  </si>
  <si>
    <t>The Trip Start Date reported on the UL form in MM/DD/YYYY format</t>
  </si>
  <si>
    <t>The Trip Start Date reported on the RPL form in MM/DD/YYYY format</t>
  </si>
  <si>
    <t>The arrival date at the unloading point</t>
  </si>
  <si>
    <t>The Vessel Name reported on the UL form</t>
  </si>
  <si>
    <t>The difference (in days) between the matching trip start date reported on the RPL and UL forms</t>
  </si>
  <si>
    <t>RPL_VESSEL_NAME</t>
  </si>
  <si>
    <t>The Vessel Name (PTA) for the given fishing trip (based on departure date)</t>
  </si>
  <si>
    <t>XML_FILE_NAME</t>
  </si>
  <si>
    <t>ERROR_DESCRIPTION_NO_PKS</t>
  </si>
  <si>
    <t>NOTES</t>
  </si>
  <si>
    <t>SPT_UL_STG_NO_MATCH_RPL_WT_V</t>
  </si>
  <si>
    <t>SPT_UL_STG_RPL_MATCH_WT_V</t>
  </si>
  <si>
    <t>SPT_RPL_NO_MATCH_UL_STG_WT_V</t>
  </si>
  <si>
    <t>SPT_RPT_ACT_FATAL_ERR_V</t>
  </si>
  <si>
    <t>Blank field returned in template to allow manual notes to be added to the data validation report</t>
  </si>
  <si>
    <t>The description of the given XML Data File error with all record PK references removed (e.g. VESS_TRIP_ID)</t>
  </si>
  <si>
    <t>This is the file name for the given PDF data file (generated based on XML data file name and naming convention)</t>
  </si>
  <si>
    <t>Active Fatal Error Report (View)
This View returns all active fatal errors (ERR_SEVERITY_CODE = 'FATAL') without a corresponding error resolution code so that it can be reviewed and resolved by data management staff.</t>
  </si>
  <si>
    <t>UL_VESS_CARR_REG_IRCS</t>
  </si>
  <si>
    <t>UL_TRANS_UL_LOC_LAT</t>
  </si>
  <si>
    <t>UL_TRANS_UL_LOC_LON</t>
  </si>
  <si>
    <t>ORIG_UL_STG_DATA_ID</t>
  </si>
  <si>
    <t>UL_VESS_CARR_NAME</t>
  </si>
  <si>
    <t>The Carrier Vessel's Radio Call Sign or Regional Registration Number (for transshipments only that were imported from the SPT_UL_STAGING_DATA table)</t>
  </si>
  <si>
    <t>The latitude position of the unloading transaction (should be specified if the port of unloading is not specified)</t>
  </si>
  <si>
    <t>The longitude position of the unloading transaction (should be specified if the port of unloading is not specified)</t>
  </si>
  <si>
    <t>The original SPT_UL_STAGING_DATA.UL_STAGING_DATA_ID value from the source UL staging record (if any)</t>
  </si>
  <si>
    <t>The carrier vessel name that the fish was unloaded to (for transshipments only that were imported from the SPT_UL_STAGING_DATA table)</t>
  </si>
  <si>
    <t>UL_FISH_PROC_LOC_ID</t>
  </si>
  <si>
    <t>FISH_PROC_LOC_NAME</t>
  </si>
  <si>
    <t>FISH_PROC_LOC_TYPE_ID</t>
  </si>
  <si>
    <t>FISH_PROC_LOC_TYPE_NAME</t>
  </si>
  <si>
    <t>FISH_PROC_LOC_TYPE_CODE</t>
  </si>
  <si>
    <t>FISH_PROC_LOC_TYPE_DESC</t>
  </si>
  <si>
    <t>FISH_PROC_LOC_ALPHA_CODE</t>
  </si>
  <si>
    <t>FISH_PROC_LOC_DESC</t>
  </si>
  <si>
    <t>FISH_PROC_LOC_NUM_CODE</t>
  </si>
  <si>
    <t>FISH_PROC_LOC_PARENT_LOC_ID</t>
  </si>
  <si>
    <t>FISH_PROC_LOC_SWFSC_SEQ_ID</t>
  </si>
  <si>
    <t>FISH_PROC_LOC_SWFSC_SEQ_ID_PAR</t>
  </si>
  <si>
    <t>The fish processing location for the unloaded fish</t>
  </si>
  <si>
    <t>The location name for the fish processing location for the unloaded fish</t>
  </si>
  <si>
    <t>The ID of the location type for the fish processing location for the unloaded fish</t>
  </si>
  <si>
    <t>The name of the location type for the fish processing location for the unloaded fish</t>
  </si>
  <si>
    <t>The code of the location type for the fish processing location for the unloaded fish</t>
  </si>
  <si>
    <t>The description of the location type for the fish processing location for the unloaded fish</t>
  </si>
  <si>
    <t>The location alphabetic code for the fish processing location for the unloaded fish</t>
  </si>
  <si>
    <t>The location description for the fish processing location for the unloaded fish</t>
  </si>
  <si>
    <t>The location numeric code for the fish processing location for the unloaded fish</t>
  </si>
  <si>
    <t>The parent location for the given fish processing location for the unloaded fish</t>
  </si>
  <si>
    <t>The original fish processing location's SEQ_ID for historical data in the SWFSC_LOC_VW query that was migrated from SWFSC in 2015</t>
  </si>
  <si>
    <t>The original fish processing location's SEQ_ID_PARENT for historical data in the SWFSC_LOC_VW query that was migrated from SWFSC in 2015</t>
  </si>
  <si>
    <t>ARRIVAL_DATE_UTC</t>
  </si>
  <si>
    <t>FORMATTED_ARRIVAL_DATE_UTC</t>
  </si>
  <si>
    <t>Arrival Date (UTC)</t>
  </si>
  <si>
    <t>Formatted fishing trip arrival date (UTC) (MM/DD/YYYY HH24:MI)</t>
  </si>
  <si>
    <t>UL_COMPLETE_YN</t>
  </si>
  <si>
    <t>Flag to indicate that UL records data entry was completed.</t>
  </si>
  <si>
    <t>FOT_COMPLETE_YN</t>
  </si>
  <si>
    <t>Flag to indicate that FOT records data entry was completed.</t>
  </si>
  <si>
    <t>NET_SHR_EVT_DATE</t>
  </si>
  <si>
    <t>The date that the net sharing event occurred (UTC)</t>
  </si>
  <si>
    <t>FORMAT_NET_SHR_EVT_DATE</t>
  </si>
  <si>
    <t>The formatted date that the net sharing event occurred (UTC)</t>
  </si>
  <si>
    <t>CTD_CASTS</t>
  </si>
  <si>
    <t>CTD_DATA</t>
  </si>
  <si>
    <t>CAST_ID</t>
  </si>
  <si>
    <t>CTD_DATA_ID</t>
  </si>
  <si>
    <t>UI_DEFAULT_OBJECTS</t>
  </si>
  <si>
    <t>UI_DEFAULT_FIELDS</t>
  </si>
  <si>
    <t>UI_DEFAULT_FIELD_ID</t>
  </si>
  <si>
    <t>UI_DEFAULT_OBJECT_ID</t>
  </si>
  <si>
    <t>UI_DEF_OBJECTS_EXPORT_V</t>
  </si>
  <si>
    <t>OBJECT_TYPE</t>
  </si>
  <si>
    <t>OBJECT_COMMENTS</t>
  </si>
  <si>
    <t>OBJECT_FORM_LABEL</t>
  </si>
  <si>
    <t>OBJECT_REPORT_LABEL</t>
  </si>
  <si>
    <t>FIELD_LABEL</t>
  </si>
  <si>
    <t>FIELD_HELP_TEXT</t>
  </si>
  <si>
    <t>UI_DEF_FIELDS_EXPORT_V</t>
  </si>
  <si>
    <t>The name of the given database object</t>
  </si>
  <si>
    <t>The type of the given database object</t>
  </si>
  <si>
    <t>The database COMMENTS defined on the underlying data model of the given database object</t>
  </si>
  <si>
    <t>The name of the given database object's field</t>
  </si>
  <si>
    <t>The database COMMENTS defined on the underlying data model of the given database object field</t>
  </si>
  <si>
    <t>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t>
  </si>
  <si>
    <t>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t>
  </si>
  <si>
    <t>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</si>
  <si>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</si>
  <si>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t>
  </si>
  <si>
    <t>RPL_ORIG_TRANS_VESS</t>
  </si>
  <si>
    <t>The original transfer vessel reported on the RPL that the net sharing "giving" event was given to, or the transfer vessel that a given net sharing "receive" event was received from.  This value should be null for all non-net sharing activities.</t>
  </si>
  <si>
    <t>APX_ERR_CONSTR_MSG</t>
  </si>
  <si>
    <t>CONSTR_MSG_ID</t>
  </si>
  <si>
    <t>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t>
  </si>
  <si>
    <t>SPT_DISCARD_HEADER</t>
  </si>
  <si>
    <t>SPT_DISCARD_DETAIL</t>
  </si>
  <si>
    <t>DISC_HEADER_ID</t>
  </si>
  <si>
    <t>DISC_DETAIL_ID</t>
  </si>
  <si>
    <t>NS_STG</t>
  </si>
  <si>
    <t>DVM_QC_CRITERIA_V</t>
  </si>
  <si>
    <t>DVM_PTA_ERRORS_V</t>
  </si>
  <si>
    <t>DVM_PTA_ERROR_TYPES_V</t>
  </si>
  <si>
    <t>The Data stream's parent record's primary key field (used when evaluating QC validation criteria to specify a given parent record)</t>
  </si>
  <si>
    <t>DATA_STREAM_PK_FIELD</t>
  </si>
  <si>
    <t>TRANS_VESS_NAME</t>
  </si>
  <si>
    <t>The name of the given transshipment Vessel</t>
  </si>
  <si>
    <t>DATA_STREAM_PAR_TABLE</t>
  </si>
  <si>
    <t>The Data stream's parent table name (used when evaluating QC validation criteria to specify a given parent table)</t>
  </si>
  <si>
    <t>DVM_DATA_STREAMS_V</t>
  </si>
  <si>
    <t>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t>
  </si>
  <si>
    <t>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t>
  </si>
  <si>
    <t xml:space="preserve">This reference table is also referenced by the SPT_APP_XML_POST_PROC to define the data stream that a given post processing procedure is executed for.  </t>
  </si>
  <si>
    <t>DVM_DATA_STREAMS</t>
  </si>
  <si>
    <t>DVM_QC_MSG_MISS_FIELDS_V</t>
  </si>
  <si>
    <t>Data Validation Module Missing Template Field References QC (View)
This query returns all error types (DVM_ERROR_TYPES) that have a ERR_TYPE_COMMENT_TEMPLATE value that is missing one or more field references in the corresponding QC View object (based on the data dictionary).  This View should be used to identify if there are any field references that will not be populated by the Data Validation Module.  MISSING_VIEW_FIELDS will contain a comma-delimited list of field references that are not in the corresponding QC View object</t>
  </si>
  <si>
    <t>MISSING_VIEW_FIELDS</t>
  </si>
  <si>
    <t>The comma-delimited list of field names that is not found in the corresponding QC View object for the given error type comment template value</t>
  </si>
  <si>
    <t>DATA_URL_ID</t>
  </si>
  <si>
    <t>DATA_ACCESS_YN</t>
  </si>
  <si>
    <t>DATA_ARCHIVE_YN</t>
  </si>
  <si>
    <t>DATA_CHECK_DTM</t>
  </si>
  <si>
    <t>CONTENT_TYPE</t>
  </si>
  <si>
    <t>FILE_SIZE</t>
  </si>
  <si>
    <t>VERIFIED_URL</t>
  </si>
  <si>
    <t>Primary key for the INP_VERIFY_DATA_URLS table</t>
  </si>
  <si>
    <t>Flag to indicate that a given data set is accessible (Y) or not (N)</t>
  </si>
  <si>
    <t>Flag to indicate that a given data set is archived (Y) or not (N)</t>
  </si>
  <si>
    <t>Date/Time that the data access/archive was checked</t>
  </si>
  <si>
    <t>Content Type returned by the corresponding DOWNLOAD_URL</t>
  </si>
  <si>
    <t>Size of file (in bytes) returned by the corresponding DOWNLOAD_URL</t>
  </si>
  <si>
    <t>Verified resolved Download URL (for redirects/established web links) returned by the corresponding DOWNLOAD_URL (if any)</t>
  </si>
  <si>
    <t>INP_DS_SCORING_VERIFY_V</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</si>
</sst>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2.1"/>
      <color rgb="FF000000"/>
      <name val="Calibri"/>
      <family val="2"/>
      <scheme val="minor"/>
    </font>
    <font>
      <sz val="10"/>
      <color theme="1"/>
      <name val="Arial"/>
      <family val="2"/>
    </font>
    <font>
      <sz val="11"/>
      <color theme="1"/>
      <name val="Arial"/>
      <family val="2"/>
    </font>
    <font>
      <sz val="10"/>
      <color rgb="FF000000"/>
      <name val="Arial"/>
      <family val="2"/>
    </font>
    <font>
      <sz val="12.1"/>
      <color rgb="FF000000"/>
      <name val="Calibri"/>
      <family val="2"/>
    </font>
    <font>
      <sz val="10"/>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9" tint="0.79998168889431442"/>
        <bgColor indexed="64"/>
      </patternFill>
    </fill>
    <fill>
      <patternFill patternType="solid">
        <fgColor theme="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DAEEF3"/>
        <bgColor indexed="64"/>
      </patternFill>
    </fill>
    <fill>
      <patternFill patternType="solid">
        <fgColor rgb="FF00FFFF"/>
        <bgColor indexed="64"/>
      </patternFill>
    </fill>
    <fill>
      <patternFill patternType="solid">
        <fgColor theme="6"/>
        <bgColor indexed="64"/>
      </patternFill>
    </fill>
  </fills>
  <borders count="3">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7">
    <xf numFmtId="0" fontId="0" fillId="0" borderId="0" xfId="0"/>
    <xf numFmtId="0" fontId="1" fillId="0" borderId="0" xfId="0" applyFont="1"/>
    <xf numFmtId="0" fontId="0" fillId="2" borderId="0" xfId="0" applyFill="1" applyAlignment="1">
      <alignment horizontal="left" vertical="center" indent="1"/>
    </xf>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5" borderId="0" xfId="0" applyFill="1"/>
    <xf numFmtId="0" fontId="0" fillId="6"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2" borderId="0" xfId="0" applyFill="1"/>
    <xf numFmtId="0" fontId="0" fillId="5" borderId="0" xfId="0" applyFill="1"/>
    <xf numFmtId="0" fontId="0" fillId="3" borderId="0" xfId="0" applyFill="1" applyAlignment="1">
      <alignment horizontal="left" vertical="center" indent="1"/>
    </xf>
    <xf numFmtId="0" fontId="0" fillId="0" borderId="0" xfId="0" applyAlignment="1">
      <alignment wrapText="1"/>
    </xf>
    <xf numFmtId="0" fontId="0" fillId="3" borderId="0" xfId="0" applyFill="1" applyAlignment="1">
      <alignment wrapText="1"/>
    </xf>
    <xf numFmtId="0" fontId="0" fillId="7" borderId="0" xfId="0" applyFill="1"/>
    <xf numFmtId="0" fontId="0" fillId="4" borderId="0" xfId="0" applyFill="1" applyAlignment="1">
      <alignment wrapText="1"/>
    </xf>
    <xf numFmtId="15" fontId="0" fillId="0" borderId="0" xfId="0" applyNumberFormat="1"/>
    <xf numFmtId="11" fontId="0" fillId="0" borderId="0" xfId="0" applyNumberFormat="1"/>
    <xf numFmtId="0" fontId="0" fillId="0" borderId="0" xfId="0" applyAlignment="1">
      <alignment horizontal="left" vertical="center" indent="1"/>
    </xf>
    <xf numFmtId="0" fontId="0" fillId="7" borderId="0" xfId="0" applyFill="1" applyAlignment="1">
      <alignment wrapText="1"/>
    </xf>
    <xf numFmtId="0" fontId="0" fillId="0" borderId="0" xfId="0" applyAlignment="1"/>
    <xf numFmtId="0" fontId="0" fillId="2" borderId="0" xfId="0" applyFill="1" applyAlignment="1">
      <alignment wrapText="1"/>
    </xf>
    <xf numFmtId="0" fontId="0" fillId="8" borderId="0" xfId="0" applyFont="1" applyFill="1" applyAlignment="1">
      <alignment vertical="center"/>
    </xf>
    <xf numFmtId="0" fontId="0" fillId="2" borderId="0" xfId="0" applyFont="1" applyFill="1" applyAlignment="1">
      <alignment vertical="center"/>
    </xf>
    <xf numFmtId="0" fontId="0" fillId="9" borderId="0" xfId="0" applyFill="1" applyAlignment="1">
      <alignment wrapText="1"/>
    </xf>
    <xf numFmtId="0" fontId="0" fillId="9" borderId="0" xfId="0" applyFill="1"/>
    <xf numFmtId="0" fontId="0" fillId="10" borderId="0" xfId="0" applyFill="1"/>
    <xf numFmtId="0" fontId="0" fillId="0" borderId="0" xfId="0"/>
    <xf numFmtId="0" fontId="0" fillId="0" borderId="0" xfId="0" applyAlignment="1">
      <alignment horizontal="left" vertical="center" indent="1"/>
    </xf>
    <xf numFmtId="0" fontId="0" fillId="0" borderId="0" xfId="0"/>
    <xf numFmtId="0" fontId="0" fillId="0" borderId="0" xfId="0"/>
    <xf numFmtId="0" fontId="0" fillId="0" borderId="0" xfId="0" applyFill="1"/>
    <xf numFmtId="0" fontId="0" fillId="0" borderId="0" xfId="0"/>
    <xf numFmtId="0" fontId="0" fillId="0" borderId="0" xfId="0" applyAlignment="1">
      <alignment horizontal="left" vertical="center" indent="1"/>
    </xf>
    <xf numFmtId="0" fontId="0" fillId="0" borderId="0" xfId="0"/>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applyAlignment="1">
      <alignment wrapText="1"/>
    </xf>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xf numFmtId="0" fontId="0" fillId="2" borderId="0" xfId="0" applyFill="1"/>
    <xf numFmtId="0" fontId="0" fillId="3" borderId="0" xfId="0" applyFill="1"/>
    <xf numFmtId="0" fontId="0" fillId="0" borderId="0" xfId="0" applyFill="1"/>
    <xf numFmtId="0" fontId="0" fillId="3" borderId="0" xfId="0" applyFill="1" applyAlignment="1">
      <alignment wrapText="1"/>
    </xf>
    <xf numFmtId="0" fontId="0" fillId="0" borderId="0" xfId="0" applyAlignment="1">
      <alignment horizontal="left" vertical="center" indent="1"/>
    </xf>
    <xf numFmtId="0" fontId="0" fillId="2" borderId="0" xfId="0" applyFill="1"/>
    <xf numFmtId="0" fontId="0" fillId="0" borderId="0" xfId="0" applyFill="1" applyAlignment="1">
      <alignment horizontal="left" vertical="center" inden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3" borderId="0" xfId="0" applyFill="1" applyAlignment="1">
      <alignment wrapText="1"/>
    </xf>
    <xf numFmtId="0" fontId="0" fillId="2" borderId="0" xfId="0" applyFill="1" applyAlignment="1">
      <alignment wrapText="1"/>
    </xf>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2" fillId="2" borderId="1" xfId="0" applyFont="1" applyFill="1" applyBorder="1" applyAlignment="1">
      <alignment wrapText="1"/>
    </xf>
    <xf numFmtId="0" fontId="2" fillId="11" borderId="2" xfId="0" applyFont="1" applyFill="1" applyBorder="1" applyAlignment="1">
      <alignment wrapText="1"/>
    </xf>
    <xf numFmtId="0" fontId="2" fillId="0" borderId="2" xfId="0" applyFont="1" applyBorder="1" applyAlignment="1">
      <alignment wrapText="1"/>
    </xf>
    <xf numFmtId="0" fontId="0" fillId="0" borderId="0" xfId="0"/>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4" borderId="0" xfId="0" applyFill="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left" vertical="center" indent="1"/>
    </xf>
    <xf numFmtId="0" fontId="3" fillId="2" borderId="0" xfId="0" applyFont="1"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0" borderId="0" xfId="0"/>
    <xf numFmtId="0" fontId="0" fillId="0" borderId="0" xfId="0"/>
    <xf numFmtId="0" fontId="0" fillId="2"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5" fillId="0" borderId="0" xfId="0" applyFont="1"/>
    <xf numFmtId="0" fontId="3" fillId="0" borderId="0" xfId="0" applyFont="1"/>
    <xf numFmtId="0" fontId="4" fillId="0" borderId="0" xfId="0" applyFont="1"/>
    <xf numFmtId="0" fontId="3" fillId="2" borderId="2" xfId="0" applyFont="1" applyFill="1" applyBorder="1" applyAlignment="1">
      <alignment vertical="top" wrapText="1"/>
    </xf>
    <xf numFmtId="0" fontId="3" fillId="3" borderId="2" xfId="0" applyFont="1" applyFill="1" applyBorder="1" applyAlignment="1">
      <alignment vertical="top" wrapText="1"/>
    </xf>
    <xf numFmtId="0" fontId="3" fillId="4" borderId="2" xfId="0" applyFont="1" applyFill="1" applyBorder="1" applyAlignment="1">
      <alignment vertical="top" wrapText="1"/>
    </xf>
    <xf numFmtId="0" fontId="3" fillId="4" borderId="0" xfId="0" applyFont="1" applyFill="1"/>
    <xf numFmtId="0" fontId="3" fillId="12" borderId="2" xfId="0" applyFont="1" applyFill="1" applyBorder="1" applyAlignment="1">
      <alignment vertical="top" wrapText="1"/>
    </xf>
    <xf numFmtId="0" fontId="4" fillId="2" borderId="2" xfId="0" applyFont="1" applyFill="1" applyBorder="1" applyAlignment="1">
      <alignment horizontal="left" wrapText="1"/>
    </xf>
    <xf numFmtId="0" fontId="3" fillId="2" borderId="2" xfId="0" applyFont="1" applyFill="1" applyBorder="1" applyAlignment="1">
      <alignment wrapText="1"/>
    </xf>
    <xf numFmtId="0" fontId="3" fillId="12" borderId="2" xfId="0" applyFont="1" applyFill="1" applyBorder="1" applyAlignment="1">
      <alignment wrapText="1"/>
    </xf>
    <xf numFmtId="0" fontId="4" fillId="4" borderId="2" xfId="0" applyFont="1" applyFill="1" applyBorder="1" applyAlignment="1">
      <alignment horizontal="left" wrapText="1"/>
    </xf>
    <xf numFmtId="0" fontId="2" fillId="0" borderId="0" xfId="0" applyFont="1"/>
    <xf numFmtId="0" fontId="0" fillId="0" borderId="0" xfId="0"/>
    <xf numFmtId="0" fontId="6" fillId="2" borderId="2" xfId="0" applyFont="1" applyFill="1" applyBorder="1"/>
    <xf numFmtId="0" fontId="0" fillId="13" borderId="0" xfId="0" applyFill="1"/>
    <xf numFmtId="0" fontId="7" fillId="0" borderId="0" xfId="0" applyFont="1"/>
    <xf numFmtId="0" fontId="3" fillId="4" borderId="2" xfId="0" applyFont="1" applyFill="1" applyBorder="1" applyAlignment="1">
      <alignment wrapText="1"/>
    </xf>
    <xf numFmtId="0" fontId="0" fillId="0" borderId="0" xfId="0" applyAlignment="1">
      <alignment vertical="center"/>
    </xf>
    <xf numFmtId="0" fontId="2" fillId="2" borderId="0" xfId="0" applyFont="1" applyFill="1" applyBorder="1" applyAlignment="1">
      <alignment wrapText="1"/>
    </xf>
    <xf numFmtId="0" fontId="2" fillId="11" borderId="0" xfId="0" applyFont="1" applyFill="1" applyBorder="1" applyAlignment="1">
      <alignment wrapText="1"/>
    </xf>
    <xf numFmtId="0" fontId="0" fillId="0" borderId="0" xfId="0"/>
    <xf numFmtId="0" fontId="3" fillId="0" borderId="0" xfId="0" applyFont="1"/>
    <xf numFmtId="0" fontId="0" fillId="0" borderId="0" xfId="0"/>
    <xf numFmtId="0" fontId="0" fillId="0" borderId="0" xfId="0" applyFill="1"/>
    <xf numFmtId="0" fontId="0" fillId="0" borderId="0" xfId="0" applyAlignment="1">
      <alignment horizontal="left" vertical="center" indent="1"/>
    </xf>
    <xf numFmtId="0" fontId="0" fillId="2" borderId="0" xfId="0" applyFill="1"/>
    <xf numFmtId="0" fontId="0" fillId="2" borderId="0" xfId="0" applyFill="1"/>
    <xf numFmtId="0" fontId="0" fillId="2" borderId="0" xfId="0" applyFill="1"/>
    <xf numFmtId="0" fontId="0" fillId="0" borderId="0" xfId="0"/>
    <xf numFmtId="0" fontId="0" fillId="4"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applyAlignment="1">
      <alignment wrapText="1"/>
    </xf>
    <xf numFmtId="0" fontId="0" fillId="0"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2" borderId="0" xfId="0" applyFill="1"/>
    <xf numFmtId="0" fontId="0" fillId="0" borderId="0" xfId="0" applyAlignment="1">
      <alignment horizontal="left" vertical="center" indent="1"/>
    </xf>
    <xf numFmtId="0" fontId="0" fillId="0" borderId="0" xfId="0"/>
    <xf numFmtId="0" fontId="0" fillId="0" borderId="0" xfId="0"/>
    <xf numFmtId="0" fontId="0" fillId="0" borderId="0" xfId="0"/>
    <xf numFmtId="0" fontId="0" fillId="0" borderId="0" xfId="0"/>
    <xf numFmtId="0" fontId="0" fillId="0" borderId="0" xfId="0" applyAlignment="1">
      <alignment horizontal="left" vertical="center" indent="1"/>
    </xf>
    <xf numFmtId="0" fontId="3" fillId="0" borderId="2" xfId="0" applyFont="1" applyBorder="1" applyAlignment="1">
      <alignment vertical="top" wrapText="1"/>
    </xf>
    <xf numFmtId="0" fontId="0" fillId="6" borderId="0" xfId="0"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workbookViewId="0">
      <pane xSplit="7215" ySplit="600" topLeftCell="Q179" activePane="bottomRight"/>
      <selection activeCell="H75" sqref="H75:S75"/>
      <selection pane="topRight" activeCell="U1" sqref="U1:V1048576"/>
      <selection pane="bottomLeft" activeCell="A184" sqref="A184"/>
      <selection pane="bottomRight" activeCell="R184" sqref="R184"/>
    </sheetView>
  </sheetViews>
  <sheetFormatPr defaultRowHeight="15" x14ac:dyDescent="0.25"/>
  <cols>
    <col min="1" max="1" width="33" bestFit="1" customWidth="1"/>
    <col min="2" max="2" width="32" bestFit="1" customWidth="1"/>
    <col min="3" max="3" width="37.140625" bestFit="1" customWidth="1"/>
    <col min="4" max="4" width="29.28515625" customWidth="1"/>
    <col min="5" max="5" width="78.7109375" bestFit="1" customWidth="1"/>
    <col min="6" max="6" width="32.42578125" bestFit="1" customWidth="1"/>
    <col min="7" max="7" width="32.42578125" customWidth="1"/>
    <col min="8" max="8" width="27.85546875" customWidth="1"/>
    <col min="9" max="9" width="61.7109375" bestFit="1" customWidth="1"/>
    <col min="10" max="10" width="70.42578125" bestFit="1" customWidth="1"/>
    <col min="11" max="11" width="66" bestFit="1" customWidth="1"/>
    <col min="12" max="12" width="72.28515625" bestFit="1" customWidth="1"/>
    <col min="13" max="13" width="117" bestFit="1" customWidth="1"/>
    <col min="14" max="14" width="127.5703125" bestFit="1" customWidth="1"/>
    <col min="15" max="15" width="126.28515625" bestFit="1" customWidth="1"/>
    <col min="16" max="16" width="138.42578125" bestFit="1" customWidth="1"/>
    <col min="17" max="17" width="98.28515625" customWidth="1"/>
    <col min="18" max="18" width="141.7109375" customWidth="1"/>
    <col min="19" max="19" width="116.140625" bestFit="1" customWidth="1"/>
    <col min="20" max="20" width="41.7109375" bestFit="1" customWidth="1"/>
    <col min="21" max="21" width="38.28515625" customWidth="1"/>
    <col min="22" max="22" width="18" bestFit="1" customWidth="1"/>
  </cols>
  <sheetData>
    <row r="1" spans="1:22" x14ac:dyDescent="0.25">
      <c r="A1" s="1" t="s">
        <v>0</v>
      </c>
      <c r="B1" s="1" t="s">
        <v>1</v>
      </c>
      <c r="C1" s="1" t="s">
        <v>4</v>
      </c>
      <c r="D1" s="1" t="s">
        <v>9</v>
      </c>
      <c r="E1" s="1" t="s">
        <v>2</v>
      </c>
      <c r="F1" s="1" t="s">
        <v>5</v>
      </c>
      <c r="G1" s="1" t="s">
        <v>10</v>
      </c>
      <c r="H1" s="1" t="s">
        <v>3</v>
      </c>
      <c r="I1" s="1" t="s">
        <v>38</v>
      </c>
      <c r="J1" s="1" t="s">
        <v>39</v>
      </c>
      <c r="K1" s="1" t="s">
        <v>40</v>
      </c>
      <c r="L1" s="1" t="s">
        <v>41</v>
      </c>
      <c r="M1" s="1" t="s">
        <v>42</v>
      </c>
      <c r="N1" s="1" t="s">
        <v>43</v>
      </c>
      <c r="O1" s="1" t="s">
        <v>44</v>
      </c>
      <c r="P1" s="1" t="s">
        <v>45</v>
      </c>
      <c r="Q1" s="1" t="s">
        <v>449</v>
      </c>
      <c r="R1" s="1" t="s">
        <v>464</v>
      </c>
      <c r="S1" s="1" t="s">
        <v>450</v>
      </c>
      <c r="T1" s="1" t="s">
        <v>480</v>
      </c>
      <c r="U1" s="1" t="s">
        <v>1858</v>
      </c>
      <c r="V1" s="1" t="s">
        <v>1859</v>
      </c>
    </row>
    <row r="2" spans="1:22" s="3" customFormat="1" ht="60" x14ac:dyDescent="0.25">
      <c r="A2" s="4" t="s">
        <v>49</v>
      </c>
      <c r="B2" s="11" t="s">
        <v>314</v>
      </c>
      <c r="C2" s="3" t="str">
        <f t="shared" ref="C2:C32" si="0">CONCATENATE(A2, "_SEQ")</f>
        <v>SPT_ACTIVITY_CODES_SEQ</v>
      </c>
      <c r="D2" s="3" t="str">
        <f t="shared" ref="D2:D32" si="1">IF(LEN(C2) &lt;= 30, "Yes", "No")</f>
        <v>Yes</v>
      </c>
      <c r="E2" s="3" t="str">
        <f t="shared" ref="E2:E32" si="2">CONCATENATE("CREATE SEQUENCE ",C2," INCREMENT BY 1 START WITH 1;")</f>
        <v>CREATE SEQUENCE SPT_ACTIVITY_CODES_SEQ INCREMENT BY 1 START WITH 1;</v>
      </c>
      <c r="F2" s="3" t="str">
        <f>CONCATENATE(A2, "_AUTO_BRI")</f>
        <v>SPT_ACTIVITY_CODES_AUTO_BRI</v>
      </c>
      <c r="G2" s="3" t="str">
        <f t="shared" ref="G2:G32" si="3">IF(LEN(F2) &lt;= 30, "Yes", "No")</f>
        <v>Yes</v>
      </c>
      <c r="H2" s="3" t="str">
        <f t="shared" ref="H2:H32" si="4">CONCATENATE("create or replace TRIGGER ",F2, " 
before insert on ",A2,"
for each row
begin
  select ",C2,".nextval into :new.",B2," from dual;
end;")</f>
        <v>create or replace TRIGGER SPT_ACTIVITY_CODES_AUTO_BRI 
before insert on SPT_ACTIVITY_CODES
for each row
begin
  select SPT_ACTIVITY_CODES_SEQ.nextval into :new.ACT_CODE_ID from dual;
end;</v>
      </c>
      <c r="I2" t="str">
        <f t="shared" ref="I2:I32" si="5">CONCATENATE("ALTER TABLE ", A2, " ADD (CREATE_DATE DATE );")</f>
        <v>ALTER TABLE SPT_ACTIVITY_CODES ADD (CREATE_DATE DATE );</v>
      </c>
      <c r="J2" t="str">
        <f t="shared" ref="J2:J32" si="6">CONCATENATE("ALTER TABLE ",A2, " 
ADD (CREATED_BY VARCHAR2(30) );")</f>
        <v>ALTER TABLE SPT_ACTIVITY_CODES 
ADD (CREATED_BY VARCHAR2(30) );</v>
      </c>
      <c r="K2" t="str">
        <f t="shared" ref="K2:K32" si="7">CONCATENATE("ALTER TABLE ",A2, " 
ADD (LAST_MOD_DATE DATE );")</f>
        <v>ALTER TABLE SPT_ACTIVITY_CODES 
ADD (LAST_MOD_DATE DATE );</v>
      </c>
      <c r="L2" t="str">
        <f t="shared" ref="L2:L32" si="8">CONCATENATE("ALTER TABLE ", A2, " 
ADD (LAST_MOD_BY VARCHAR2(30) );")</f>
        <v>ALTER TABLE SPT_ACTIVITY_CODES 
ADD (LAST_MOD_BY VARCHAR2(30) );</v>
      </c>
      <c r="M2" t="str">
        <f t="shared" ref="M2:M32" si="9">CONCATENATE("COMMENT ON COLUMN ",A2, ".CREATE_DATE IS 'The date on which this record was created in the database';")</f>
        <v>COMMENT ON COLUMN SPT_ACTIVITY_CODES.CREATE_DATE IS 'The date on which this record was created in the database';</v>
      </c>
      <c r="N2" t="str">
        <f t="shared" ref="N2:N32" si="10">CONCATENATE("COMMENT ON COLUMN ",A2,".CREATED_BY IS 'The Oracle username of the person creating this record in the database';")</f>
        <v>COMMENT ON COLUMN SPT_ACTIVITY_CODES.CREATED_BY IS 'The Oracle username of the person creating this record in the database';</v>
      </c>
      <c r="O2" t="str">
        <f t="shared" ref="O2:O32" si="11">CONCATENATE("COMMENT ON COLUMN ", A2, ".LAST_MOD_DATE IS 'The last date on which any of the data in this record was changed';")</f>
        <v>COMMENT ON COLUMN SPT_ACTIVITY_CODES.LAST_MOD_DATE IS 'The last date on which any of the data in this record was changed';</v>
      </c>
      <c r="P2" t="str">
        <f t="shared" ref="P2:P32" si="12">CONCATENATE("COMMENT ON COLUMN ", A2, ".LAST_MOD_BY IS 'The Oracle username of the person making the most recent change to this record';")</f>
        <v>COMMENT ON COLUMN SPT_ACTIVITY_CODES.LAST_MOD_BY IS 'The Oracle username of the person making the most recent change to this record';</v>
      </c>
      <c r="Q2" s="41" t="s">
        <v>467</v>
      </c>
      <c r="R2" s="40" t="str">
        <f>CONCATENATE("COMMENT ON TABLE ", A2, " IS '", SUBSTITUTE(Q2, "'", "''"), "';")</f>
        <v>COMMENT ON TABLE SPT_ACTIVITY_CODES IS 'Activity Codes
This is a reference table that represents the different vessel event Activity Codes.  This is listed as "Activity Code" in the Regional Purse-Seine Logsheet (RPL) form.';</v>
      </c>
      <c r="S2" s="3" t="str">
        <f>CONCATENATE("COMMENT ON COLUMN ", A2, ".", B2, " IS 'Primary Key for the ", A2, " table';")</f>
        <v>COMMENT ON COLUMN SPT_ACTIVITY_CODES.ACT_CODE_ID IS 'Primary Key for the SPT_ACTIVITY_CODES table';</v>
      </c>
      <c r="T2" s="3" t="str">
        <f>CONCATENATE("SELECT MAX(", B2, ") FROM ", A2, ";")</f>
        <v>SELECT MAX(ACT_CODE_ID) FROM SPT_ACTIVITY_CODES;</v>
      </c>
    </row>
    <row r="3" spans="1:22" s="3" customFormat="1" ht="75" x14ac:dyDescent="0.25">
      <c r="A3" s="4" t="s">
        <v>50</v>
      </c>
      <c r="B3" s="12" t="s">
        <v>243</v>
      </c>
      <c r="C3" s="37" t="str">
        <f t="shared" si="0"/>
        <v>SPT_CANN_TRANS_ITEMS_SEQ</v>
      </c>
      <c r="D3" s="3" t="str">
        <f t="shared" si="1"/>
        <v>Yes</v>
      </c>
      <c r="E3" s="3" t="str">
        <f t="shared" si="2"/>
        <v>CREATE SEQUENCE SPT_CANN_TRANS_ITEMS_SEQ INCREMENT BY 1 START WITH 1;</v>
      </c>
      <c r="F3" s="37" t="str">
        <f t="shared" ref="F3:F32" si="13">CONCATENATE(A3, "_AUTO_BRI")</f>
        <v>SPT_CANN_TRANS_ITEMS_AUTO_BRI</v>
      </c>
      <c r="G3" s="3" t="str">
        <f t="shared" si="3"/>
        <v>Yes</v>
      </c>
      <c r="H3" s="3" t="str">
        <f t="shared" si="4"/>
        <v>create or replace TRIGGER SPT_CANN_TRANS_ITEMS_AUTO_BRI 
before insert on SPT_CANN_TRANS_ITEMS
for each row
begin
  select SPT_CANN_TRANS_ITEMS_SEQ.nextval into :new.CANN_ITEM_ID from dual;
end;</v>
      </c>
      <c r="I3" t="str">
        <f t="shared" si="5"/>
        <v>ALTER TABLE SPT_CANN_TRANS_ITEMS ADD (CREATE_DATE DATE );</v>
      </c>
      <c r="J3" t="str">
        <f t="shared" si="6"/>
        <v>ALTER TABLE SPT_CANN_TRANS_ITEMS 
ADD (CREATED_BY VARCHAR2(30) );</v>
      </c>
      <c r="K3" t="str">
        <f t="shared" si="7"/>
        <v>ALTER TABLE SPT_CANN_TRANS_ITEMS 
ADD (LAST_MOD_DATE DATE );</v>
      </c>
      <c r="L3" t="str">
        <f t="shared" si="8"/>
        <v>ALTER TABLE SPT_CANN_TRANS_ITEMS 
ADD (LAST_MOD_BY VARCHAR2(30) );</v>
      </c>
      <c r="M3" t="str">
        <f t="shared" si="9"/>
        <v>COMMENT ON COLUMN SPT_CANN_TRANS_ITEMS.CREATE_DATE IS 'The date on which this record was created in the database';</v>
      </c>
      <c r="N3" t="str">
        <f t="shared" si="10"/>
        <v>COMMENT ON COLUMN SPT_CANN_TRANS_ITEMS.CREATED_BY IS 'The Oracle username of the person creating this record in the database';</v>
      </c>
      <c r="O3" t="str">
        <f t="shared" si="11"/>
        <v>COMMENT ON COLUMN SPT_CANN_TRANS_ITEMS.LAST_MOD_DATE IS 'The last date on which any of the data in this record was changed';</v>
      </c>
      <c r="P3" t="str">
        <f t="shared" si="12"/>
        <v>COMMENT ON COLUMN SPT_CANN_TRANS_ITEMS.LAST_MOD_BY IS 'The Oracle username of the person making the most recent change to this record';</v>
      </c>
      <c r="Q3" s="41" t="s">
        <v>465</v>
      </c>
      <c r="R3" s="40" t="str">
        <f t="shared" ref="R3:R32" si="14">CONCATENATE("COMMENT ON TABLE ", A3, " IS '", SUBSTITUTE(Q3, "'", "''"), "';")</f>
        <v>COMMENT ON TABLE SPT_CANN_TRANS_ITEMS IS 'Cannery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v>
      </c>
      <c r="S3" s="37" t="str">
        <f t="shared" ref="S3:S32" si="15">CONCATENATE("COMMENT ON COLUMN ", A3, ".", B3, " IS 'Primary Key for the ", A3, " table';")</f>
        <v>COMMENT ON COLUMN SPT_CANN_TRANS_ITEMS.CANN_ITEM_ID IS 'Primary Key for the SPT_CANN_TRANS_ITEMS table';</v>
      </c>
      <c r="T3" s="37" t="str">
        <f t="shared" ref="T3:T32" si="16">CONCATENATE("SELECT MAX(", B3, ") FROM ", A3, ";")</f>
        <v>SELECT MAX(CANN_ITEM_ID) FROM SPT_CANN_TRANS_ITEMS;</v>
      </c>
    </row>
    <row r="4" spans="1:22" s="3" customFormat="1" ht="75" x14ac:dyDescent="0.25">
      <c r="A4" s="4" t="s">
        <v>76</v>
      </c>
      <c r="B4" s="13" t="s">
        <v>239</v>
      </c>
      <c r="C4" s="37" t="str">
        <f t="shared" si="0"/>
        <v>SPT_CANN_TRANSACTIONS_SEQ</v>
      </c>
      <c r="D4" s="3" t="str">
        <f t="shared" si="1"/>
        <v>Yes</v>
      </c>
      <c r="E4" s="3" t="str">
        <f t="shared" si="2"/>
        <v>CREATE SEQUENCE SPT_CANN_TRANSACTIONS_SEQ INCREMENT BY 1 START WITH 1;</v>
      </c>
      <c r="F4" s="37" t="str">
        <f t="shared" si="13"/>
        <v>SPT_CANN_TRANSACTIONS_AUTO_BRI</v>
      </c>
      <c r="G4" s="3" t="str">
        <f t="shared" si="3"/>
        <v>Yes</v>
      </c>
      <c r="H4" s="3" t="str">
        <f t="shared" si="4"/>
        <v>create or replace TRIGGER SPT_CANN_TRANSACTIONS_AUTO_BRI 
before insert on SPT_CANN_TRANSACTIONS
for each row
begin
  select SPT_CANN_TRANSACTIONS_SEQ.nextval into :new.CANN_TRANS_ID from dual;
end;</v>
      </c>
      <c r="I4" t="str">
        <f t="shared" si="5"/>
        <v>ALTER TABLE SPT_CANN_TRANSACTIONS ADD (CREATE_DATE DATE );</v>
      </c>
      <c r="J4" t="str">
        <f t="shared" si="6"/>
        <v>ALTER TABLE SPT_CANN_TRANSACTIONS 
ADD (CREATED_BY VARCHAR2(30) );</v>
      </c>
      <c r="K4" t="str">
        <f t="shared" si="7"/>
        <v>ALTER TABLE SPT_CANN_TRANSACTIONS 
ADD (LAST_MOD_DATE DATE );</v>
      </c>
      <c r="L4" t="str">
        <f t="shared" si="8"/>
        <v>ALTER TABLE SPT_CANN_TRANSACTIONS 
ADD (LAST_MOD_BY VARCHAR2(30) );</v>
      </c>
      <c r="M4" t="str">
        <f t="shared" si="9"/>
        <v>COMMENT ON COLUMN SPT_CANN_TRANSACTIONS.CREATE_DATE IS 'The date on which this record was created in the database';</v>
      </c>
      <c r="N4" t="str">
        <f t="shared" si="10"/>
        <v>COMMENT ON COLUMN SPT_CANN_TRANSACTIONS.CREATED_BY IS 'The Oracle username of the person creating this record in the database';</v>
      </c>
      <c r="O4" t="str">
        <f t="shared" si="11"/>
        <v>COMMENT ON COLUMN SPT_CANN_TRANSACTIONS.LAST_MOD_DATE IS 'The last date on which any of the data in this record was changed';</v>
      </c>
      <c r="P4" t="str">
        <f t="shared" si="12"/>
        <v>COMMENT ON COLUMN SPT_CANN_TRANSACTIONS.LAST_MOD_BY IS 'The Oracle username of the person making the most recent change to this record';</v>
      </c>
      <c r="Q4" s="41" t="s">
        <v>478</v>
      </c>
      <c r="R4" s="40" t="str">
        <f t="shared" si="14"/>
        <v>COMMENT ON TABLE SPT_CANN_TRANSACTIONS IS 'Cannery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v>
      </c>
      <c r="S4" s="37" t="str">
        <f t="shared" si="15"/>
        <v>COMMENT ON COLUMN SPT_CANN_TRANSACTIONS.CANN_TRANS_ID IS 'Primary Key for the SPT_CANN_TRANSACTIONS table';</v>
      </c>
      <c r="T4" s="37" t="str">
        <f t="shared" si="16"/>
        <v>SELECT MAX(CANN_TRANS_ID) FROM SPT_CANN_TRANSACTIONS;</v>
      </c>
    </row>
    <row r="5" spans="1:22" s="3" customFormat="1" ht="45" x14ac:dyDescent="0.25">
      <c r="A5" s="4" t="s">
        <v>51</v>
      </c>
      <c r="B5" s="14" t="s">
        <v>244</v>
      </c>
      <c r="C5" s="37" t="str">
        <f t="shared" si="0"/>
        <v>SPT_DISCARD_CODES_SEQ</v>
      </c>
      <c r="D5" s="3" t="str">
        <f t="shared" si="1"/>
        <v>Yes</v>
      </c>
      <c r="E5" s="3" t="str">
        <f t="shared" si="2"/>
        <v>CREATE SEQUENCE SPT_DISCARD_CODES_SEQ INCREMENT BY 1 START WITH 1;</v>
      </c>
      <c r="F5" s="37" t="str">
        <f t="shared" si="13"/>
        <v>SPT_DISCARD_CODES_AUTO_BRI</v>
      </c>
      <c r="G5" s="3" t="str">
        <f t="shared" si="3"/>
        <v>Yes</v>
      </c>
      <c r="H5" s="3" t="str">
        <f t="shared" si="4"/>
        <v>create or replace TRIGGER SPT_DISCARD_CODES_AUTO_BRI 
before insert on SPT_DISCARD_CODES
for each row
begin
  select SPT_DISCARD_CODES_SEQ.nextval into :new.DISC_CODE_ID from dual;
end;</v>
      </c>
      <c r="I5" t="str">
        <f t="shared" si="5"/>
        <v>ALTER TABLE SPT_DISCARD_CODES ADD (CREATE_DATE DATE );</v>
      </c>
      <c r="J5" t="str">
        <f t="shared" si="6"/>
        <v>ALTER TABLE SPT_DISCARD_CODES 
ADD (CREATED_BY VARCHAR2(30) );</v>
      </c>
      <c r="K5" t="str">
        <f t="shared" si="7"/>
        <v>ALTER TABLE SPT_DISCARD_CODES 
ADD (LAST_MOD_DATE DATE );</v>
      </c>
      <c r="L5" t="str">
        <f t="shared" si="8"/>
        <v>ALTER TABLE SPT_DISCARD_CODES 
ADD (LAST_MOD_BY VARCHAR2(30) );</v>
      </c>
      <c r="M5" t="str">
        <f t="shared" si="9"/>
        <v>COMMENT ON COLUMN SPT_DISCARD_CODES.CREATE_DATE IS 'The date on which this record was created in the database';</v>
      </c>
      <c r="N5" t="str">
        <f t="shared" si="10"/>
        <v>COMMENT ON COLUMN SPT_DISCARD_CODES.CREATED_BY IS 'The Oracle username of the person creating this record in the database';</v>
      </c>
      <c r="O5" t="str">
        <f t="shared" si="11"/>
        <v>COMMENT ON COLUMN SPT_DISCARD_CODES.LAST_MOD_DATE IS 'The last date on which any of the data in this record was changed';</v>
      </c>
      <c r="P5" t="str">
        <f t="shared" si="12"/>
        <v>COMMENT ON COLUMN SPT_DISCARD_CODES.LAST_MOD_BY IS 'The Oracle username of the person making the most recent change to this record';</v>
      </c>
      <c r="Q5" s="41" t="s">
        <v>466</v>
      </c>
      <c r="R5" s="40" t="str">
        <f t="shared" si="14"/>
        <v>COMMENT ON TABLE SPT_DISCARD_CODES IS 'Discard Codes
This is a reference table that represents the different tuna species Discard Codes (listed as "Code" in the Tuna Species Discard section of the RPL form).';</v>
      </c>
      <c r="S5" s="37" t="str">
        <f t="shared" si="15"/>
        <v>COMMENT ON COLUMN SPT_DISCARD_CODES.DISC_CODE_ID IS 'Primary Key for the SPT_DISCARD_CODES table';</v>
      </c>
      <c r="T5" s="37" t="str">
        <f t="shared" si="16"/>
        <v>SELECT MAX(DISC_CODE_ID) FROM SPT_DISCARD_CODES;</v>
      </c>
    </row>
    <row r="6" spans="1:22" s="3" customFormat="1" ht="60" x14ac:dyDescent="0.25">
      <c r="A6" s="4" t="s">
        <v>52</v>
      </c>
      <c r="B6" s="15" t="s">
        <v>248</v>
      </c>
      <c r="C6" s="37" t="str">
        <f t="shared" si="0"/>
        <v>SPT_LOCATION_TYPES_SEQ</v>
      </c>
      <c r="D6" s="3" t="str">
        <f t="shared" si="1"/>
        <v>Yes</v>
      </c>
      <c r="E6" s="3" t="str">
        <f t="shared" si="2"/>
        <v>CREATE SEQUENCE SPT_LOCATION_TYPES_SEQ INCREMENT BY 1 START WITH 1;</v>
      </c>
      <c r="F6" s="37" t="str">
        <f t="shared" si="13"/>
        <v>SPT_LOCATION_TYPES_AUTO_BRI</v>
      </c>
      <c r="G6" s="3" t="str">
        <f t="shared" si="3"/>
        <v>Yes</v>
      </c>
      <c r="H6" s="3" t="str">
        <f t="shared" si="4"/>
        <v>create or replace TRIGGER SPT_LOCATION_TYPES_AUTO_BRI 
before insert on SPT_LOCATION_TYPES
for each row
begin
  select SPT_LOCATION_TYPES_SEQ.nextval into :new.LOC_TYPE_ID from dual;
end;</v>
      </c>
      <c r="I6" t="str">
        <f t="shared" si="5"/>
        <v>ALTER TABLE SPT_LOCATION_TYPES ADD (CREATE_DATE DATE );</v>
      </c>
      <c r="J6" t="str">
        <f t="shared" si="6"/>
        <v>ALTER TABLE SPT_LOCATION_TYPES 
ADD (CREATED_BY VARCHAR2(30) );</v>
      </c>
      <c r="K6" t="str">
        <f t="shared" si="7"/>
        <v>ALTER TABLE SPT_LOCATION_TYPES 
ADD (LAST_MOD_DATE DATE );</v>
      </c>
      <c r="L6" t="str">
        <f t="shared" si="8"/>
        <v>ALTER TABLE SPT_LOCATION_TYPES 
ADD (LAST_MOD_BY VARCHAR2(30) );</v>
      </c>
      <c r="M6" t="str">
        <f t="shared" si="9"/>
        <v>COMMENT ON COLUMN SPT_LOCATION_TYPES.CREATE_DATE IS 'The date on which this record was created in the database';</v>
      </c>
      <c r="N6" t="str">
        <f t="shared" si="10"/>
        <v>COMMENT ON COLUMN SPT_LOCATION_TYPES.CREATED_BY IS 'The Oracle username of the person creating this record in the database';</v>
      </c>
      <c r="O6" t="str">
        <f t="shared" si="11"/>
        <v>COMMENT ON COLUMN SPT_LOCATION_TYPES.LAST_MOD_DATE IS 'The last date on which any of the data in this record was changed';</v>
      </c>
      <c r="P6" t="str">
        <f t="shared" si="12"/>
        <v>COMMENT ON COLUMN SPT_LOCATION_TYPES.LAST_MOD_BY IS 'The Oracle username of the person making the most recent change to this record';</v>
      </c>
      <c r="Q6" s="41" t="s">
        <v>468</v>
      </c>
      <c r="R6" s="40" t="str">
        <f t="shared" si="14"/>
        <v>COMMENT ON TABLE SPT_LOCATION_TYPES IS 'Location Types
This is a reference table that represents the different Location Types (e.g. Country, Ports, etc.).  This defines how the different Locations are used in the system.';</v>
      </c>
      <c r="S6" s="37" t="str">
        <f t="shared" si="15"/>
        <v>COMMENT ON COLUMN SPT_LOCATION_TYPES.LOC_TYPE_ID IS 'Primary Key for the SPT_LOCATION_TYPES table';</v>
      </c>
      <c r="T6" s="37" t="str">
        <f t="shared" si="16"/>
        <v>SELECT MAX(LOC_TYPE_ID) FROM SPT_LOCATION_TYPES;</v>
      </c>
    </row>
    <row r="7" spans="1:22" s="3" customFormat="1" ht="60" x14ac:dyDescent="0.25">
      <c r="A7" s="4" t="s">
        <v>53</v>
      </c>
      <c r="B7" s="16" t="s">
        <v>252</v>
      </c>
      <c r="C7" s="37" t="str">
        <f t="shared" si="0"/>
        <v>SPT_LOCATIONS_SEQ</v>
      </c>
      <c r="D7" s="3" t="str">
        <f t="shared" si="1"/>
        <v>Yes</v>
      </c>
      <c r="E7" s="3" t="str">
        <f t="shared" si="2"/>
        <v>CREATE SEQUENCE SPT_LOCATIONS_SEQ INCREMENT BY 1 START WITH 1;</v>
      </c>
      <c r="F7" s="37" t="str">
        <f t="shared" si="13"/>
        <v>SPT_LOCATIONS_AUTO_BRI</v>
      </c>
      <c r="G7" s="3" t="str">
        <f t="shared" si="3"/>
        <v>Yes</v>
      </c>
      <c r="H7" s="3" t="str">
        <f t="shared" si="4"/>
        <v>create or replace TRIGGER SPT_LOCATIONS_AUTO_BRI 
before insert on SPT_LOCATIONS
for each row
begin
  select SPT_LOCATIONS_SEQ.nextval into :new.LOC_ID from dual;
end;</v>
      </c>
      <c r="I7" t="str">
        <f t="shared" si="5"/>
        <v>ALTER TABLE SPT_LOCATIONS ADD (CREATE_DATE DATE );</v>
      </c>
      <c r="J7" t="str">
        <f t="shared" si="6"/>
        <v>ALTER TABLE SPT_LOCATIONS 
ADD (CREATED_BY VARCHAR2(30) );</v>
      </c>
      <c r="K7" t="str">
        <f t="shared" si="7"/>
        <v>ALTER TABLE SPT_LOCATIONS 
ADD (LAST_MOD_DATE DATE );</v>
      </c>
      <c r="L7" t="str">
        <f t="shared" si="8"/>
        <v>ALTER TABLE SPT_LOCATIONS 
ADD (LAST_MOD_BY VARCHAR2(30) );</v>
      </c>
      <c r="M7" t="str">
        <f t="shared" si="9"/>
        <v>COMMENT ON COLUMN SPT_LOCATIONS.CREATE_DATE IS 'The date on which this record was created in the database';</v>
      </c>
      <c r="N7" t="str">
        <f t="shared" si="10"/>
        <v>COMMENT ON COLUMN SPT_LOCATIONS.CREATED_BY IS 'The Oracle username of the person creating this record in the database';</v>
      </c>
      <c r="O7" t="str">
        <f t="shared" si="11"/>
        <v>COMMENT ON COLUMN SPT_LOCATIONS.LAST_MOD_DATE IS 'The last date on which any of the data in this record was changed';</v>
      </c>
      <c r="P7" t="str">
        <f t="shared" si="12"/>
        <v>COMMENT ON COLUMN SPT_LOCATIONS.LAST_MOD_BY IS 'The Oracle username of the person making the most recent change to this record';</v>
      </c>
      <c r="Q7" s="41" t="s">
        <v>470</v>
      </c>
      <c r="R7" s="40" t="str">
        <f t="shared" si="14"/>
        <v>COMMENT ON TABLE SPT_LOCATIONS IS 'Locations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v>
      </c>
      <c r="S7" s="37" t="str">
        <f t="shared" si="15"/>
        <v>COMMENT ON COLUMN SPT_LOCATIONS.LOC_ID IS 'Primary Key for the SPT_LOCATIONS table';</v>
      </c>
      <c r="T7" s="37" t="str">
        <f t="shared" si="16"/>
        <v>SELECT MAX(LOC_ID) FROM SPT_LOCATIONS;</v>
      </c>
    </row>
    <row r="8" spans="1:22" s="3" customFormat="1" ht="75" x14ac:dyDescent="0.25">
      <c r="A8" s="4" t="s">
        <v>54</v>
      </c>
      <c r="B8" s="17" t="s">
        <v>258</v>
      </c>
      <c r="C8" s="37" t="str">
        <f t="shared" si="0"/>
        <v>SPT_MKT_DISPOSITIONS_SEQ</v>
      </c>
      <c r="D8" s="3" t="str">
        <f t="shared" si="1"/>
        <v>Yes</v>
      </c>
      <c r="E8" s="3" t="str">
        <f t="shared" si="2"/>
        <v>CREATE SEQUENCE SPT_MKT_DISPOSITIONS_SEQ INCREMENT BY 1 START WITH 1;</v>
      </c>
      <c r="F8" s="37" t="str">
        <f t="shared" si="13"/>
        <v>SPT_MKT_DISPOSITIONS_AUTO_BRI</v>
      </c>
      <c r="G8" s="3" t="str">
        <f t="shared" si="3"/>
        <v>Yes</v>
      </c>
      <c r="H8" s="3" t="str">
        <f t="shared" si="4"/>
        <v>create or replace TRIGGER SPT_MKT_DISPOSITIONS_AUTO_BRI 
before insert on SPT_MKT_DISPOSITIONS
for each row
begin
  select SPT_MKT_DISPOSITIONS_SEQ.nextval into :new.MKT_DISP_ID from dual;
end;</v>
      </c>
      <c r="I8" t="str">
        <f t="shared" si="5"/>
        <v>ALTER TABLE SPT_MKT_DISPOSITIONS ADD (CREATE_DATE DATE );</v>
      </c>
      <c r="J8" t="str">
        <f t="shared" si="6"/>
        <v>ALTER TABLE SPT_MKT_DISPOSITIONS 
ADD (CREATED_BY VARCHAR2(30) );</v>
      </c>
      <c r="K8" t="str">
        <f t="shared" si="7"/>
        <v>ALTER TABLE SPT_MKT_DISPOSITIONS 
ADD (LAST_MOD_DATE DATE );</v>
      </c>
      <c r="L8" t="str">
        <f t="shared" si="8"/>
        <v>ALTER TABLE SPT_MKT_DISPOSITIONS 
ADD (LAST_MOD_BY VARCHAR2(30) );</v>
      </c>
      <c r="M8" t="str">
        <f t="shared" si="9"/>
        <v>COMMENT ON COLUMN SPT_MKT_DISPOSITIONS.CREATE_DATE IS 'The date on which this record was created in the database';</v>
      </c>
      <c r="N8" t="str">
        <f t="shared" si="10"/>
        <v>COMMENT ON COLUMN SPT_MKT_DISPOSITIONS.CREATED_BY IS 'The Oracle username of the person creating this record in the database';</v>
      </c>
      <c r="O8" t="str">
        <f t="shared" si="11"/>
        <v>COMMENT ON COLUMN SPT_MKT_DISPOSITIONS.LAST_MOD_DATE IS 'The last date on which any of the data in this record was changed';</v>
      </c>
      <c r="P8" t="str">
        <f t="shared" si="12"/>
        <v>COMMENT ON COLUMN SPT_MKT_DISPOSITIONS.LAST_MOD_BY IS 'The Oracle username of the person making the most recent change to this record';</v>
      </c>
      <c r="Q8" s="41" t="s">
        <v>452</v>
      </c>
      <c r="R8" s="40" t="str">
        <f t="shared" si="14"/>
        <v>COMMENT ON TABLE SPT_MKT_DISPOSITIONS IS 'Market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v>
      </c>
      <c r="S8" s="37" t="str">
        <f t="shared" si="15"/>
        <v>COMMENT ON COLUMN SPT_MKT_DISPOSITIONS.MKT_DISP_ID IS 'Primary Key for the SPT_MKT_DISPOSITIONS table';</v>
      </c>
      <c r="T8" s="37" t="str">
        <f t="shared" si="16"/>
        <v>SELECT MAX(MKT_DISP_ID) FROM SPT_MKT_DISPOSITIONS;</v>
      </c>
    </row>
    <row r="9" spans="1:22" s="3" customFormat="1" ht="60" x14ac:dyDescent="0.25">
      <c r="A9" s="4" t="s">
        <v>55</v>
      </c>
      <c r="B9" s="18" t="s">
        <v>110</v>
      </c>
      <c r="C9" s="37" t="str">
        <f t="shared" si="0"/>
        <v>SPT_MKT_GRADES_SEQ</v>
      </c>
      <c r="D9" s="3" t="str">
        <f t="shared" si="1"/>
        <v>Yes</v>
      </c>
      <c r="E9" s="3" t="str">
        <f t="shared" si="2"/>
        <v>CREATE SEQUENCE SPT_MKT_GRADES_SEQ INCREMENT BY 1 START WITH 1;</v>
      </c>
      <c r="F9" s="37" t="str">
        <f t="shared" si="13"/>
        <v>SPT_MKT_GRADES_AUTO_BRI</v>
      </c>
      <c r="G9" s="3" t="str">
        <f t="shared" si="3"/>
        <v>Yes</v>
      </c>
      <c r="H9" s="3" t="str">
        <f t="shared" si="4"/>
        <v>create or replace TRIGGER SPT_MKT_GRADES_AUTO_BRI 
before insert on SPT_MKT_GRADES
for each row
begin
  select SPT_MKT_GRADES_SEQ.nextval into :new.MKT_GRADE_ID from dual;
end;</v>
      </c>
      <c r="I9" t="str">
        <f t="shared" si="5"/>
        <v>ALTER TABLE SPT_MKT_GRADES ADD (CREATE_DATE DATE );</v>
      </c>
      <c r="J9" t="str">
        <f t="shared" si="6"/>
        <v>ALTER TABLE SPT_MKT_GRADES 
ADD (CREATED_BY VARCHAR2(30) );</v>
      </c>
      <c r="K9" t="str">
        <f t="shared" si="7"/>
        <v>ALTER TABLE SPT_MKT_GRADES 
ADD (LAST_MOD_DATE DATE );</v>
      </c>
      <c r="L9" t="str">
        <f t="shared" si="8"/>
        <v>ALTER TABLE SPT_MKT_GRADES 
ADD (LAST_MOD_BY VARCHAR2(30) );</v>
      </c>
      <c r="M9" t="str">
        <f t="shared" si="9"/>
        <v>COMMENT ON COLUMN SPT_MKT_GRADES.CREATE_DATE IS 'The date on which this record was created in the database';</v>
      </c>
      <c r="N9" t="str">
        <f t="shared" si="10"/>
        <v>COMMENT ON COLUMN SPT_MKT_GRADES.CREATED_BY IS 'The Oracle username of the person creating this record in the database';</v>
      </c>
      <c r="O9" t="str">
        <f t="shared" si="11"/>
        <v>COMMENT ON COLUMN SPT_MKT_GRADES.LAST_MOD_DATE IS 'The last date on which any of the data in this record was changed';</v>
      </c>
      <c r="P9" t="str">
        <f t="shared" si="12"/>
        <v>COMMENT ON COLUMN SPT_MKT_GRADES.LAST_MOD_BY IS 'The Oracle username of the person making the most recent change to this record';</v>
      </c>
      <c r="Q9" s="41" t="s">
        <v>451</v>
      </c>
      <c r="R9" s="40" t="str">
        <f t="shared" si="14"/>
        <v>COMMENT ON TABLE SPT_MKT_GRADES IS 'Market Grades
This is a reference table that represents the different Market Grades for fish buyers (e.g. other, standard, premium, poor, etc.).  These Market Grades are used in the Final Outturn (FOT) data stream.';</v>
      </c>
      <c r="S9" s="37" t="str">
        <f t="shared" si="15"/>
        <v>COMMENT ON COLUMN SPT_MKT_GRADES.MKT_GRADE_ID IS 'Primary Key for the SPT_MKT_GRADES table';</v>
      </c>
      <c r="T9" s="37" t="str">
        <f t="shared" si="16"/>
        <v>SELECT MAX(MKT_GRADE_ID) FROM SPT_MKT_GRADES;</v>
      </c>
    </row>
    <row r="10" spans="1:22" s="3" customFormat="1" ht="60" x14ac:dyDescent="0.25">
      <c r="A10" s="4" t="s">
        <v>56</v>
      </c>
      <c r="B10" s="19" t="s">
        <v>111</v>
      </c>
      <c r="C10" s="37" t="str">
        <f t="shared" si="0"/>
        <v>SPT_ORG_TYPES_SEQ</v>
      </c>
      <c r="D10" s="3" t="str">
        <f t="shared" si="1"/>
        <v>Yes</v>
      </c>
      <c r="E10" s="3" t="str">
        <f t="shared" si="2"/>
        <v>CREATE SEQUENCE SPT_ORG_TYPES_SEQ INCREMENT BY 1 START WITH 1;</v>
      </c>
      <c r="F10" s="37" t="str">
        <f t="shared" si="13"/>
        <v>SPT_ORG_TYPES_AUTO_BRI</v>
      </c>
      <c r="G10" s="3" t="str">
        <f t="shared" si="3"/>
        <v>Yes</v>
      </c>
      <c r="H10" s="3" t="str">
        <f t="shared" si="4"/>
        <v>create or replace TRIGGER SPT_ORG_TYPES_AUTO_BRI 
before insert on SPT_ORG_TYPES
for each row
begin
  select SPT_ORG_TYPES_SEQ.nextval into :new.ORG_TYPE_ID from dual;
end;</v>
      </c>
      <c r="I10" t="str">
        <f t="shared" si="5"/>
        <v>ALTER TABLE SPT_ORG_TYPES ADD (CREATE_DATE DATE );</v>
      </c>
      <c r="J10" t="str">
        <f t="shared" si="6"/>
        <v>ALTER TABLE SPT_ORG_TYPES 
ADD (CREATED_BY VARCHAR2(30) );</v>
      </c>
      <c r="K10" t="str">
        <f t="shared" si="7"/>
        <v>ALTER TABLE SPT_ORG_TYPES 
ADD (LAST_MOD_DATE DATE );</v>
      </c>
      <c r="L10" t="str">
        <f t="shared" si="8"/>
        <v>ALTER TABLE SPT_ORG_TYPES 
ADD (LAST_MOD_BY VARCHAR2(30) );</v>
      </c>
      <c r="M10" t="str">
        <f t="shared" si="9"/>
        <v>COMMENT ON COLUMN SPT_ORG_TYPES.CREATE_DATE IS 'The date on which this record was created in the database';</v>
      </c>
      <c r="N10" t="str">
        <f t="shared" si="10"/>
        <v>COMMENT ON COLUMN SPT_ORG_TYPES.CREATED_BY IS 'The Oracle username of the person creating this record in the database';</v>
      </c>
      <c r="O10" t="str">
        <f t="shared" si="11"/>
        <v>COMMENT ON COLUMN SPT_ORG_TYPES.LAST_MOD_DATE IS 'The last date on which any of the data in this record was changed';</v>
      </c>
      <c r="P10" t="str">
        <f t="shared" si="12"/>
        <v>COMMENT ON COLUMN SPT_ORG_TYPES.LAST_MOD_BY IS 'The Oracle username of the person making the most recent change to this record';</v>
      </c>
      <c r="Q10" s="41" t="s">
        <v>469</v>
      </c>
      <c r="R10" s="40" t="str">
        <f t="shared" si="14"/>
        <v>COMMENT ON TABLE SPT_ORG_TYPES IS 'Organization Types
This is a reference table that represents the different Organization Types (e.g. fish buyers, fishing companies, port agents).  This defines how the different Organizations are used in the system.';</v>
      </c>
      <c r="S10" s="37" t="str">
        <f t="shared" si="15"/>
        <v>COMMENT ON COLUMN SPT_ORG_TYPES.ORG_TYPE_ID IS 'Primary Key for the SPT_ORG_TYPES table';</v>
      </c>
      <c r="T10" s="37" t="str">
        <f t="shared" si="16"/>
        <v>SELECT MAX(ORG_TYPE_ID) FROM SPT_ORG_TYPES;</v>
      </c>
    </row>
    <row r="11" spans="1:22" s="42" customFormat="1" ht="75" x14ac:dyDescent="0.25">
      <c r="A11" s="42" t="s">
        <v>57</v>
      </c>
      <c r="B11" s="42" t="s">
        <v>240</v>
      </c>
      <c r="C11" s="42" t="str">
        <f t="shared" si="0"/>
        <v>SPT_ORGANIZATIONS_SEQ</v>
      </c>
      <c r="D11" s="42" t="str">
        <f t="shared" si="1"/>
        <v>Yes</v>
      </c>
      <c r="E11" s="42" t="str">
        <f t="shared" si="2"/>
        <v>CREATE SEQUENCE SPT_ORGANIZATIONS_SEQ INCREMENT BY 1 START WITH 1;</v>
      </c>
      <c r="F11" s="42" t="str">
        <f t="shared" si="13"/>
        <v>SPT_ORGANIZATIONS_AUTO_BRI</v>
      </c>
      <c r="G11" s="42" t="str">
        <f t="shared" si="3"/>
        <v>Yes</v>
      </c>
      <c r="H11" s="42" t="str">
        <f t="shared" si="4"/>
        <v>create or replace TRIGGER SPT_ORGANIZATIONS_AUTO_BRI 
before insert on SPT_ORGANIZATIONS
for each row
begin
  select SPT_ORGANIZATIONS_SEQ.nextval into :new.ORG_ID from dual;
end;</v>
      </c>
      <c r="I11" s="42" t="str">
        <f t="shared" si="5"/>
        <v>ALTER TABLE SPT_ORGANIZATIONS ADD (CREATE_DATE DATE );</v>
      </c>
      <c r="J11" s="42" t="str">
        <f t="shared" si="6"/>
        <v>ALTER TABLE SPT_ORGANIZATIONS 
ADD (CREATED_BY VARCHAR2(30) );</v>
      </c>
      <c r="K11" s="42" t="str">
        <f t="shared" si="7"/>
        <v>ALTER TABLE SPT_ORGANIZATIONS 
ADD (LAST_MOD_DATE DATE );</v>
      </c>
      <c r="L11" s="42" t="str">
        <f t="shared" si="8"/>
        <v>ALTER TABLE SPT_ORGANIZATIONS 
ADD (LAST_MOD_BY VARCHAR2(30) );</v>
      </c>
      <c r="M11" s="42" t="str">
        <f t="shared" si="9"/>
        <v>COMMENT ON COLUMN SPT_ORGANIZATIONS.CREATE_DATE IS 'The date on which this record was created in the database';</v>
      </c>
      <c r="N11" s="42" t="str">
        <f t="shared" si="10"/>
        <v>COMMENT ON COLUMN SPT_ORGANIZATIONS.CREATED_BY IS 'The Oracle username of the person creating this record in the database';</v>
      </c>
      <c r="O11" s="42" t="str">
        <f t="shared" si="11"/>
        <v>COMMENT ON COLUMN SPT_ORGANIZATIONS.LAST_MOD_DATE IS 'The last date on which any of the data in this record was changed';</v>
      </c>
      <c r="P11" s="42" t="str">
        <f t="shared" si="12"/>
        <v>COMMENT ON COLUMN SPT_ORGANIZATIONS.LAST_MOD_BY IS 'The Oracle username of the person making the most recent change to this record';</v>
      </c>
      <c r="Q11" s="47" t="s">
        <v>983</v>
      </c>
      <c r="R11" s="47" t="str">
        <f t="shared" si="14"/>
        <v>COMMENT ON TABLE SPT_ORGANIZATIONS IS 'Organizations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v>
      </c>
      <c r="S11" s="42" t="str">
        <f t="shared" si="15"/>
        <v>COMMENT ON COLUMN SPT_ORGANIZATIONS.ORG_ID IS 'Primary Key for the SPT_ORGANIZATIONS table';</v>
      </c>
      <c r="T11" s="42" t="str">
        <f t="shared" si="16"/>
        <v>SELECT MAX(ORG_ID) FROM SPT_ORGANIZATIONS;</v>
      </c>
    </row>
    <row r="12" spans="1:22" s="3" customFormat="1" ht="75" x14ac:dyDescent="0.25">
      <c r="A12" s="4" t="s">
        <v>58</v>
      </c>
      <c r="B12" s="20" t="s">
        <v>272</v>
      </c>
      <c r="C12" s="37" t="str">
        <f t="shared" si="0"/>
        <v>SPT_SCH_ASSOC_CODES_SEQ</v>
      </c>
      <c r="D12" s="3" t="str">
        <f t="shared" si="1"/>
        <v>Yes</v>
      </c>
      <c r="E12" s="3" t="str">
        <f t="shared" si="2"/>
        <v>CREATE SEQUENCE SPT_SCH_ASSOC_CODES_SEQ INCREMENT BY 1 START WITH 1;</v>
      </c>
      <c r="F12" s="37" t="str">
        <f t="shared" si="13"/>
        <v>SPT_SCH_ASSOC_CODES_AUTO_BRI</v>
      </c>
      <c r="G12" s="3" t="str">
        <f t="shared" si="3"/>
        <v>Yes</v>
      </c>
      <c r="H12" s="3" t="str">
        <f t="shared" si="4"/>
        <v>create or replace TRIGGER SPT_SCH_ASSOC_CODES_AUTO_BRI 
before insert on SPT_SCH_ASSOC_CODES
for each row
begin
  select SPT_SCH_ASSOC_CODES_SEQ.nextval into :new.SCH_ASSOC_ID from dual;
end;</v>
      </c>
      <c r="I12" t="str">
        <f t="shared" si="5"/>
        <v>ALTER TABLE SPT_SCH_ASSOC_CODES ADD (CREATE_DATE DATE );</v>
      </c>
      <c r="J12" t="str">
        <f t="shared" si="6"/>
        <v>ALTER TABLE SPT_SCH_ASSOC_CODES 
ADD (CREATED_BY VARCHAR2(30) );</v>
      </c>
      <c r="K12" t="str">
        <f t="shared" si="7"/>
        <v>ALTER TABLE SPT_SCH_ASSOC_CODES 
ADD (LAST_MOD_DATE DATE );</v>
      </c>
      <c r="L12" t="str">
        <f t="shared" si="8"/>
        <v>ALTER TABLE SPT_SCH_ASSOC_CODES 
ADD (LAST_MOD_BY VARCHAR2(30) );</v>
      </c>
      <c r="M12" t="str">
        <f t="shared" si="9"/>
        <v>COMMENT ON COLUMN SPT_SCH_ASSOC_CODES.CREATE_DATE IS 'The date on which this record was created in the database';</v>
      </c>
      <c r="N12" t="str">
        <f t="shared" si="10"/>
        <v>COMMENT ON COLUMN SPT_SCH_ASSOC_CODES.CREATED_BY IS 'The Oracle username of the person creating this record in the database';</v>
      </c>
      <c r="O12" t="str">
        <f t="shared" si="11"/>
        <v>COMMENT ON COLUMN SPT_SCH_ASSOC_CODES.LAST_MOD_DATE IS 'The last date on which any of the data in this record was changed';</v>
      </c>
      <c r="P12" t="str">
        <f t="shared" si="12"/>
        <v>COMMENT ON COLUMN SPT_SCH_ASSOC_CODES.LAST_MOD_BY IS 'The Oracle username of the person making the most recent change to this record';</v>
      </c>
      <c r="Q12" s="41" t="s">
        <v>472</v>
      </c>
      <c r="R12" s="40" t="str">
        <f t="shared" si="14"/>
        <v>COMMENT ON TABLE SPT_SCH_ASSOC_CODES IS 'School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v>
      </c>
      <c r="S12" s="37" t="str">
        <f t="shared" si="15"/>
        <v>COMMENT ON COLUMN SPT_SCH_ASSOC_CODES.SCH_ASSOC_ID IS 'Primary Key for the SPT_SCH_ASSOC_CODES table';</v>
      </c>
      <c r="T12" s="37" t="str">
        <f t="shared" si="16"/>
        <v>SELECT MAX(SCH_ASSOC_ID) FROM SPT_SCH_ASSOC_CODES;</v>
      </c>
    </row>
    <row r="13" spans="1:22" s="5" customFormat="1" ht="75" x14ac:dyDescent="0.25">
      <c r="A13" s="5" t="s">
        <v>59</v>
      </c>
      <c r="B13" s="5" t="s">
        <v>400</v>
      </c>
      <c r="C13" s="5" t="str">
        <f t="shared" si="0"/>
        <v>SPT_SET_OTHER_DISC_SEQ</v>
      </c>
      <c r="D13" s="5" t="str">
        <f t="shared" si="1"/>
        <v>Yes</v>
      </c>
      <c r="E13" s="5" t="str">
        <f t="shared" si="2"/>
        <v>CREATE SEQUENCE SPT_SET_OTHER_DISC_SEQ INCREMENT BY 1 START WITH 1;</v>
      </c>
      <c r="F13" s="5" t="str">
        <f t="shared" si="13"/>
        <v>SPT_SET_OTHER_DISC_AUTO_BRI</v>
      </c>
      <c r="G13" s="5" t="str">
        <f t="shared" si="3"/>
        <v>Yes</v>
      </c>
      <c r="H13" s="5" t="str">
        <f t="shared" si="4"/>
        <v>create or replace TRIGGER SPT_SET_OTHER_DISC_AUTO_BRI 
before insert on SPT_SET_OTHER_DISC
for each row
begin
  select SPT_SET_OTHER_DISC_SEQ.nextval into :new.OTH_DISC_ID from dual;
end;</v>
      </c>
      <c r="I13" s="5" t="str">
        <f t="shared" si="5"/>
        <v>ALTER TABLE SPT_SET_OTHER_DISC ADD (CREATE_DATE DATE );</v>
      </c>
      <c r="J13" s="5" t="str">
        <f t="shared" si="6"/>
        <v>ALTER TABLE SPT_SET_OTHER_DISC 
ADD (CREATED_BY VARCHAR2(30) );</v>
      </c>
      <c r="K13" s="5" t="str">
        <f t="shared" si="7"/>
        <v>ALTER TABLE SPT_SET_OTHER_DISC 
ADD (LAST_MOD_DATE DATE );</v>
      </c>
      <c r="L13" s="5" t="str">
        <f t="shared" si="8"/>
        <v>ALTER TABLE SPT_SET_OTHER_DISC 
ADD (LAST_MOD_BY VARCHAR2(30) );</v>
      </c>
      <c r="M13" s="5" t="str">
        <f t="shared" si="9"/>
        <v>COMMENT ON COLUMN SPT_SET_OTHER_DISC.CREATE_DATE IS 'The date on which this record was created in the database';</v>
      </c>
      <c r="N13" s="5" t="str">
        <f t="shared" si="10"/>
        <v>COMMENT ON COLUMN SPT_SET_OTHER_DISC.CREATED_BY IS 'The Oracle username of the person creating this record in the database';</v>
      </c>
      <c r="O13" s="5" t="str">
        <f t="shared" si="11"/>
        <v>COMMENT ON COLUMN SPT_SET_OTHER_DISC.LAST_MOD_DATE IS 'The last date on which any of the data in this record was changed';</v>
      </c>
      <c r="P13" s="5" t="str">
        <f t="shared" si="12"/>
        <v>COMMENT ON COLUMN SPT_SET_OTHER_DISC.LAST_MOD_BY IS 'The Oracle username of the person making the most recent change to this record';</v>
      </c>
      <c r="Q13" s="43" t="s">
        <v>473</v>
      </c>
      <c r="R13" s="43" t="str">
        <f t="shared" si="14"/>
        <v>COMMENT ON TABLE SPT_SET_OTHER_DISC IS 'Fishing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v>
      </c>
      <c r="S13" s="5" t="str">
        <f t="shared" si="15"/>
        <v>COMMENT ON COLUMN SPT_SET_OTHER_DISC.OTH_DISC_ID IS 'Primary Key for the SPT_SET_OTHER_DISC table';</v>
      </c>
      <c r="T13" s="5" t="str">
        <f t="shared" si="16"/>
        <v>SELECT MAX(OTH_DISC_ID) FROM SPT_SET_OTHER_DISC;</v>
      </c>
    </row>
    <row r="14" spans="1:22" s="3" customFormat="1" ht="75" x14ac:dyDescent="0.25">
      <c r="A14" s="4" t="s">
        <v>60</v>
      </c>
      <c r="B14" s="21" t="s">
        <v>422</v>
      </c>
      <c r="C14" s="37" t="str">
        <f t="shared" si="0"/>
        <v>SPT_SET_RET_CATCH_SEQ</v>
      </c>
      <c r="D14" s="3" t="str">
        <f t="shared" si="1"/>
        <v>Yes</v>
      </c>
      <c r="E14" s="3" t="str">
        <f t="shared" si="2"/>
        <v>CREATE SEQUENCE SPT_SET_RET_CATCH_SEQ INCREMENT BY 1 START WITH 1;</v>
      </c>
      <c r="F14" s="37" t="str">
        <f t="shared" si="13"/>
        <v>SPT_SET_RET_CATCH_AUTO_BRI</v>
      </c>
      <c r="G14" s="3" t="str">
        <f t="shared" si="3"/>
        <v>Yes</v>
      </c>
      <c r="H14" s="3" t="str">
        <f t="shared" si="4"/>
        <v>create or replace TRIGGER SPT_SET_RET_CATCH_AUTO_BRI 
before insert on SPT_SET_RET_CATCH
for each row
begin
  select SPT_SET_RET_CATCH_SEQ.nextval into :new.RET_CATCH_ID from dual;
end;</v>
      </c>
      <c r="I14" t="str">
        <f t="shared" si="5"/>
        <v>ALTER TABLE SPT_SET_RET_CATCH ADD (CREATE_DATE DATE );</v>
      </c>
      <c r="J14" t="str">
        <f t="shared" si="6"/>
        <v>ALTER TABLE SPT_SET_RET_CATCH 
ADD (CREATED_BY VARCHAR2(30) );</v>
      </c>
      <c r="K14" t="str">
        <f t="shared" si="7"/>
        <v>ALTER TABLE SPT_SET_RET_CATCH 
ADD (LAST_MOD_DATE DATE );</v>
      </c>
      <c r="L14" t="str">
        <f t="shared" si="8"/>
        <v>ALTER TABLE SPT_SET_RET_CATCH 
ADD (LAST_MOD_BY VARCHAR2(30) );</v>
      </c>
      <c r="M14" t="str">
        <f t="shared" si="9"/>
        <v>COMMENT ON COLUMN SPT_SET_RET_CATCH.CREATE_DATE IS 'The date on which this record was created in the database';</v>
      </c>
      <c r="N14" t="str">
        <f t="shared" si="10"/>
        <v>COMMENT ON COLUMN SPT_SET_RET_CATCH.CREATED_BY IS 'The Oracle username of the person creating this record in the database';</v>
      </c>
      <c r="O14" t="str">
        <f t="shared" si="11"/>
        <v>COMMENT ON COLUMN SPT_SET_RET_CATCH.LAST_MOD_DATE IS 'The last date on which any of the data in this record was changed';</v>
      </c>
      <c r="P14" t="str">
        <f t="shared" si="12"/>
        <v>COMMENT ON COLUMN SPT_SET_RET_CATCH.LAST_MOD_BY IS 'The Oracle username of the person making the most recent change to this record';</v>
      </c>
      <c r="Q14" s="41" t="s">
        <v>474</v>
      </c>
      <c r="R14" s="40" t="str">
        <f t="shared" si="14"/>
        <v>COMMENT ON TABLE SPT_SET_RET_CATCH IS 'Fishing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v>
      </c>
      <c r="S14" s="37" t="str">
        <f t="shared" si="15"/>
        <v>COMMENT ON COLUMN SPT_SET_RET_CATCH.RET_CATCH_ID IS 'Primary Key for the SPT_SET_RET_CATCH table';</v>
      </c>
      <c r="T14" s="37" t="str">
        <f t="shared" si="16"/>
        <v>SELECT MAX(RET_CATCH_ID) FROM SPT_SET_RET_CATCH;</v>
      </c>
    </row>
    <row r="15" spans="1:22" s="5" customFormat="1" ht="75" x14ac:dyDescent="0.25">
      <c r="A15" s="5" t="s">
        <v>61</v>
      </c>
      <c r="B15" s="5" t="s">
        <v>433</v>
      </c>
      <c r="C15" s="5" t="str">
        <f t="shared" si="0"/>
        <v>SPT_SET_TUNA_DISC_SEQ</v>
      </c>
      <c r="D15" s="5" t="str">
        <f t="shared" si="1"/>
        <v>Yes</v>
      </c>
      <c r="E15" s="5" t="str">
        <f t="shared" si="2"/>
        <v>CREATE SEQUENCE SPT_SET_TUNA_DISC_SEQ INCREMENT BY 1 START WITH 1;</v>
      </c>
      <c r="F15" s="5" t="str">
        <f t="shared" si="13"/>
        <v>SPT_SET_TUNA_DISC_AUTO_BRI</v>
      </c>
      <c r="G15" s="5" t="str">
        <f t="shared" si="3"/>
        <v>Yes</v>
      </c>
      <c r="H15" s="5" t="str">
        <f t="shared" si="4"/>
        <v>create or replace TRIGGER SPT_SET_TUNA_DISC_AUTO_BRI 
before insert on SPT_SET_TUNA_DISC
for each row
begin
  select SPT_SET_TUNA_DISC_SEQ.nextval into :new.TUNA_DISC_ID from dual;
end;</v>
      </c>
      <c r="I15" s="5" t="str">
        <f t="shared" si="5"/>
        <v>ALTER TABLE SPT_SET_TUNA_DISC ADD (CREATE_DATE DATE );</v>
      </c>
      <c r="J15" s="5" t="str">
        <f t="shared" si="6"/>
        <v>ALTER TABLE SPT_SET_TUNA_DISC 
ADD (CREATED_BY VARCHAR2(30) );</v>
      </c>
      <c r="K15" s="5" t="str">
        <f t="shared" si="7"/>
        <v>ALTER TABLE SPT_SET_TUNA_DISC 
ADD (LAST_MOD_DATE DATE );</v>
      </c>
      <c r="L15" s="5" t="str">
        <f t="shared" si="8"/>
        <v>ALTER TABLE SPT_SET_TUNA_DISC 
ADD (LAST_MOD_BY VARCHAR2(30) );</v>
      </c>
      <c r="M15" s="5" t="str">
        <f t="shared" si="9"/>
        <v>COMMENT ON COLUMN SPT_SET_TUNA_DISC.CREATE_DATE IS 'The date on which this record was created in the database';</v>
      </c>
      <c r="N15" s="5" t="str">
        <f t="shared" si="10"/>
        <v>COMMENT ON COLUMN SPT_SET_TUNA_DISC.CREATED_BY IS 'The Oracle username of the person creating this record in the database';</v>
      </c>
      <c r="O15" s="5" t="str">
        <f t="shared" si="11"/>
        <v>COMMENT ON COLUMN SPT_SET_TUNA_DISC.LAST_MOD_DATE IS 'The last date on which any of the data in this record was changed';</v>
      </c>
      <c r="P15" s="5" t="str">
        <f t="shared" si="12"/>
        <v>COMMENT ON COLUMN SPT_SET_TUNA_DISC.LAST_MOD_BY IS 'The Oracle username of the person making the most recent change to this record';</v>
      </c>
      <c r="Q15" s="43" t="s">
        <v>475</v>
      </c>
      <c r="R15" s="43" t="str">
        <f t="shared" si="14"/>
        <v>COMMENT ON TABLE SPT_SET_TUNA_DISC IS 'Fishing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v>
      </c>
      <c r="S15" s="5" t="str">
        <f t="shared" si="15"/>
        <v>COMMENT ON COLUMN SPT_SET_TUNA_DISC.TUNA_DISC_ID IS 'Primary Key for the SPT_SET_TUNA_DISC table';</v>
      </c>
      <c r="T15" s="5" t="str">
        <f t="shared" si="16"/>
        <v>SELECT MAX(TUNA_DISC_ID) FROM SPT_SET_TUNA_DISC;</v>
      </c>
    </row>
    <row r="16" spans="1:22" s="3" customFormat="1" ht="60" x14ac:dyDescent="0.25">
      <c r="A16" s="4" t="s">
        <v>62</v>
      </c>
      <c r="B16" s="22" t="s">
        <v>24</v>
      </c>
      <c r="C16" s="37" t="str">
        <f t="shared" si="0"/>
        <v>SPT_SIZE_CLASSES_SEQ</v>
      </c>
      <c r="D16" s="3" t="str">
        <f t="shared" si="1"/>
        <v>Yes</v>
      </c>
      <c r="E16" s="3" t="str">
        <f t="shared" si="2"/>
        <v>CREATE SEQUENCE SPT_SIZE_CLASSES_SEQ INCREMENT BY 1 START WITH 1;</v>
      </c>
      <c r="F16" s="37" t="str">
        <f t="shared" si="13"/>
        <v>SPT_SIZE_CLASSES_AUTO_BRI</v>
      </c>
      <c r="G16" s="3" t="str">
        <f t="shared" si="3"/>
        <v>Yes</v>
      </c>
      <c r="H16" s="3" t="str">
        <f t="shared" si="4"/>
        <v>create or replace TRIGGER SPT_SIZE_CLASSES_AUTO_BRI 
before insert on SPT_SIZE_CLASSES
for each row
begin
  select SPT_SIZE_CLASSES_SEQ.nextval into :new.SIZE_CLASS_ID from dual;
end;</v>
      </c>
      <c r="I16" t="str">
        <f t="shared" si="5"/>
        <v>ALTER TABLE SPT_SIZE_CLASSES ADD (CREATE_DATE DATE );</v>
      </c>
      <c r="J16" t="str">
        <f t="shared" si="6"/>
        <v>ALTER TABLE SPT_SIZE_CLASSES 
ADD (CREATED_BY VARCHAR2(30) );</v>
      </c>
      <c r="K16" t="str">
        <f t="shared" si="7"/>
        <v>ALTER TABLE SPT_SIZE_CLASSES 
ADD (LAST_MOD_DATE DATE );</v>
      </c>
      <c r="L16" t="str">
        <f t="shared" si="8"/>
        <v>ALTER TABLE SPT_SIZE_CLASSES 
ADD (LAST_MOD_BY VARCHAR2(30) );</v>
      </c>
      <c r="M16" t="str">
        <f t="shared" si="9"/>
        <v>COMMENT ON COLUMN SPT_SIZE_CLASSES.CREATE_DATE IS 'The date on which this record was created in the database';</v>
      </c>
      <c r="N16" t="str">
        <f t="shared" si="10"/>
        <v>COMMENT ON COLUMN SPT_SIZE_CLASSES.CREATED_BY IS 'The Oracle username of the person creating this record in the database';</v>
      </c>
      <c r="O16" t="str">
        <f t="shared" si="11"/>
        <v>COMMENT ON COLUMN SPT_SIZE_CLASSES.LAST_MOD_DATE IS 'The last date on which any of the data in this record was changed';</v>
      </c>
      <c r="P16" t="str">
        <f t="shared" si="12"/>
        <v>COMMENT ON COLUMN SPT_SIZE_CLASSES.LAST_MOD_BY IS 'The Oracle username of the person making the most recent change to this record';</v>
      </c>
      <c r="Q16" s="41" t="s">
        <v>454</v>
      </c>
      <c r="R16" s="40" t="str">
        <f t="shared" si="14"/>
        <v>COMMENT ON TABLE SPT_SIZE_CLASSES IS 'Size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v>
      </c>
      <c r="S16" s="37" t="str">
        <f t="shared" si="15"/>
        <v>COMMENT ON COLUMN SPT_SIZE_CLASSES.SIZE_CLASS_ID IS 'Primary Key for the SPT_SIZE_CLASSES table';</v>
      </c>
      <c r="T16" s="37" t="str">
        <f t="shared" si="16"/>
        <v>SELECT MAX(SIZE_CLASS_ID) FROM SPT_SIZE_CLASSES;</v>
      </c>
    </row>
    <row r="17" spans="1:22" s="3" customFormat="1" ht="60" x14ac:dyDescent="0.25">
      <c r="A17" s="4" t="s">
        <v>276</v>
      </c>
      <c r="B17" s="23" t="s">
        <v>307</v>
      </c>
      <c r="C17" s="37" t="str">
        <f t="shared" si="0"/>
        <v>SPT_SPECIES_SEQ</v>
      </c>
      <c r="D17" s="3" t="str">
        <f t="shared" si="1"/>
        <v>Yes</v>
      </c>
      <c r="E17" s="3" t="str">
        <f t="shared" si="2"/>
        <v>CREATE SEQUENCE SPT_SPECIES_SEQ INCREMENT BY 1 START WITH 1;</v>
      </c>
      <c r="F17" s="37" t="str">
        <f t="shared" si="13"/>
        <v>SPT_SPECIES_AUTO_BRI</v>
      </c>
      <c r="G17" s="3" t="str">
        <f t="shared" si="3"/>
        <v>Yes</v>
      </c>
      <c r="H17" s="3" t="str">
        <f t="shared" si="4"/>
        <v>create or replace TRIGGER SPT_SPECIES_AUTO_BRI 
before insert on SPT_SPECIES
for each row
begin
  select SPT_SPECIES_SEQ.nextval into :new.SPP_ID from dual;
end;</v>
      </c>
      <c r="I17" t="str">
        <f t="shared" si="5"/>
        <v>ALTER TABLE SPT_SPECIES ADD (CREATE_DATE DATE );</v>
      </c>
      <c r="J17" t="str">
        <f t="shared" si="6"/>
        <v>ALTER TABLE SPT_SPECIES 
ADD (CREATED_BY VARCHAR2(30) );</v>
      </c>
      <c r="K17" t="str">
        <f t="shared" si="7"/>
        <v>ALTER TABLE SPT_SPECIES 
ADD (LAST_MOD_DATE DATE );</v>
      </c>
      <c r="L17" t="str">
        <f t="shared" si="8"/>
        <v>ALTER TABLE SPT_SPECIES 
ADD (LAST_MOD_BY VARCHAR2(30) );</v>
      </c>
      <c r="M17" t="str">
        <f t="shared" si="9"/>
        <v>COMMENT ON COLUMN SPT_SPECIES.CREATE_DATE IS 'The date on which this record was created in the database';</v>
      </c>
      <c r="N17" t="str">
        <f t="shared" si="10"/>
        <v>COMMENT ON COLUMN SPT_SPECIES.CREATED_BY IS 'The Oracle username of the person creating this record in the database';</v>
      </c>
      <c r="O17" t="str">
        <f t="shared" si="11"/>
        <v>COMMENT ON COLUMN SPT_SPECIES.LAST_MOD_DATE IS 'The last date on which any of the data in this record was changed';</v>
      </c>
      <c r="P17" t="str">
        <f t="shared" si="12"/>
        <v>COMMENT ON COLUMN SPT_SPECIES.LAST_MOD_BY IS 'The Oracle username of the person making the most recent change to this record';</v>
      </c>
      <c r="Q17" s="41" t="s">
        <v>453</v>
      </c>
      <c r="R17" s="40" t="str">
        <f t="shared" si="14"/>
        <v>COMMENT ON TABLE SPT_SPECIES IS 'Species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v>
      </c>
      <c r="S17" s="37" t="str">
        <f t="shared" si="15"/>
        <v>COMMENT ON COLUMN SPT_SPECIES.SPP_ID IS 'Primary Key for the SPT_SPECIES table';</v>
      </c>
      <c r="T17" s="37" t="str">
        <f t="shared" si="16"/>
        <v>SELECT MAX(SPP_ID) FROM SPT_SPECIES;</v>
      </c>
    </row>
    <row r="18" spans="1:22" s="3" customFormat="1" ht="75" x14ac:dyDescent="0.25">
      <c r="A18" s="4" t="s">
        <v>63</v>
      </c>
      <c r="B18" s="24" t="s">
        <v>432</v>
      </c>
      <c r="C18" s="37" t="str">
        <f t="shared" si="0"/>
        <v>SPT_SPECIES_GROUPS_SEQ</v>
      </c>
      <c r="D18" s="3" t="str">
        <f t="shared" si="1"/>
        <v>Yes</v>
      </c>
      <c r="E18" s="3" t="str">
        <f t="shared" si="2"/>
        <v>CREATE SEQUENCE SPT_SPECIES_GROUPS_SEQ INCREMENT BY 1 START WITH 1;</v>
      </c>
      <c r="F18" s="37" t="str">
        <f t="shared" si="13"/>
        <v>SPT_SPECIES_GROUPS_AUTO_BRI</v>
      </c>
      <c r="G18" s="3" t="str">
        <f t="shared" si="3"/>
        <v>Yes</v>
      </c>
      <c r="H18" s="3" t="str">
        <f t="shared" si="4"/>
        <v>create or replace TRIGGER SPT_SPECIES_GROUPS_AUTO_BRI 
before insert on SPT_SPECIES_GROUPS
for each row
begin
  select SPT_SPECIES_GROUPS_SEQ.nextval into :new.SPP_GROUP_ID from dual;
end;</v>
      </c>
      <c r="I18" t="str">
        <f t="shared" si="5"/>
        <v>ALTER TABLE SPT_SPECIES_GROUPS ADD (CREATE_DATE DATE );</v>
      </c>
      <c r="J18" t="str">
        <f t="shared" si="6"/>
        <v>ALTER TABLE SPT_SPECIES_GROUPS 
ADD (CREATED_BY VARCHAR2(30) );</v>
      </c>
      <c r="K18" t="str">
        <f t="shared" si="7"/>
        <v>ALTER TABLE SPT_SPECIES_GROUPS 
ADD (LAST_MOD_DATE DATE );</v>
      </c>
      <c r="L18" t="str">
        <f t="shared" si="8"/>
        <v>ALTER TABLE SPT_SPECIES_GROUPS 
ADD (LAST_MOD_BY VARCHAR2(30) );</v>
      </c>
      <c r="M18" t="str">
        <f t="shared" si="9"/>
        <v>COMMENT ON COLUMN SPT_SPECIES_GROUPS.CREATE_DATE IS 'The date on which this record was created in the database';</v>
      </c>
      <c r="N18" t="str">
        <f t="shared" si="10"/>
        <v>COMMENT ON COLUMN SPT_SPECIES_GROUPS.CREATED_BY IS 'The Oracle username of the person creating this record in the database';</v>
      </c>
      <c r="O18" t="str">
        <f t="shared" si="11"/>
        <v>COMMENT ON COLUMN SPT_SPECIES_GROUPS.LAST_MOD_DATE IS 'The last date on which any of the data in this record was changed';</v>
      </c>
      <c r="P18" t="str">
        <f t="shared" si="12"/>
        <v>COMMENT ON COLUMN SPT_SPECIES_GROUPS.LAST_MOD_BY IS 'The Oracle username of the person making the most recent change to this record';</v>
      </c>
      <c r="Q18" s="41" t="s">
        <v>476</v>
      </c>
      <c r="R18" s="40" t="str">
        <f t="shared" si="14"/>
        <v>COMMENT ON TABLE SPT_SPECIES_GROUPS IS 'Species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v>
      </c>
      <c r="S18" s="37" t="str">
        <f t="shared" si="15"/>
        <v>COMMENT ON COLUMN SPT_SPECIES_GROUPS.SPP_GROUP_ID IS 'Primary Key for the SPT_SPECIES_GROUPS table';</v>
      </c>
      <c r="T18" s="37" t="str">
        <f t="shared" si="16"/>
        <v>SELECT MAX(SPP_GROUP_ID) FROM SPT_SPECIES_GROUPS;</v>
      </c>
    </row>
    <row r="19" spans="1:22" s="3" customFormat="1" ht="60" x14ac:dyDescent="0.25">
      <c r="A19" s="4" t="s">
        <v>64</v>
      </c>
      <c r="B19" s="25" t="s">
        <v>7</v>
      </c>
      <c r="C19" s="37" t="str">
        <f t="shared" si="0"/>
        <v>SPT_TAXON_TYPES_SEQ</v>
      </c>
      <c r="D19" s="3" t="str">
        <f t="shared" si="1"/>
        <v>Yes</v>
      </c>
      <c r="E19" s="3" t="str">
        <f t="shared" si="2"/>
        <v>CREATE SEQUENCE SPT_TAXON_TYPES_SEQ INCREMENT BY 1 START WITH 1;</v>
      </c>
      <c r="F19" s="37" t="str">
        <f t="shared" si="13"/>
        <v>SPT_TAXON_TYPES_AUTO_BRI</v>
      </c>
      <c r="G19" s="3" t="str">
        <f t="shared" si="3"/>
        <v>Yes</v>
      </c>
      <c r="H19" s="3" t="str">
        <f t="shared" si="4"/>
        <v>create or replace TRIGGER SPT_TAXON_TYPES_AUTO_BRI 
before insert on SPT_TAXON_TYPES
for each row
begin
  select SPT_TAXON_TYPES_SEQ.nextval into :new.TAXON_TYPE_ID from dual;
end;</v>
      </c>
      <c r="I19" t="str">
        <f t="shared" si="5"/>
        <v>ALTER TABLE SPT_TAXON_TYPES ADD (CREATE_DATE DATE );</v>
      </c>
      <c r="J19" t="str">
        <f t="shared" si="6"/>
        <v>ALTER TABLE SPT_TAXON_TYPES 
ADD (CREATED_BY VARCHAR2(30) );</v>
      </c>
      <c r="K19" t="str">
        <f t="shared" si="7"/>
        <v>ALTER TABLE SPT_TAXON_TYPES 
ADD (LAST_MOD_DATE DATE );</v>
      </c>
      <c r="L19" t="str">
        <f t="shared" si="8"/>
        <v>ALTER TABLE SPT_TAXON_TYPES 
ADD (LAST_MOD_BY VARCHAR2(30) );</v>
      </c>
      <c r="M19" t="str">
        <f t="shared" si="9"/>
        <v>COMMENT ON COLUMN SPT_TAXON_TYPES.CREATE_DATE IS 'The date on which this record was created in the database';</v>
      </c>
      <c r="N19" t="str">
        <f t="shared" si="10"/>
        <v>COMMENT ON COLUMN SPT_TAXON_TYPES.CREATED_BY IS 'The Oracle username of the person creating this record in the database';</v>
      </c>
      <c r="O19" t="str">
        <f t="shared" si="11"/>
        <v>COMMENT ON COLUMN SPT_TAXON_TYPES.LAST_MOD_DATE IS 'The last date on which any of the data in this record was changed';</v>
      </c>
      <c r="P19" t="str">
        <f t="shared" si="12"/>
        <v>COMMENT ON COLUMN SPT_TAXON_TYPES.LAST_MOD_BY IS 'The Oracle username of the person making the most recent change to this record';</v>
      </c>
      <c r="Q19" s="41" t="s">
        <v>471</v>
      </c>
      <c r="R19" s="40" t="str">
        <f t="shared" si="14"/>
        <v>COMMENT ON TABLE SPT_TAXON_TYPES IS 'Taxonomic Types
This is a reference table that represents the different Taxonomic Types for the different Species records.  This defines how the different Species records are used in the system.';</v>
      </c>
      <c r="S19" s="37" t="str">
        <f t="shared" si="15"/>
        <v>COMMENT ON COLUMN SPT_TAXON_TYPES.TAXON_TYPE_ID IS 'Primary Key for the SPT_TAXON_TYPES table';</v>
      </c>
      <c r="T19" s="37" t="str">
        <f t="shared" si="16"/>
        <v>SELECT MAX(TAXON_TYPE_ID) FROM SPT_TAXON_TYPES;</v>
      </c>
    </row>
    <row r="20" spans="1:22" s="3" customFormat="1" ht="60" x14ac:dyDescent="0.25">
      <c r="A20" s="4" t="s">
        <v>65</v>
      </c>
      <c r="B20" s="26" t="s">
        <v>281</v>
      </c>
      <c r="C20" s="37" t="str">
        <f t="shared" si="0"/>
        <v>SPT_UNITS_OF_MEASURE_SEQ</v>
      </c>
      <c r="D20" s="3" t="str">
        <f t="shared" si="1"/>
        <v>Yes</v>
      </c>
      <c r="E20" s="3" t="str">
        <f t="shared" si="2"/>
        <v>CREATE SEQUENCE SPT_UNITS_OF_MEASURE_SEQ INCREMENT BY 1 START WITH 1;</v>
      </c>
      <c r="F20" s="37" t="str">
        <f t="shared" si="13"/>
        <v>SPT_UNITS_OF_MEASURE_AUTO_BRI</v>
      </c>
      <c r="G20" s="3" t="str">
        <f t="shared" si="3"/>
        <v>Yes</v>
      </c>
      <c r="H20" s="3" t="str">
        <f t="shared" si="4"/>
        <v>create or replace TRIGGER SPT_UNITS_OF_MEASURE_AUTO_BRI 
before insert on SPT_UNITS_OF_MEASURE
for each row
begin
  select SPT_UNITS_OF_MEASURE_SEQ.nextval into :new.UOM_ID from dual;
end;</v>
      </c>
      <c r="I20" t="str">
        <f t="shared" si="5"/>
        <v>ALTER TABLE SPT_UNITS_OF_MEASURE ADD (CREATE_DATE DATE );</v>
      </c>
      <c r="J20" t="str">
        <f t="shared" si="6"/>
        <v>ALTER TABLE SPT_UNITS_OF_MEASURE 
ADD (CREATED_BY VARCHAR2(30) );</v>
      </c>
      <c r="K20" t="str">
        <f t="shared" si="7"/>
        <v>ALTER TABLE SPT_UNITS_OF_MEASURE 
ADD (LAST_MOD_DATE DATE );</v>
      </c>
      <c r="L20" t="str">
        <f t="shared" si="8"/>
        <v>ALTER TABLE SPT_UNITS_OF_MEASURE 
ADD (LAST_MOD_BY VARCHAR2(30) );</v>
      </c>
      <c r="M20" t="str">
        <f t="shared" si="9"/>
        <v>COMMENT ON COLUMN SPT_UNITS_OF_MEASURE.CREATE_DATE IS 'The date on which this record was created in the database';</v>
      </c>
      <c r="N20" t="str">
        <f t="shared" si="10"/>
        <v>COMMENT ON COLUMN SPT_UNITS_OF_MEASURE.CREATED_BY IS 'The Oracle username of the person creating this record in the database';</v>
      </c>
      <c r="O20" t="str">
        <f t="shared" si="11"/>
        <v>COMMENT ON COLUMN SPT_UNITS_OF_MEASURE.LAST_MOD_DATE IS 'The last date on which any of the data in this record was changed';</v>
      </c>
      <c r="P20" t="str">
        <f t="shared" si="12"/>
        <v>COMMENT ON COLUMN SPT_UNITS_OF_MEASURE.LAST_MOD_BY IS 'The Oracle username of the person making the most recent change to this record';</v>
      </c>
      <c r="Q20" s="41" t="s">
        <v>455</v>
      </c>
      <c r="R20" s="40" t="str">
        <f t="shared" si="14"/>
        <v>COMMENT ON TABLE SPT_UNITS_OF_MEASURE IS 'Units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v>
      </c>
      <c r="S20" s="37" t="str">
        <f t="shared" si="15"/>
        <v>COMMENT ON COLUMN SPT_UNITS_OF_MEASURE.UOM_ID IS 'Primary Key for the SPT_UNITS_OF_MEASURE table';</v>
      </c>
      <c r="T20" s="37" t="str">
        <f t="shared" si="16"/>
        <v>SELECT MAX(UOM_ID) FROM SPT_UNITS_OF_MEASURE;</v>
      </c>
    </row>
    <row r="21" spans="1:22" s="3" customFormat="1" ht="60" x14ac:dyDescent="0.25">
      <c r="A21" s="4" t="s">
        <v>66</v>
      </c>
      <c r="B21" s="27" t="s">
        <v>277</v>
      </c>
      <c r="C21" s="37" t="str">
        <f t="shared" si="0"/>
        <v>SPT_UL_DISPOSITIONS_SEQ</v>
      </c>
      <c r="D21" s="3" t="str">
        <f t="shared" si="1"/>
        <v>Yes</v>
      </c>
      <c r="E21" s="3" t="str">
        <f t="shared" si="2"/>
        <v>CREATE SEQUENCE SPT_UL_DISPOSITIONS_SEQ INCREMENT BY 1 START WITH 1;</v>
      </c>
      <c r="F21" s="37" t="str">
        <f t="shared" si="13"/>
        <v>SPT_UL_DISPOSITIONS_AUTO_BRI</v>
      </c>
      <c r="G21" s="3" t="str">
        <f t="shared" si="3"/>
        <v>Yes</v>
      </c>
      <c r="H21" s="3" t="str">
        <f t="shared" si="4"/>
        <v>create or replace TRIGGER SPT_UL_DISPOSITIONS_AUTO_BRI 
before insert on SPT_UL_DISPOSITIONS
for each row
begin
  select SPT_UL_DISPOSITIONS_SEQ.nextval into :new.UL_DISP_ID from dual;
end;</v>
      </c>
      <c r="I21" t="str">
        <f t="shared" si="5"/>
        <v>ALTER TABLE SPT_UL_DISPOSITIONS ADD (CREATE_DATE DATE );</v>
      </c>
      <c r="J21" t="str">
        <f t="shared" si="6"/>
        <v>ALTER TABLE SPT_UL_DISPOSITIONS 
ADD (CREATED_BY VARCHAR2(30) );</v>
      </c>
      <c r="K21" t="str">
        <f t="shared" si="7"/>
        <v>ALTER TABLE SPT_UL_DISPOSITIONS 
ADD (LAST_MOD_DATE DATE );</v>
      </c>
      <c r="L21" t="str">
        <f t="shared" si="8"/>
        <v>ALTER TABLE SPT_UL_DISPOSITIONS 
ADD (LAST_MOD_BY VARCHAR2(30) );</v>
      </c>
      <c r="M21" t="str">
        <f t="shared" si="9"/>
        <v>COMMENT ON COLUMN SPT_UL_DISPOSITIONS.CREATE_DATE IS 'The date on which this record was created in the database';</v>
      </c>
      <c r="N21" t="str">
        <f t="shared" si="10"/>
        <v>COMMENT ON COLUMN SPT_UL_DISPOSITIONS.CREATED_BY IS 'The Oracle username of the person creating this record in the database';</v>
      </c>
      <c r="O21" t="str">
        <f t="shared" si="11"/>
        <v>COMMENT ON COLUMN SPT_UL_DISPOSITIONS.LAST_MOD_DATE IS 'The last date on which any of the data in this record was changed';</v>
      </c>
      <c r="P21" t="str">
        <f t="shared" si="12"/>
        <v>COMMENT ON COLUMN SPT_UL_DISPOSITIONS.LAST_MOD_BY IS 'The Oracle username of the person making the most recent change to this record';</v>
      </c>
      <c r="Q21" s="41" t="s">
        <v>456</v>
      </c>
      <c r="R21" s="40" t="str">
        <f t="shared" si="14"/>
        <v>COMMENT ON TABLE SPT_UL_DISPOSITIONS IS 'Unloading Dispositions
This is a reference table that represents the different Unloading Dispositions (e.g. partial, complete, etc.) for Vessel Unloading Transactions.  These Unloading Dispositions are used in the Unloading Log (UL) data stream.  ';</v>
      </c>
      <c r="S21" s="37" t="str">
        <f t="shared" si="15"/>
        <v>COMMENT ON COLUMN SPT_UL_DISPOSITIONS.UL_DISP_ID IS 'Primary Key for the SPT_UL_DISPOSITIONS table';</v>
      </c>
      <c r="T21" s="37" t="str">
        <f t="shared" si="16"/>
        <v>SELECT MAX(UL_DISP_ID) FROM SPT_UL_DISPOSITIONS;</v>
      </c>
    </row>
    <row r="22" spans="1:22" s="3" customFormat="1" ht="75" x14ac:dyDescent="0.25">
      <c r="A22" s="4" t="s">
        <v>67</v>
      </c>
      <c r="B22" s="28" t="s">
        <v>402</v>
      </c>
      <c r="C22" s="37" t="str">
        <f t="shared" si="0"/>
        <v>SPT_UL_TRANS_ITEMS_SEQ</v>
      </c>
      <c r="D22" s="3" t="str">
        <f t="shared" si="1"/>
        <v>Yes</v>
      </c>
      <c r="E22" s="3" t="str">
        <f t="shared" si="2"/>
        <v>CREATE SEQUENCE SPT_UL_TRANS_ITEMS_SEQ INCREMENT BY 1 START WITH 1;</v>
      </c>
      <c r="F22" s="37" t="str">
        <f t="shared" si="13"/>
        <v>SPT_UL_TRANS_ITEMS_AUTO_BRI</v>
      </c>
      <c r="G22" s="3" t="str">
        <f t="shared" si="3"/>
        <v>Yes</v>
      </c>
      <c r="H22" s="3" t="str">
        <f t="shared" si="4"/>
        <v>create or replace TRIGGER SPT_UL_TRANS_ITEMS_AUTO_BRI 
before insert on SPT_UL_TRANS_ITEMS
for each row
begin
  select SPT_UL_TRANS_ITEMS_SEQ.nextval into :new.UL_ITEM_ID from dual;
end;</v>
      </c>
      <c r="I22" t="str">
        <f t="shared" si="5"/>
        <v>ALTER TABLE SPT_UL_TRANS_ITEMS ADD (CREATE_DATE DATE );</v>
      </c>
      <c r="J22" t="str">
        <f t="shared" si="6"/>
        <v>ALTER TABLE SPT_UL_TRANS_ITEMS 
ADD (CREATED_BY VARCHAR2(30) );</v>
      </c>
      <c r="K22" t="str">
        <f t="shared" si="7"/>
        <v>ALTER TABLE SPT_UL_TRANS_ITEMS 
ADD (LAST_MOD_DATE DATE );</v>
      </c>
      <c r="L22" t="str">
        <f t="shared" si="8"/>
        <v>ALTER TABLE SPT_UL_TRANS_ITEMS 
ADD (LAST_MOD_BY VARCHAR2(30) );</v>
      </c>
      <c r="M22" t="str">
        <f t="shared" si="9"/>
        <v>COMMENT ON COLUMN SPT_UL_TRANS_ITEMS.CREATE_DATE IS 'The date on which this record was created in the database';</v>
      </c>
      <c r="N22" t="str">
        <f t="shared" si="10"/>
        <v>COMMENT ON COLUMN SPT_UL_TRANS_ITEMS.CREATED_BY IS 'The Oracle username of the person creating this record in the database';</v>
      </c>
      <c r="O22" t="str">
        <f t="shared" si="11"/>
        <v>COMMENT ON COLUMN SPT_UL_TRANS_ITEMS.LAST_MOD_DATE IS 'The last date on which any of the data in this record was changed';</v>
      </c>
      <c r="P22" t="str">
        <f t="shared" si="12"/>
        <v>COMMENT ON COLUMN SPT_UL_TRANS_ITEMS.LAST_MOD_BY IS 'The Oracle username of the person making the most recent change to this record';</v>
      </c>
      <c r="Q22" s="41" t="s">
        <v>477</v>
      </c>
      <c r="R22" s="40" t="str">
        <f t="shared" si="14"/>
        <v>COMMENT ON TABLE SPT_UL_TRANS_ITEMS IS 'Vessel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v>
      </c>
      <c r="S22" s="37" t="str">
        <f t="shared" si="15"/>
        <v>COMMENT ON COLUMN SPT_UL_TRANS_ITEMS.UL_ITEM_ID IS 'Primary Key for the SPT_UL_TRANS_ITEMS table';</v>
      </c>
      <c r="T22" s="37" t="str">
        <f t="shared" si="16"/>
        <v>SELECT MAX(UL_ITEM_ID) FROM SPT_UL_TRANS_ITEMS;</v>
      </c>
    </row>
    <row r="23" spans="1:22" s="3" customFormat="1" ht="75" x14ac:dyDescent="0.25">
      <c r="A23" s="4" t="s">
        <v>68</v>
      </c>
      <c r="B23" s="29" t="s">
        <v>242</v>
      </c>
      <c r="C23" s="37" t="str">
        <f t="shared" si="0"/>
        <v>SPT_UL_TRANSACTIONS_SEQ</v>
      </c>
      <c r="D23" s="3" t="str">
        <f t="shared" si="1"/>
        <v>Yes</v>
      </c>
      <c r="E23" s="3" t="str">
        <f t="shared" si="2"/>
        <v>CREATE SEQUENCE SPT_UL_TRANSACTIONS_SEQ INCREMENT BY 1 START WITH 1;</v>
      </c>
      <c r="F23" s="37" t="str">
        <f t="shared" si="13"/>
        <v>SPT_UL_TRANSACTIONS_AUTO_BRI</v>
      </c>
      <c r="G23" s="3" t="str">
        <f t="shared" si="3"/>
        <v>Yes</v>
      </c>
      <c r="H23" s="3" t="str">
        <f t="shared" si="4"/>
        <v>create or replace TRIGGER SPT_UL_TRANSACTIONS_AUTO_BRI 
before insert on SPT_UL_TRANSACTIONS
for each row
begin
  select SPT_UL_TRANSACTIONS_SEQ.nextval into :new.UL_TRANS_ID from dual;
end;</v>
      </c>
      <c r="I23" t="str">
        <f t="shared" si="5"/>
        <v>ALTER TABLE SPT_UL_TRANSACTIONS ADD (CREATE_DATE DATE );</v>
      </c>
      <c r="J23" t="str">
        <f t="shared" si="6"/>
        <v>ALTER TABLE SPT_UL_TRANSACTIONS 
ADD (CREATED_BY VARCHAR2(30) );</v>
      </c>
      <c r="K23" t="str">
        <f t="shared" si="7"/>
        <v>ALTER TABLE SPT_UL_TRANSACTIONS 
ADD (LAST_MOD_DATE DATE );</v>
      </c>
      <c r="L23" t="str">
        <f t="shared" si="8"/>
        <v>ALTER TABLE SPT_UL_TRANSACTIONS 
ADD (LAST_MOD_BY VARCHAR2(30) );</v>
      </c>
      <c r="M23" t="str">
        <f t="shared" si="9"/>
        <v>COMMENT ON COLUMN SPT_UL_TRANSACTIONS.CREATE_DATE IS 'The date on which this record was created in the database';</v>
      </c>
      <c r="N23" t="str">
        <f t="shared" si="10"/>
        <v>COMMENT ON COLUMN SPT_UL_TRANSACTIONS.CREATED_BY IS 'The Oracle username of the person creating this record in the database';</v>
      </c>
      <c r="O23" t="str">
        <f t="shared" si="11"/>
        <v>COMMENT ON COLUMN SPT_UL_TRANSACTIONS.LAST_MOD_DATE IS 'The last date on which any of the data in this record was changed';</v>
      </c>
      <c r="P23" t="str">
        <f t="shared" si="12"/>
        <v>COMMENT ON COLUMN SPT_UL_TRANSACTIONS.LAST_MOD_BY IS 'The Oracle username of the person making the most recent change to this record';</v>
      </c>
      <c r="Q23" s="41" t="s">
        <v>457</v>
      </c>
      <c r="R23" s="40" t="str">
        <f t="shared" si="14"/>
        <v>COMMENT ON TABLE SPT_UL_TRANSACTIONS IS 'Vessel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v>
      </c>
      <c r="S23" s="37" t="str">
        <f t="shared" si="15"/>
        <v>COMMENT ON COLUMN SPT_UL_TRANSACTIONS.UL_TRANS_ID IS 'Primary Key for the SPT_UL_TRANSACTIONS table';</v>
      </c>
      <c r="T23" s="37" t="str">
        <f t="shared" si="16"/>
        <v>SELECT MAX(UL_TRANS_ID) FROM SPT_UL_TRANSACTIONS;</v>
      </c>
    </row>
    <row r="24" spans="1:22" s="3" customFormat="1" ht="60" x14ac:dyDescent="0.25">
      <c r="A24" s="4" t="s">
        <v>69</v>
      </c>
      <c r="B24" s="30" t="s">
        <v>367</v>
      </c>
      <c r="C24" s="37" t="str">
        <f t="shared" si="0"/>
        <v>SPT_VESSEL_CAPTAINS_SEQ</v>
      </c>
      <c r="D24" s="3" t="str">
        <f t="shared" si="1"/>
        <v>Yes</v>
      </c>
      <c r="E24" s="3" t="str">
        <f t="shared" si="2"/>
        <v>CREATE SEQUENCE SPT_VESSEL_CAPTAINS_SEQ INCREMENT BY 1 START WITH 1;</v>
      </c>
      <c r="F24" s="37" t="str">
        <f t="shared" si="13"/>
        <v>SPT_VESSEL_CAPTAINS_AUTO_BRI</v>
      </c>
      <c r="G24" s="3" t="str">
        <f t="shared" si="3"/>
        <v>Yes</v>
      </c>
      <c r="H24" s="3" t="str">
        <f t="shared" si="4"/>
        <v>create or replace TRIGGER SPT_VESSEL_CAPTAINS_AUTO_BRI 
before insert on SPT_VESSEL_CAPTAINS
for each row
begin
  select SPT_VESSEL_CAPTAINS_SEQ.nextval into :new.VESS_CAP_ID from dual;
end;</v>
      </c>
      <c r="I24" t="str">
        <f t="shared" si="5"/>
        <v>ALTER TABLE SPT_VESSEL_CAPTAINS ADD (CREATE_DATE DATE );</v>
      </c>
      <c r="J24" t="str">
        <f t="shared" si="6"/>
        <v>ALTER TABLE SPT_VESSEL_CAPTAINS 
ADD (CREATED_BY VARCHAR2(30) );</v>
      </c>
      <c r="K24" t="str">
        <f t="shared" si="7"/>
        <v>ALTER TABLE SPT_VESSEL_CAPTAINS 
ADD (LAST_MOD_DATE DATE );</v>
      </c>
      <c r="L24" t="str">
        <f t="shared" si="8"/>
        <v>ALTER TABLE SPT_VESSEL_CAPTAINS 
ADD (LAST_MOD_BY VARCHAR2(30) );</v>
      </c>
      <c r="M24" t="str">
        <f t="shared" si="9"/>
        <v>COMMENT ON COLUMN SPT_VESSEL_CAPTAINS.CREATE_DATE IS 'The date on which this record was created in the database';</v>
      </c>
      <c r="N24" t="str">
        <f t="shared" si="10"/>
        <v>COMMENT ON COLUMN SPT_VESSEL_CAPTAINS.CREATED_BY IS 'The Oracle username of the person creating this record in the database';</v>
      </c>
      <c r="O24" t="str">
        <f t="shared" si="11"/>
        <v>COMMENT ON COLUMN SPT_VESSEL_CAPTAINS.LAST_MOD_DATE IS 'The last date on which any of the data in this record was changed';</v>
      </c>
      <c r="P24" t="str">
        <f t="shared" si="12"/>
        <v>COMMENT ON COLUMN SPT_VESSEL_CAPTAINS.LAST_MOD_BY IS 'The Oracle username of the person making the most recent change to this record';</v>
      </c>
      <c r="Q24" s="40" t="s">
        <v>460</v>
      </c>
      <c r="R24" s="40" t="str">
        <f t="shared" si="14"/>
        <v>COMMENT ON TABLE SPT_VESSEL_CAPTAINS IS 'Vessel Captains
This is a reference table that represents the different Vessel Captains tracked under the SPTT.  These Vessel Captains are used in the Regional Purse-Seine Logsheet (RPL) data stream.';</v>
      </c>
      <c r="S24" s="37" t="str">
        <f t="shared" si="15"/>
        <v>COMMENT ON COLUMN SPT_VESSEL_CAPTAINS.VESS_CAP_ID IS 'Primary Key for the SPT_VESSEL_CAPTAINS table';</v>
      </c>
      <c r="T24" s="37" t="str">
        <f t="shared" si="16"/>
        <v>SELECT MAX(VESS_CAP_ID) FROM SPT_VESSEL_CAPTAINS;</v>
      </c>
    </row>
    <row r="25" spans="1:22" s="3" customFormat="1" ht="60" x14ac:dyDescent="0.25">
      <c r="A25" s="4" t="s">
        <v>70</v>
      </c>
      <c r="B25" s="31" t="s">
        <v>360</v>
      </c>
      <c r="C25" s="37" t="str">
        <f t="shared" si="0"/>
        <v>SPT_VESSEL_SET_EVTS_SEQ</v>
      </c>
      <c r="D25" s="3" t="str">
        <f t="shared" si="1"/>
        <v>Yes</v>
      </c>
      <c r="E25" s="3" t="str">
        <f t="shared" si="2"/>
        <v>CREATE SEQUENCE SPT_VESSEL_SET_EVTS_SEQ INCREMENT BY 1 START WITH 1;</v>
      </c>
      <c r="F25" s="37" t="str">
        <f t="shared" si="13"/>
        <v>SPT_VESSEL_SET_EVTS_AUTO_BRI</v>
      </c>
      <c r="G25" s="3" t="str">
        <f t="shared" si="3"/>
        <v>Yes</v>
      </c>
      <c r="H25" s="3" t="str">
        <f t="shared" si="4"/>
        <v>create or replace TRIGGER SPT_VESSEL_SET_EVTS_AUTO_BRI 
before insert on SPT_VESSEL_SET_EVTS
for each row
begin
  select SPT_VESSEL_SET_EVTS_SEQ.nextval into :new.SET_EVT_ID from dual;
end;</v>
      </c>
      <c r="I25" t="str">
        <f t="shared" si="5"/>
        <v>ALTER TABLE SPT_VESSEL_SET_EVTS ADD (CREATE_DATE DATE );</v>
      </c>
      <c r="J25" t="str">
        <f t="shared" si="6"/>
        <v>ALTER TABLE SPT_VESSEL_SET_EVTS 
ADD (CREATED_BY VARCHAR2(30) );</v>
      </c>
      <c r="K25" t="str">
        <f t="shared" si="7"/>
        <v>ALTER TABLE SPT_VESSEL_SET_EVTS 
ADD (LAST_MOD_DATE DATE );</v>
      </c>
      <c r="L25" t="str">
        <f t="shared" si="8"/>
        <v>ALTER TABLE SPT_VESSEL_SET_EVTS 
ADD (LAST_MOD_BY VARCHAR2(30) );</v>
      </c>
      <c r="M25" t="str">
        <f t="shared" si="9"/>
        <v>COMMENT ON COLUMN SPT_VESSEL_SET_EVTS.CREATE_DATE IS 'The date on which this record was created in the database';</v>
      </c>
      <c r="N25" t="str">
        <f t="shared" si="10"/>
        <v>COMMENT ON COLUMN SPT_VESSEL_SET_EVTS.CREATED_BY IS 'The Oracle username of the person creating this record in the database';</v>
      </c>
      <c r="O25" t="str">
        <f t="shared" si="11"/>
        <v>COMMENT ON COLUMN SPT_VESSEL_SET_EVTS.LAST_MOD_DATE IS 'The last date on which any of the data in this record was changed';</v>
      </c>
      <c r="P25" t="str">
        <f t="shared" si="12"/>
        <v>COMMENT ON COLUMN SPT_VESSEL_SET_EVTS.LAST_MOD_BY IS 'The Oracle username of the person making the most recent change to this record';</v>
      </c>
      <c r="Q25" s="40" t="s">
        <v>461</v>
      </c>
      <c r="R25" s="40" t="str">
        <f t="shared" si="14"/>
        <v>COMMENT ON TABLE SPT_VESSEL_SET_EVTS IS 'Vessel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v>
      </c>
      <c r="S25" s="37" t="str">
        <f t="shared" si="15"/>
        <v>COMMENT ON COLUMN SPT_VESSEL_SET_EVTS.SET_EVT_ID IS 'Primary Key for the SPT_VESSEL_SET_EVTS table';</v>
      </c>
      <c r="T25" s="37" t="str">
        <f t="shared" si="16"/>
        <v>SELECT MAX(SET_EVT_ID) FROM SPT_VESSEL_SET_EVTS;</v>
      </c>
    </row>
    <row r="26" spans="1:22" s="3" customFormat="1" ht="60" x14ac:dyDescent="0.25">
      <c r="A26" s="4" t="s">
        <v>71</v>
      </c>
      <c r="B26" s="32" t="s">
        <v>366</v>
      </c>
      <c r="C26" s="37" t="str">
        <f t="shared" si="0"/>
        <v>SPT_VESSEL_TRIPS_SEQ</v>
      </c>
      <c r="D26" s="3" t="str">
        <f t="shared" si="1"/>
        <v>Yes</v>
      </c>
      <c r="E26" s="3" t="str">
        <f t="shared" si="2"/>
        <v>CREATE SEQUENCE SPT_VESSEL_TRIPS_SEQ INCREMENT BY 1 START WITH 1;</v>
      </c>
      <c r="F26" s="37" t="str">
        <f t="shared" si="13"/>
        <v>SPT_VESSEL_TRIPS_AUTO_BRI</v>
      </c>
      <c r="G26" s="3" t="str">
        <f t="shared" si="3"/>
        <v>Yes</v>
      </c>
      <c r="H26" s="3" t="str">
        <f t="shared" si="4"/>
        <v>create or replace TRIGGER SPT_VESSEL_TRIPS_AUTO_BRI 
before insert on SPT_VESSEL_TRIPS
for each row
begin
  select SPT_VESSEL_TRIPS_SEQ.nextval into :new.VESS_TRIP_ID from dual;
end;</v>
      </c>
      <c r="I26" t="str">
        <f t="shared" si="5"/>
        <v>ALTER TABLE SPT_VESSEL_TRIPS ADD (CREATE_DATE DATE );</v>
      </c>
      <c r="J26" t="str">
        <f t="shared" si="6"/>
        <v>ALTER TABLE SPT_VESSEL_TRIPS 
ADD (CREATED_BY VARCHAR2(30) );</v>
      </c>
      <c r="K26" t="str">
        <f t="shared" si="7"/>
        <v>ALTER TABLE SPT_VESSEL_TRIPS 
ADD (LAST_MOD_DATE DATE );</v>
      </c>
      <c r="L26" t="str">
        <f t="shared" si="8"/>
        <v>ALTER TABLE SPT_VESSEL_TRIPS 
ADD (LAST_MOD_BY VARCHAR2(30) );</v>
      </c>
      <c r="M26" t="str">
        <f t="shared" si="9"/>
        <v>COMMENT ON COLUMN SPT_VESSEL_TRIPS.CREATE_DATE IS 'The date on which this record was created in the database';</v>
      </c>
      <c r="N26" t="str">
        <f t="shared" si="10"/>
        <v>COMMENT ON COLUMN SPT_VESSEL_TRIPS.CREATED_BY IS 'The Oracle username of the person creating this record in the database';</v>
      </c>
      <c r="O26" t="str">
        <f t="shared" si="11"/>
        <v>COMMENT ON COLUMN SPT_VESSEL_TRIPS.LAST_MOD_DATE IS 'The last date on which any of the data in this record was changed';</v>
      </c>
      <c r="P26" t="str">
        <f t="shared" si="12"/>
        <v>COMMENT ON COLUMN SPT_VESSEL_TRIPS.LAST_MOD_BY IS 'The Oracle username of the person making the most recent change to this record';</v>
      </c>
      <c r="Q26" s="40" t="s">
        <v>462</v>
      </c>
      <c r="R26" s="40" t="str">
        <f t="shared" si="14"/>
        <v>COMMENT ON TABLE SPT_VESSEL_TRIPS IS 'Vessel Trips
This table represents the different purse-seine fishing Vessel Trips tracked under the SPTT.  These Vessel Trips are used in the Unloading Log (UL) and Regional Purse-Seine Logsheet (RPL) data streams.  This is the central event table that all SPTT data is tracked by.  ';</v>
      </c>
      <c r="S26" s="37" t="str">
        <f t="shared" si="15"/>
        <v>COMMENT ON COLUMN SPT_VESSEL_TRIPS.VESS_TRIP_ID IS 'Primary Key for the SPT_VESSEL_TRIPS table';</v>
      </c>
      <c r="T26" s="37" t="str">
        <f t="shared" si="16"/>
        <v>SELECT MAX(VESS_TRIP_ID) FROM SPT_VESSEL_TRIPS;</v>
      </c>
    </row>
    <row r="27" spans="1:22" s="3" customFormat="1" ht="180" x14ac:dyDescent="0.25">
      <c r="A27" s="4" t="s">
        <v>72</v>
      </c>
      <c r="B27" s="33" t="s">
        <v>387</v>
      </c>
      <c r="C27" s="37" t="str">
        <f t="shared" si="0"/>
        <v>SPT_VESSEL_TRIP_EVTS_SEQ</v>
      </c>
      <c r="D27" s="3" t="str">
        <f t="shared" si="1"/>
        <v>Yes</v>
      </c>
      <c r="E27" s="3" t="str">
        <f t="shared" si="2"/>
        <v>CREATE SEQUENCE SPT_VESSEL_TRIP_EVTS_SEQ INCREMENT BY 1 START WITH 1;</v>
      </c>
      <c r="F27" s="37" t="str">
        <f t="shared" si="13"/>
        <v>SPT_VESSEL_TRIP_EVTS_AUTO_BRI</v>
      </c>
      <c r="G27" s="3" t="str">
        <f>IF(LEN(F27) &lt;= 30, "Yes", "No")</f>
        <v>Yes</v>
      </c>
      <c r="H27" s="3" t="str">
        <f t="shared" si="4"/>
        <v>create or replace TRIGGER SPT_VESSEL_TRIP_EVTS_AUTO_BRI 
before insert on SPT_VESSEL_TRIP_EVTS
for each row
begin
  select SPT_VESSEL_TRIP_EVTS_SEQ.nextval into :new.VESS_TRIP_EVT_ID from dual;
end;</v>
      </c>
      <c r="I27" t="str">
        <f t="shared" si="5"/>
        <v>ALTER TABLE SPT_VESSEL_TRIP_EVTS ADD (CREATE_DATE DATE );</v>
      </c>
      <c r="J27" t="str">
        <f t="shared" si="6"/>
        <v>ALTER TABLE SPT_VESSEL_TRIP_EVTS 
ADD (CREATED_BY VARCHAR2(30) );</v>
      </c>
      <c r="K27" t="str">
        <f t="shared" si="7"/>
        <v>ALTER TABLE SPT_VESSEL_TRIP_EVTS 
ADD (LAST_MOD_DATE DATE );</v>
      </c>
      <c r="L27" t="str">
        <f t="shared" si="8"/>
        <v>ALTER TABLE SPT_VESSEL_TRIP_EVTS 
ADD (LAST_MOD_BY VARCHAR2(30) );</v>
      </c>
      <c r="M27" t="str">
        <f t="shared" si="9"/>
        <v>COMMENT ON COLUMN SPT_VESSEL_TRIP_EVTS.CREATE_DATE IS 'The date on which this record was created in the database';</v>
      </c>
      <c r="N27" t="str">
        <f t="shared" si="10"/>
        <v>COMMENT ON COLUMN SPT_VESSEL_TRIP_EVTS.CREATED_BY IS 'The Oracle username of the person creating this record in the database';</v>
      </c>
      <c r="O27" t="str">
        <f t="shared" si="11"/>
        <v>COMMENT ON COLUMN SPT_VESSEL_TRIP_EVTS.LAST_MOD_DATE IS 'The last date on which any of the data in this record was changed';</v>
      </c>
      <c r="P27" t="str">
        <f t="shared" si="12"/>
        <v>COMMENT ON COLUMN SPT_VESSEL_TRIP_EVTS.LAST_MOD_BY IS 'The Oracle username of the person making the most recent change to this record';</v>
      </c>
      <c r="Q27" s="40" t="s">
        <v>463</v>
      </c>
      <c r="R27" s="40" t="str">
        <f t="shared" si="14"/>
        <v>COMMENT ON TABLE SPT_VESSEL_TRIP_EVTS IS 'Vessel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v>
      </c>
      <c r="S27" s="37" t="str">
        <f t="shared" si="15"/>
        <v>COMMENT ON COLUMN SPT_VESSEL_TRIP_EVTS.VESS_TRIP_EVT_ID IS 'Primary Key for the SPT_VESSEL_TRIP_EVTS table';</v>
      </c>
      <c r="T27" s="37" t="str">
        <f t="shared" si="16"/>
        <v>SELECT MAX(VESS_TRIP_EVT_ID) FROM SPT_VESSEL_TRIP_EVTS;</v>
      </c>
      <c r="U27" s="147" t="str">
        <f>CONCATENATE("CREATE OR REPLACE TRIGGER ", A27, "_AUTO_BRU BEFORE
  UPDATE
    ON ", A27, " FOR EACH ROW 
    BEGIN 
      :NEW.LAST_MOD_DATE := SYSDATE;
      :NEW.LAST_MOD_BY := nvl(v('APP_USER'),user);
END;
/")</f>
        <v>CREATE OR REPLACE TRIGGER SPT_VESSEL_TRIP_EVTS_AUTO_BRU BEFORE
  UPDATE
    ON SPT_VESSEL_TRIP_EVTS FOR EACH ROW 
    BEGIN 
      :NEW.LAST_MOD_DATE := SYSDATE;
      :NEW.LAST_MOD_BY := nvl(v('APP_USER'),user);
END;
/</v>
      </c>
      <c r="V27" s="145" t="str">
        <f>CONCATENATE("create or replace TRIGGER ", F27, "
before insert on ", A27, "
for each row
begin
  select ", C27, ".nextval into :new.", B27, " from dual;
  :NEW.CREATE_DATE := SYSDATE;
  :NEW.CREATED_BY := nvl(v('APP_USER'),user);
end;
/
")</f>
        <v xml:space="preserve">create or replace TRIGGER SPT_VESSEL_TRIP_EVTS_AUTO_BRI
before insert on SPT_VESSEL_TRIP_EVTS
for each row
begin
  select SPT_VESSEL_TRIP_EVTS_SEQ.nextval into :new.VESS_TRIP_EVT_ID from dual;
  :NEW.CREATE_DATE := SYSDATE;
  :NEW.CREATED_BY := nvl(v('APP_USER'),user);
end;
/
</v>
      </c>
    </row>
    <row r="28" spans="1:22" s="3" customFormat="1" ht="75" x14ac:dyDescent="0.25">
      <c r="A28" s="39" t="s">
        <v>448</v>
      </c>
      <c r="B28" s="34" t="s">
        <v>306</v>
      </c>
      <c r="C28" s="37" t="str">
        <f t="shared" si="0"/>
        <v>SPT_TRIP_UL_ITEMS_SEQ</v>
      </c>
      <c r="D28" s="3" t="str">
        <f t="shared" si="1"/>
        <v>Yes</v>
      </c>
      <c r="E28" s="3" t="str">
        <f t="shared" si="2"/>
        <v>CREATE SEQUENCE SPT_TRIP_UL_ITEMS_SEQ INCREMENT BY 1 START WITH 1;</v>
      </c>
      <c r="F28" s="37" t="str">
        <f t="shared" si="13"/>
        <v>SPT_TRIP_UL_ITEMS_AUTO_BRI</v>
      </c>
      <c r="G28" s="3" t="str">
        <f t="shared" si="3"/>
        <v>Yes</v>
      </c>
      <c r="H28" s="3" t="str">
        <f t="shared" si="4"/>
        <v>create or replace TRIGGER SPT_TRIP_UL_ITEMS_AUTO_BRI 
before insert on SPT_TRIP_UL_ITEMS
for each row
begin
  select SPT_TRIP_UL_ITEMS_SEQ.nextval into :new.VST_UL_ITEM_ID from dual;
end;</v>
      </c>
      <c r="I28" t="str">
        <f t="shared" si="5"/>
        <v>ALTER TABLE SPT_TRIP_UL_ITEMS ADD (CREATE_DATE DATE );</v>
      </c>
      <c r="J28" t="str">
        <f t="shared" si="6"/>
        <v>ALTER TABLE SPT_TRIP_UL_ITEMS 
ADD (CREATED_BY VARCHAR2(30) );</v>
      </c>
      <c r="K28" t="str">
        <f t="shared" si="7"/>
        <v>ALTER TABLE SPT_TRIP_UL_ITEMS 
ADD (LAST_MOD_DATE DATE );</v>
      </c>
      <c r="L28" t="str">
        <f t="shared" si="8"/>
        <v>ALTER TABLE SPT_TRIP_UL_ITEMS 
ADD (LAST_MOD_BY VARCHAR2(30) );</v>
      </c>
      <c r="M28" t="str">
        <f t="shared" si="9"/>
        <v>COMMENT ON COLUMN SPT_TRIP_UL_ITEMS.CREATE_DATE IS 'The date on which this record was created in the database';</v>
      </c>
      <c r="N28" t="str">
        <f t="shared" si="10"/>
        <v>COMMENT ON COLUMN SPT_TRIP_UL_ITEMS.CREATED_BY IS 'The Oracle username of the person creating this record in the database';</v>
      </c>
      <c r="O28" t="str">
        <f t="shared" si="11"/>
        <v>COMMENT ON COLUMN SPT_TRIP_UL_ITEMS.LAST_MOD_DATE IS 'The last date on which any of the data in this record was changed';</v>
      </c>
      <c r="P28" t="str">
        <f t="shared" si="12"/>
        <v>COMMENT ON COLUMN SPT_TRIP_UL_ITEMS.LAST_MOD_BY IS 'The Oracle username of the person making the most recent change to this record';</v>
      </c>
      <c r="Q28" s="41" t="s">
        <v>479</v>
      </c>
      <c r="R28" s="40" t="str">
        <f t="shared" si="14"/>
        <v>COMMENT ON TABLE SPT_TRIP_UL_ITEMS IS 'Vessel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v>
      </c>
      <c r="S28" s="37" t="str">
        <f t="shared" si="15"/>
        <v>COMMENT ON COLUMN SPT_TRIP_UL_ITEMS.VST_UL_ITEM_ID IS 'Primary Key for the SPT_TRIP_UL_ITEMS table';</v>
      </c>
      <c r="T28" s="37" t="str">
        <f t="shared" si="16"/>
        <v>SELECT MAX(VST_UL_ITEM_ID) FROM SPT_TRIP_UL_ITEMS;</v>
      </c>
    </row>
    <row r="29" spans="1:22" s="3" customFormat="1" ht="75" x14ac:dyDescent="0.25">
      <c r="A29" s="4" t="s">
        <v>73</v>
      </c>
      <c r="B29" s="35" t="s">
        <v>290</v>
      </c>
      <c r="C29" s="37" t="str">
        <f t="shared" si="0"/>
        <v>SPT_VESSEL_TRIP_UL_SEQ</v>
      </c>
      <c r="D29" s="3" t="str">
        <f t="shared" si="1"/>
        <v>Yes</v>
      </c>
      <c r="E29" s="3" t="str">
        <f t="shared" si="2"/>
        <v>CREATE SEQUENCE SPT_VESSEL_TRIP_UL_SEQ INCREMENT BY 1 START WITH 1;</v>
      </c>
      <c r="F29" s="37" t="str">
        <f t="shared" si="13"/>
        <v>SPT_VESSEL_TRIP_UL_AUTO_BRI</v>
      </c>
      <c r="G29" s="3" t="str">
        <f t="shared" si="3"/>
        <v>Yes</v>
      </c>
      <c r="H29" s="3" t="str">
        <f t="shared" si="4"/>
        <v>create or replace TRIGGER SPT_VESSEL_TRIP_UL_AUTO_BRI 
before insert on SPT_VESSEL_TRIP_UL
for each row
begin
  select SPT_VESSEL_TRIP_UL_SEQ.nextval into :new.VST_UL_ID from dual;
end;</v>
      </c>
      <c r="I29" t="str">
        <f t="shared" si="5"/>
        <v>ALTER TABLE SPT_VESSEL_TRIP_UL ADD (CREATE_DATE DATE );</v>
      </c>
      <c r="J29" t="str">
        <f t="shared" si="6"/>
        <v>ALTER TABLE SPT_VESSEL_TRIP_UL 
ADD (CREATED_BY VARCHAR2(30) );</v>
      </c>
      <c r="K29" t="str">
        <f t="shared" si="7"/>
        <v>ALTER TABLE SPT_VESSEL_TRIP_UL 
ADD (LAST_MOD_DATE DATE );</v>
      </c>
      <c r="L29" t="str">
        <f t="shared" si="8"/>
        <v>ALTER TABLE SPT_VESSEL_TRIP_UL 
ADD (LAST_MOD_BY VARCHAR2(30) );</v>
      </c>
      <c r="M29" t="str">
        <f t="shared" si="9"/>
        <v>COMMENT ON COLUMN SPT_VESSEL_TRIP_UL.CREATE_DATE IS 'The date on which this record was created in the database';</v>
      </c>
      <c r="N29" t="str">
        <f t="shared" si="10"/>
        <v>COMMENT ON COLUMN SPT_VESSEL_TRIP_UL.CREATED_BY IS 'The Oracle username of the person creating this record in the database';</v>
      </c>
      <c r="O29" t="str">
        <f t="shared" si="11"/>
        <v>COMMENT ON COLUMN SPT_VESSEL_TRIP_UL.LAST_MOD_DATE IS 'The last date on which any of the data in this record was changed';</v>
      </c>
      <c r="P29" t="str">
        <f t="shared" si="12"/>
        <v>COMMENT ON COLUMN SPT_VESSEL_TRIP_UL.LAST_MOD_BY IS 'The Oracle username of the person making the most recent change to this record';</v>
      </c>
      <c r="Q29" s="41" t="s">
        <v>458</v>
      </c>
      <c r="R29" s="40" t="str">
        <f t="shared" si="14"/>
        <v>COMMENT ON TABLE SPT_VESSEL_TRIP_UL IS 'Vessel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v>
      </c>
      <c r="S29" s="37" t="str">
        <f t="shared" si="15"/>
        <v>COMMENT ON COLUMN SPT_VESSEL_TRIP_UL.VST_UL_ID IS 'Primary Key for the SPT_VESSEL_TRIP_UL table';</v>
      </c>
      <c r="T29" s="37" t="str">
        <f t="shared" si="16"/>
        <v>SELECT MAX(VST_UL_ID) FROM SPT_VESSEL_TRIP_UL;</v>
      </c>
    </row>
    <row r="30" spans="1:22" s="3" customFormat="1" ht="60" x14ac:dyDescent="0.25">
      <c r="A30" s="4" t="s">
        <v>74</v>
      </c>
      <c r="B30" s="36" t="s">
        <v>292</v>
      </c>
      <c r="C30" s="37" t="str">
        <f t="shared" si="0"/>
        <v>SPT_VESSEL_TYPES_SEQ</v>
      </c>
      <c r="D30" s="3" t="str">
        <f t="shared" si="1"/>
        <v>Yes</v>
      </c>
      <c r="E30" s="3" t="str">
        <f t="shared" si="2"/>
        <v>CREATE SEQUENCE SPT_VESSEL_TYPES_SEQ INCREMENT BY 1 START WITH 1;</v>
      </c>
      <c r="F30" s="37" t="str">
        <f t="shared" si="13"/>
        <v>SPT_VESSEL_TYPES_AUTO_BRI</v>
      </c>
      <c r="G30" s="3" t="str">
        <f t="shared" si="3"/>
        <v>Yes</v>
      </c>
      <c r="H30" s="3" t="str">
        <f t="shared" si="4"/>
        <v>create or replace TRIGGER SPT_VESSEL_TYPES_AUTO_BRI 
before insert on SPT_VESSEL_TYPES
for each row
begin
  select SPT_VESSEL_TYPES_SEQ.nextval into :new.VESS_TYPE_ID from dual;
end;</v>
      </c>
      <c r="I30" t="str">
        <f t="shared" si="5"/>
        <v>ALTER TABLE SPT_VESSEL_TYPES ADD (CREATE_DATE DATE );</v>
      </c>
      <c r="J30" t="str">
        <f t="shared" si="6"/>
        <v>ALTER TABLE SPT_VESSEL_TYPES 
ADD (CREATED_BY VARCHAR2(30) );</v>
      </c>
      <c r="K30" t="str">
        <f t="shared" si="7"/>
        <v>ALTER TABLE SPT_VESSEL_TYPES 
ADD (LAST_MOD_DATE DATE );</v>
      </c>
      <c r="L30" t="str">
        <f t="shared" si="8"/>
        <v>ALTER TABLE SPT_VESSEL_TYPES 
ADD (LAST_MOD_BY VARCHAR2(30) );</v>
      </c>
      <c r="M30" t="str">
        <f t="shared" si="9"/>
        <v>COMMENT ON COLUMN SPT_VESSEL_TYPES.CREATE_DATE IS 'The date on which this record was created in the database';</v>
      </c>
      <c r="N30" t="str">
        <f t="shared" si="10"/>
        <v>COMMENT ON COLUMN SPT_VESSEL_TYPES.CREATED_BY IS 'The Oracle username of the person creating this record in the database';</v>
      </c>
      <c r="O30" t="str">
        <f t="shared" si="11"/>
        <v>COMMENT ON COLUMN SPT_VESSEL_TYPES.LAST_MOD_DATE IS 'The last date on which any of the data in this record was changed';</v>
      </c>
      <c r="P30" t="str">
        <f t="shared" si="12"/>
        <v>COMMENT ON COLUMN SPT_VESSEL_TYPES.LAST_MOD_BY IS 'The Oracle username of the person making the most recent change to this record';</v>
      </c>
      <c r="Q30" s="41" t="s">
        <v>459</v>
      </c>
      <c r="R30" s="40" t="str">
        <f t="shared" si="14"/>
        <v>COMMENT ON TABLE SPT_VESSEL_TYPES IS 'Vessel Types
This is a reference table that represents the different Vessel Types (e.g. Fishing, Transshipment, etc.).  This defines how the different Vessels are used in the system.';</v>
      </c>
      <c r="S30" s="37" t="str">
        <f t="shared" si="15"/>
        <v>COMMENT ON COLUMN SPT_VESSEL_TYPES.VESS_TYPE_ID IS 'Primary Key for the SPT_VESSEL_TYPES table';</v>
      </c>
      <c r="T30" s="37" t="str">
        <f t="shared" si="16"/>
        <v>SELECT MAX(VESS_TYPE_ID) FROM SPT_VESSEL_TYPES;</v>
      </c>
    </row>
    <row r="31" spans="1:22" s="42" customFormat="1" ht="75" x14ac:dyDescent="0.25">
      <c r="A31" s="42" t="s">
        <v>973</v>
      </c>
      <c r="B31" s="42" t="s">
        <v>291</v>
      </c>
      <c r="C31" s="42" t="str">
        <f t="shared" si="0"/>
        <v>SPT_PTA_VESSELS_SEQ</v>
      </c>
      <c r="D31" s="42" t="str">
        <f t="shared" si="1"/>
        <v>Yes</v>
      </c>
      <c r="E31" s="42" t="str">
        <f t="shared" si="2"/>
        <v>CREATE SEQUENCE SPT_PTA_VESSELS_SEQ INCREMENT BY 1 START WITH 1;</v>
      </c>
      <c r="F31" s="42" t="str">
        <f t="shared" si="13"/>
        <v>SPT_PTA_VESSELS_AUTO_BRI</v>
      </c>
      <c r="G31" s="42" t="str">
        <f t="shared" si="3"/>
        <v>Yes</v>
      </c>
      <c r="H31" s="42" t="str">
        <f t="shared" si="4"/>
        <v>create or replace TRIGGER SPT_PTA_VESSELS_AUTO_BRI 
before insert on SPT_PTA_VESSELS
for each row
begin
  select SPT_PTA_VESSELS_SEQ.nextval into :new.VESS_ID from dual;
end;</v>
      </c>
      <c r="I31" s="42" t="str">
        <f t="shared" si="5"/>
        <v>ALTER TABLE SPT_PTA_VESSELS ADD (CREATE_DATE DATE );</v>
      </c>
      <c r="J31" s="42" t="str">
        <f t="shared" si="6"/>
        <v>ALTER TABLE SPT_PTA_VESSELS 
ADD (CREATED_BY VARCHAR2(30) );</v>
      </c>
      <c r="K31" s="42" t="str">
        <f t="shared" si="7"/>
        <v>ALTER TABLE SPT_PTA_VESSELS 
ADD (LAST_MOD_DATE DATE );</v>
      </c>
      <c r="L31" s="42" t="str">
        <f t="shared" si="8"/>
        <v>ALTER TABLE SPT_PTA_VESSELS 
ADD (LAST_MOD_BY VARCHAR2(30) );</v>
      </c>
      <c r="M31" s="42" t="str">
        <f t="shared" si="9"/>
        <v>COMMENT ON COLUMN SPT_PTA_VESSELS.CREATE_DATE IS 'The date on which this record was created in the database';</v>
      </c>
      <c r="N31" s="42" t="str">
        <f t="shared" si="10"/>
        <v>COMMENT ON COLUMN SPT_PTA_VESSELS.CREATED_BY IS 'The Oracle username of the person creating this record in the database';</v>
      </c>
      <c r="O31" s="42" t="str">
        <f t="shared" si="11"/>
        <v>COMMENT ON COLUMN SPT_PTA_VESSELS.LAST_MOD_DATE IS 'The last date on which any of the data in this record was changed';</v>
      </c>
      <c r="P31" s="42" t="str">
        <f t="shared" si="12"/>
        <v>COMMENT ON COLUMN SPT_PTA_VESSELS.LAST_MOD_BY IS 'The Oracle username of the person making the most recent change to this record';</v>
      </c>
      <c r="Q31" s="47" t="s">
        <v>982</v>
      </c>
      <c r="R31" s="47" t="str">
        <f t="shared" si="14"/>
        <v>COMMENT ON TABLE SPT_PTA_VESSELS IS 'Vessels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v>
      </c>
      <c r="S31" s="42" t="str">
        <f t="shared" si="15"/>
        <v>COMMENT ON COLUMN SPT_PTA_VESSELS.VESS_ID IS 'Primary Key for the SPT_PTA_VESSELS table';</v>
      </c>
      <c r="T31" s="42" t="str">
        <f t="shared" si="16"/>
        <v>SELECT MAX(VESS_ID) FROM SPT_PTA_VESSELS;</v>
      </c>
    </row>
    <row r="32" spans="1:22" ht="180" x14ac:dyDescent="0.25">
      <c r="A32" s="149" t="s">
        <v>497</v>
      </c>
      <c r="B32" s="38" t="s">
        <v>485</v>
      </c>
      <c r="C32" s="37" t="str">
        <f t="shared" si="0"/>
        <v>SPT_TRIP_OB_TRANSFERS_SEQ</v>
      </c>
      <c r="D32" s="37" t="str">
        <f t="shared" si="1"/>
        <v>Yes</v>
      </c>
      <c r="E32" s="37" t="str">
        <f t="shared" si="2"/>
        <v>CREATE SEQUENCE SPT_TRIP_OB_TRANSFERS_SEQ INCREMENT BY 1 START WITH 1;</v>
      </c>
      <c r="F32" s="37" t="str">
        <f t="shared" si="13"/>
        <v>SPT_TRIP_OB_TRANSFERS_AUTO_BRI</v>
      </c>
      <c r="G32" s="37" t="str">
        <f t="shared" si="3"/>
        <v>Yes</v>
      </c>
      <c r="H32" s="37" t="str">
        <f t="shared" si="4"/>
        <v>create or replace TRIGGER SPT_TRIP_OB_TRANSFERS_AUTO_BRI 
before insert on SPT_TRIP_OB_TRANSFERS
for each row
begin
  select SPT_TRIP_OB_TRANSFERS_SEQ.nextval into :new.OB_TRANSFER_ID from dual;
end;</v>
      </c>
      <c r="I32" t="str">
        <f t="shared" si="5"/>
        <v>ALTER TABLE SPT_TRIP_OB_TRANSFERS ADD (CREATE_DATE DATE );</v>
      </c>
      <c r="J32" t="str">
        <f t="shared" si="6"/>
        <v>ALTER TABLE SPT_TRIP_OB_TRANSFERS 
ADD (CREATED_BY VARCHAR2(30) );</v>
      </c>
      <c r="K32" t="str">
        <f t="shared" si="7"/>
        <v>ALTER TABLE SPT_TRIP_OB_TRANSFERS 
ADD (LAST_MOD_DATE DATE );</v>
      </c>
      <c r="L32" t="str">
        <f t="shared" si="8"/>
        <v>ALTER TABLE SPT_TRIP_OB_TRANSFERS 
ADD (LAST_MOD_BY VARCHAR2(30) );</v>
      </c>
      <c r="M32" t="str">
        <f t="shared" si="9"/>
        <v>COMMENT ON COLUMN SPT_TRIP_OB_TRANSFERS.CREATE_DATE IS 'The date on which this record was created in the database';</v>
      </c>
      <c r="N32" t="str">
        <f t="shared" si="10"/>
        <v>COMMENT ON COLUMN SPT_TRIP_OB_TRANSFERS.CREATED_BY IS 'The Oracle username of the person creating this record in the database';</v>
      </c>
      <c r="O32" t="str">
        <f t="shared" si="11"/>
        <v>COMMENT ON COLUMN SPT_TRIP_OB_TRANSFERS.LAST_MOD_DATE IS 'The last date on which any of the data in this record was changed';</v>
      </c>
      <c r="P32" t="str">
        <f t="shared" si="12"/>
        <v>COMMENT ON COLUMN SPT_TRIP_OB_TRANSFERS.LAST_MOD_BY IS 'The Oracle username of the person making the most recent change to this record';</v>
      </c>
      <c r="Q32" s="40" t="s">
        <v>486</v>
      </c>
      <c r="R32" s="40" t="str">
        <f t="shared" si="14"/>
        <v>COMMENT ON TABLE SPT_TRIP_OB_TRANSFERS IS 'Vessel Onboard Transfers
This table represents the onboard transfers of retained catch between storage wells (the total weight for the given species, size class, and unit of measure).  This information is captured in the Regional Purse-Seine Logsheet (RPL) data stream.';</v>
      </c>
      <c r="S32" s="37" t="str">
        <f t="shared" si="15"/>
        <v>COMMENT ON COLUMN SPT_TRIP_OB_TRANSFERS.OB_TRANSFER_ID IS 'Primary Key for the SPT_TRIP_OB_TRANSFERS table';</v>
      </c>
      <c r="T32" s="37" t="str">
        <f t="shared" si="16"/>
        <v>SELECT MAX(OB_TRANSFER_ID) FROM SPT_TRIP_OB_TRANSFERS;</v>
      </c>
      <c r="U32" s="147" t="str">
        <f>CONCATENATE("CREATE OR REPLACE TRIGGER ", A32, "_AUTO_BRU BEFORE
  UPDATE
    ON ", A32, " FOR EACH ROW 
    BEGIN 
      :NEW.LAST_MOD_DATE := SYSDATE;
      :NEW.LAST_MOD_BY := nvl(v('APP_USER'),user);
END;
/")</f>
        <v>CREATE OR REPLACE TRIGGER SPT_TRIP_OB_TRANSFERS_AUTO_BRU BEFORE
  UPDATE
    ON SPT_TRIP_OB_TRANSFERS FOR EACH ROW 
    BEGIN 
      :NEW.LAST_MOD_DATE := SYSDATE;
      :NEW.LAST_MOD_BY := nvl(v('APP_USER'),user);
END;
/</v>
      </c>
      <c r="V32" s="145" t="str">
        <f>CONCATENATE("create or replace TRIGGER ", F32, "
before insert on ", A32, "
for each row
begin
  select ", C32, ".nextval into :new.", B32, " from dual;
  :NEW.CREATE_DATE := SYSDATE;
  :NEW.CREATED_BY := nvl(v('APP_USER'),user);
end;
/
")</f>
        <v xml:space="preserve">create or replace TRIGGER SPT_TRIP_OB_TRANSFERS_AUTO_BRI
before insert on SPT_TRIP_OB_TRANSFERS
for each row
begin
  select SPT_TRIP_OB_TRANSFERS_SEQ.nextval into :new.OB_TRANSFER_ID from dual;
  :NEW.CREATE_DATE := SYSDATE;
  :NEW.CREATED_BY := nvl(v('APP_USER'),user);
end;
/
</v>
      </c>
    </row>
    <row r="33" spans="1:22" ht="120" x14ac:dyDescent="0.25">
      <c r="A33" t="s">
        <v>487</v>
      </c>
      <c r="B33" t="s">
        <v>489</v>
      </c>
      <c r="C33" s="37" t="str">
        <f t="shared" ref="C33" si="17">CONCATENATE(A33, "_SEQ")</f>
        <v>SPT_RET_CATCH_WELLS_SEQ</v>
      </c>
      <c r="D33" s="37" t="str">
        <f t="shared" ref="D33" si="18">IF(LEN(C33) &lt;= 30, "Yes", "No")</f>
        <v>Yes</v>
      </c>
      <c r="E33" s="37" t="str">
        <f t="shared" ref="E33" si="19">CONCATENATE("CREATE SEQUENCE ",C33," INCREMENT BY 1 START WITH 1;")</f>
        <v>CREATE SEQUENCE SPT_RET_CATCH_WELLS_SEQ INCREMENT BY 1 START WITH 1;</v>
      </c>
      <c r="F33" s="37" t="str">
        <f t="shared" ref="F33" si="20">CONCATENATE(A33, "_AUTO_BRI")</f>
        <v>SPT_RET_CATCH_WELLS_AUTO_BRI</v>
      </c>
      <c r="G33" s="37" t="str">
        <f t="shared" ref="G33" si="21">IF(LEN(F33) &lt;= 30, "Yes", "No")</f>
        <v>Yes</v>
      </c>
      <c r="H33" s="37" t="str">
        <f t="shared" ref="H33" si="22">CONCATENATE("create or replace TRIGGER ",F33, " 
before insert on ",A33,"
for each row
begin
  select ",C33,".nextval into :new.",B33," from dual;
end;")</f>
        <v>create or replace TRIGGER SPT_RET_CATCH_WELLS_AUTO_BRI 
before insert on SPT_RET_CATCH_WELLS
for each row
begin
  select SPT_RET_CATCH_WELLS_SEQ.nextval into :new.CATCH_WELL_ID from dual;
end;</v>
      </c>
      <c r="I33" t="str">
        <f t="shared" ref="I33" si="23">CONCATENATE("ALTER TABLE ", A33, " ADD (CREATE_DATE DATE );")</f>
        <v>ALTER TABLE SPT_RET_CATCH_WELLS ADD (CREATE_DATE DATE );</v>
      </c>
      <c r="J33" t="str">
        <f t="shared" ref="J33" si="24">CONCATENATE("ALTER TABLE ",A33, " 
ADD (CREATED_BY VARCHAR2(30) );")</f>
        <v>ALTER TABLE SPT_RET_CATCH_WELLS 
ADD (CREATED_BY VARCHAR2(30) );</v>
      </c>
      <c r="K33" t="str">
        <f t="shared" ref="K33" si="25">CONCATENATE("ALTER TABLE ",A33, " 
ADD (LAST_MOD_DATE DATE );")</f>
        <v>ALTER TABLE SPT_RET_CATCH_WELLS 
ADD (LAST_MOD_DATE DATE );</v>
      </c>
      <c r="L33" t="str">
        <f t="shared" ref="L33" si="26">CONCATENATE("ALTER TABLE ", A33, " 
ADD (LAST_MOD_BY VARCHAR2(30) );")</f>
        <v>ALTER TABLE SPT_RET_CATCH_WELLS 
ADD (LAST_MOD_BY VARCHAR2(30) );</v>
      </c>
      <c r="M33" t="str">
        <f t="shared" ref="M33" si="27">CONCATENATE("COMMENT ON COLUMN ",A33, ".CREATE_DATE IS 'The date on which this record was created in the database';")</f>
        <v>COMMENT ON COLUMN SPT_RET_CATCH_WELLS.CREATE_DATE IS 'The date on which this record was created in the database';</v>
      </c>
      <c r="N33" t="str">
        <f t="shared" ref="N33" si="28">CONCATENATE("COMMENT ON COLUMN ",A33,".CREATED_BY IS 'The Oracle username of the person creating this record in the database';")</f>
        <v>COMMENT ON COLUMN SPT_RET_CATCH_WELLS.CREATED_BY IS 'The Oracle username of the person creating this record in the database';</v>
      </c>
      <c r="O33" t="str">
        <f t="shared" ref="O33" si="29">CONCATENATE("COMMENT ON COLUMN ", A33, ".LAST_MOD_DATE IS 'The last date on which any of the data in this record was changed';")</f>
        <v>COMMENT ON COLUMN SPT_RET_CATCH_WELLS.LAST_MOD_DATE IS 'The last date on which any of the data in this record was changed';</v>
      </c>
      <c r="P33" t="str">
        <f t="shared" ref="P33" si="30">CONCATENATE("COMMENT ON COLUMN ", A33, ".LAST_MOD_BY IS 'The Oracle username of the person making the most recent change to this record';")</f>
        <v>COMMENT ON COLUMN SPT_RET_CATCH_WELLS.LAST_MOD_BY IS 'The Oracle username of the person making the most recent change to this record';</v>
      </c>
      <c r="Q33" s="40" t="s">
        <v>490</v>
      </c>
      <c r="R33" s="40" t="str">
        <f t="shared" ref="R33" si="31">CONCATENATE("COMMENT ON TABLE ", A33, " IS '", SUBSTITUTE(Q33, "'", "''"), "';")</f>
        <v>COMMENT ON TABLE SPT_RET_CATCH_WELLS IS 'Retained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v>
      </c>
      <c r="S33" s="37" t="str">
        <f t="shared" ref="S33" si="32">CONCATENATE("COMMENT ON COLUMN ", A33, ".", B33, " IS 'Primary Key for the ", A33, " table';")</f>
        <v>COMMENT ON COLUMN SPT_RET_CATCH_WELLS.CATCH_WELL_ID IS 'Primary Key for the SPT_RET_CATCH_WELLS table';</v>
      </c>
      <c r="T33" s="37" t="str">
        <f t="shared" ref="T33" si="33">CONCATENATE("SELECT MAX(", B33, ") FROM ", A33, ";")</f>
        <v>SELECT MAX(CATCH_WELL_ID) FROM SPT_RET_CATCH_WELLS;</v>
      </c>
    </row>
    <row r="34" spans="1:22" ht="60" x14ac:dyDescent="0.25">
      <c r="A34" t="s">
        <v>491</v>
      </c>
      <c r="B34" t="s">
        <v>493</v>
      </c>
      <c r="C34" s="37" t="str">
        <f t="shared" ref="C34:C35" si="34">CONCATENATE(A34, "_SEQ")</f>
        <v>SPT_MEASUREMENT_TYPES_SEQ</v>
      </c>
      <c r="D34" s="37" t="str">
        <f t="shared" ref="D34:D35" si="35">IF(LEN(C34) &lt;= 30, "Yes", "No")</f>
        <v>Yes</v>
      </c>
      <c r="E34" s="37" t="str">
        <f t="shared" ref="E34:E35" si="36">CONCATENATE("CREATE SEQUENCE ",C34," INCREMENT BY 1 START WITH 1;")</f>
        <v>CREATE SEQUENCE SPT_MEASUREMENT_TYPES_SEQ INCREMENT BY 1 START WITH 1;</v>
      </c>
      <c r="F34" s="37" t="str">
        <f t="shared" ref="F34:F35" si="37">CONCATENATE(A34, "_AUTO_BRI")</f>
        <v>SPT_MEASUREMENT_TYPES_AUTO_BRI</v>
      </c>
      <c r="G34" s="37" t="str">
        <f t="shared" ref="G34:G35" si="38">IF(LEN(F34) &lt;= 30, "Yes", "No")</f>
        <v>Yes</v>
      </c>
      <c r="H34" s="37" t="str">
        <f t="shared" ref="H34" si="39">CONCATENATE("create or replace TRIGGER ",F34, " 
before insert on ",A34,"
for each row
begin
  select ",C34,".nextval into :new.",B34," from dual;
end;")</f>
        <v>create or replace TRIGGER SPT_MEASUREMENT_TYPES_AUTO_BRI 
before insert on SPT_MEASUREMENT_TYPES
for each row
begin
  select SPT_MEASUREMENT_TYPES_SEQ.nextval into :new.MEAS_TYPE_ID from dual;
end;</v>
      </c>
      <c r="I34" t="str">
        <f t="shared" ref="I34" si="40">CONCATENATE("ALTER TABLE ", A34, " ADD (CREATE_DATE DATE );")</f>
        <v>ALTER TABLE SPT_MEASUREMENT_TYPES ADD (CREATE_DATE DATE );</v>
      </c>
      <c r="J34" t="str">
        <f t="shared" ref="J34" si="41">CONCATENATE("ALTER TABLE ",A34, " 
ADD (CREATED_BY VARCHAR2(30) );")</f>
        <v>ALTER TABLE SPT_MEASUREMENT_TYPES 
ADD (CREATED_BY VARCHAR2(30) );</v>
      </c>
      <c r="K34" t="str">
        <f t="shared" ref="K34" si="42">CONCATENATE("ALTER TABLE ",A34, " 
ADD (LAST_MOD_DATE DATE );")</f>
        <v>ALTER TABLE SPT_MEASUREMENT_TYPES 
ADD (LAST_MOD_DATE DATE );</v>
      </c>
      <c r="L34" t="str">
        <f t="shared" ref="L34" si="43">CONCATENATE("ALTER TABLE ", A34, " 
ADD (LAST_MOD_BY VARCHAR2(30) );")</f>
        <v>ALTER TABLE SPT_MEASUREMENT_TYPES 
ADD (LAST_MOD_BY VARCHAR2(30) );</v>
      </c>
      <c r="M34" t="str">
        <f t="shared" ref="M34" si="44">CONCATENATE("COMMENT ON COLUMN ",A34, ".CREATE_DATE IS 'The date on which this record was created in the database';")</f>
        <v>COMMENT ON COLUMN SPT_MEASUREMENT_TYPES.CREATE_DATE IS 'The date on which this record was created in the database';</v>
      </c>
      <c r="N34" t="str">
        <f t="shared" ref="N34" si="45">CONCATENATE("COMMENT ON COLUMN ",A34,".CREATED_BY IS 'The Oracle username of the person creating this record in the database';")</f>
        <v>COMMENT ON COLUMN SPT_MEASUREMENT_TYPES.CREATED_BY IS 'The Oracle username of the person creating this record in the database';</v>
      </c>
      <c r="O34" t="str">
        <f t="shared" ref="O34" si="46">CONCATENATE("COMMENT ON COLUMN ", A34, ".LAST_MOD_DATE IS 'The last date on which any of the data in this record was changed';")</f>
        <v>COMMENT ON COLUMN SPT_MEASUREMENT_TYPES.LAST_MOD_DATE IS 'The last date on which any of the data in this record was changed';</v>
      </c>
      <c r="P34" t="str">
        <f t="shared" ref="P34" si="47">CONCATENATE("COMMENT ON COLUMN ", A34, ".LAST_MOD_BY IS 'The Oracle username of the person making the most recent change to this record';")</f>
        <v>COMMENT ON COLUMN SPT_MEASUREMENT_TYPES.LAST_MOD_BY IS 'The Oracle username of the person making the most recent change to this record';</v>
      </c>
      <c r="Q34" s="40" t="s">
        <v>494</v>
      </c>
      <c r="R34" s="40" t="str">
        <f t="shared" ref="R34" si="48">CONCATENATE("COMMENT ON TABLE ", A34, " IS '", SUBSTITUTE(Q34, "'", "''"), "';")</f>
        <v>COMMENT ON TABLE SPT_MEASUREMENT_TYPES IS 'Measurement Types
This is a reference table that represents the different types of measurements that are defined in the Units of Measure table.  This defines how the units of measure are used in the system.';</v>
      </c>
      <c r="S34" s="37" t="str">
        <f t="shared" ref="S34" si="49">CONCATENATE("COMMENT ON COLUMN ", A34, ".", B34, " IS 'Primary Key for the ", A34, " table';")</f>
        <v>COMMENT ON COLUMN SPT_MEASUREMENT_TYPES.MEAS_TYPE_ID IS 'Primary Key for the SPT_MEASUREMENT_TYPES table';</v>
      </c>
      <c r="T34" s="37" t="str">
        <f t="shared" ref="T34" si="50">CONCATENATE("SELECT MAX(", B34, ") FROM ", A34, ";")</f>
        <v>SELECT MAX(MEAS_TYPE_ID) FROM SPT_MEASUREMENT_TYPES;</v>
      </c>
    </row>
    <row r="35" spans="1:22" ht="75" x14ac:dyDescent="0.25">
      <c r="A35" t="s">
        <v>495</v>
      </c>
      <c r="B35" t="s">
        <v>501</v>
      </c>
      <c r="C35" s="37" t="str">
        <f t="shared" si="34"/>
        <v>SPT_TRIP_OB_FISH_SEQ</v>
      </c>
      <c r="D35" s="37" t="str">
        <f t="shared" si="35"/>
        <v>Yes</v>
      </c>
      <c r="E35" s="37" t="str">
        <f t="shared" si="36"/>
        <v>CREATE SEQUENCE SPT_TRIP_OB_FISH_SEQ INCREMENT BY 1 START WITH 1;</v>
      </c>
      <c r="F35" s="37" t="str">
        <f t="shared" si="37"/>
        <v>SPT_TRIP_OB_FISH_AUTO_BRI</v>
      </c>
      <c r="G35" s="37" t="str">
        <f t="shared" si="38"/>
        <v>Yes</v>
      </c>
      <c r="H35" s="37" t="str">
        <f t="shared" ref="H35:H36" si="51">CONCATENATE("create or replace TRIGGER ",F35, " 
before insert on ",A35,"
for each row
begin
  select ",C35,".nextval into :new.",B35," from dual;
end;")</f>
        <v>create or replace TRIGGER SPT_TRIP_OB_FISH_AUTO_BRI 
before insert on SPT_TRIP_OB_FISH
for each row
begin
  select SPT_TRIP_OB_FISH_SEQ.nextval into :new.OB_FISH_ID from dual;
end;</v>
      </c>
      <c r="I35" t="str">
        <f t="shared" ref="I35:I36" si="52">CONCATENATE("ALTER TABLE ", A35, " ADD (CREATE_DATE DATE );")</f>
        <v>ALTER TABLE SPT_TRIP_OB_FISH ADD (CREATE_DATE DATE );</v>
      </c>
      <c r="J35" t="str">
        <f t="shared" ref="J35:J36" si="53">CONCATENATE("ALTER TABLE ",A35, " 
ADD (CREATED_BY VARCHAR2(30) );")</f>
        <v>ALTER TABLE SPT_TRIP_OB_FISH 
ADD (CREATED_BY VARCHAR2(30) );</v>
      </c>
      <c r="K35" t="str">
        <f t="shared" ref="K35:K36" si="54">CONCATENATE("ALTER TABLE ",A35, " 
ADD (LAST_MOD_DATE DATE );")</f>
        <v>ALTER TABLE SPT_TRIP_OB_FISH 
ADD (LAST_MOD_DATE DATE );</v>
      </c>
      <c r="L35" t="str">
        <f t="shared" ref="L35:L36" si="55">CONCATENATE("ALTER TABLE ", A35, " 
ADD (LAST_MOD_BY VARCHAR2(30) );")</f>
        <v>ALTER TABLE SPT_TRIP_OB_FISH 
ADD (LAST_MOD_BY VARCHAR2(30) );</v>
      </c>
      <c r="M35" t="str">
        <f t="shared" ref="M35:M36" si="56">CONCATENATE("COMMENT ON COLUMN ",A35, ".CREATE_DATE IS 'The date on which this record was created in the database';")</f>
        <v>COMMENT ON COLUMN SPT_TRIP_OB_FISH.CREATE_DATE IS 'The date on which this record was created in the database';</v>
      </c>
      <c r="N35" t="str">
        <f t="shared" ref="N35:N36" si="57">CONCATENATE("COMMENT ON COLUMN ",A35,".CREATED_BY IS 'The Oracle username of the person creating this record in the database';")</f>
        <v>COMMENT ON COLUMN SPT_TRIP_OB_FISH.CREATED_BY IS 'The Oracle username of the person creating this record in the database';</v>
      </c>
      <c r="O35" t="str">
        <f t="shared" ref="O35:O36" si="58">CONCATENATE("COMMENT ON COLUMN ", A35, ".LAST_MOD_DATE IS 'The last date on which any of the data in this record was changed';")</f>
        <v>COMMENT ON COLUMN SPT_TRIP_OB_FISH.LAST_MOD_DATE IS 'The last date on which any of the data in this record was changed';</v>
      </c>
      <c r="P35" t="str">
        <f t="shared" ref="P35:P36" si="59">CONCATENATE("COMMENT ON COLUMN ", A35, ".LAST_MOD_BY IS 'The Oracle username of the person making the most recent change to this record';")</f>
        <v>COMMENT ON COLUMN SPT_TRIP_OB_FISH.LAST_MOD_BY IS 'The Oracle username of the person making the most recent change to this record';</v>
      </c>
      <c r="Q35" s="40" t="s">
        <v>503</v>
      </c>
      <c r="R35" s="40" t="str">
        <f t="shared" ref="R35:R36" si="60">CONCATENATE("COMMENT ON TABLE ", A35, " IS '", SUBSTITUTE(Q35, "'", "''"), "';")</f>
        <v>COMMENT ON TABLE SPT_TRIP_OB_FISH IS 'Vessel Trip Onboard Fish
This table represents the fish onboard a vessel at the start of a fishing trip and the fish onboard a vessel after unloading at the end of a fishing trip.  These Onboard Fish records are used in the Regional Purse-Seine Logsheet (RPL) data stream.  ';</v>
      </c>
      <c r="S35" s="37" t="str">
        <f t="shared" ref="S35:S36" si="61">CONCATENATE("COMMENT ON COLUMN ", A35, ".", B35, " IS 'Primary Key for the ", A35, " table';")</f>
        <v>COMMENT ON COLUMN SPT_TRIP_OB_FISH.OB_FISH_ID IS 'Primary Key for the SPT_TRIP_OB_FISH table';</v>
      </c>
      <c r="T35" s="37" t="str">
        <f t="shared" ref="T35:T36" si="62">CONCATENATE("SELECT MAX(", B35, ") FROM ", A35, ";")</f>
        <v>SELECT MAX(OB_FISH_ID) FROM SPT_TRIP_OB_FISH;</v>
      </c>
    </row>
    <row r="36" spans="1:22" ht="60" x14ac:dyDescent="0.25">
      <c r="A36" t="s">
        <v>498</v>
      </c>
      <c r="B36" t="s">
        <v>500</v>
      </c>
      <c r="C36" s="37" t="str">
        <f t="shared" ref="C36" si="63">CONCATENATE(A36, "_SEQ")</f>
        <v>SPT_TRIP_DISPOSITIONS_SEQ</v>
      </c>
      <c r="D36" s="37" t="str">
        <f t="shared" ref="D36" si="64">IF(LEN(C36) &lt;= 30, "Yes", "No")</f>
        <v>Yes</v>
      </c>
      <c r="E36" s="37" t="str">
        <f t="shared" ref="E36" si="65">CONCATENATE("CREATE SEQUENCE ",C36," INCREMENT BY 1 START WITH 1;")</f>
        <v>CREATE SEQUENCE SPT_TRIP_DISPOSITIONS_SEQ INCREMENT BY 1 START WITH 1;</v>
      </c>
      <c r="F36" s="37" t="str">
        <f t="shared" ref="F36" si="66">CONCATENATE(A36, "_AUTO_BRI")</f>
        <v>SPT_TRIP_DISPOSITIONS_AUTO_BRI</v>
      </c>
      <c r="G36" s="37" t="str">
        <f t="shared" ref="G36" si="67">IF(LEN(F36) &lt;= 30, "Yes", "No")</f>
        <v>Yes</v>
      </c>
      <c r="H36" s="37" t="str">
        <f t="shared" si="51"/>
        <v>create or replace TRIGGER SPT_TRIP_DISPOSITIONS_AUTO_BRI 
before insert on SPT_TRIP_DISPOSITIONS
for each row
begin
  select SPT_TRIP_DISPOSITIONS_SEQ.nextval into :new.TRIP_DISP_ID from dual;
end;</v>
      </c>
      <c r="I36" t="str">
        <f t="shared" si="52"/>
        <v>ALTER TABLE SPT_TRIP_DISPOSITIONS ADD (CREATE_DATE DATE );</v>
      </c>
      <c r="J36" t="str">
        <f t="shared" si="53"/>
        <v>ALTER TABLE SPT_TRIP_DISPOSITIONS 
ADD (CREATED_BY VARCHAR2(30) );</v>
      </c>
      <c r="K36" t="str">
        <f t="shared" si="54"/>
        <v>ALTER TABLE SPT_TRIP_DISPOSITIONS 
ADD (LAST_MOD_DATE DATE );</v>
      </c>
      <c r="L36" t="str">
        <f t="shared" si="55"/>
        <v>ALTER TABLE SPT_TRIP_DISPOSITIONS 
ADD (LAST_MOD_BY VARCHAR2(30) );</v>
      </c>
      <c r="M36" t="str">
        <f t="shared" si="56"/>
        <v>COMMENT ON COLUMN SPT_TRIP_DISPOSITIONS.CREATE_DATE IS 'The date on which this record was created in the database';</v>
      </c>
      <c r="N36" t="str">
        <f t="shared" si="57"/>
        <v>COMMENT ON COLUMN SPT_TRIP_DISPOSITIONS.CREATED_BY IS 'The Oracle username of the person creating this record in the database';</v>
      </c>
      <c r="O36" t="str">
        <f t="shared" si="58"/>
        <v>COMMENT ON COLUMN SPT_TRIP_DISPOSITIONS.LAST_MOD_DATE IS 'The last date on which any of the data in this record was changed';</v>
      </c>
      <c r="P36" t="str">
        <f t="shared" si="59"/>
        <v>COMMENT ON COLUMN SPT_TRIP_DISPOSITIONS.LAST_MOD_BY IS 'The Oracle username of the person making the most recent change to this record';</v>
      </c>
      <c r="Q36" s="40" t="s">
        <v>502</v>
      </c>
      <c r="R36" s="40" t="str">
        <f t="shared" si="60"/>
        <v>COMMENT ON TABLE SPT_TRIP_DISPOSITIONS IS 'Trip Dispositions
This is a reference table that represents the different vessel Trip Dispositions (start of trip,  after unloading).  These Trip Dispositions are used in the Regional Purse-Seine Logsheet (RPL) data stream.  ';</v>
      </c>
      <c r="S36" s="37" t="str">
        <f t="shared" si="61"/>
        <v>COMMENT ON COLUMN SPT_TRIP_DISPOSITIONS.TRIP_DISP_ID IS 'Primary Key for the SPT_TRIP_DISPOSITIONS table';</v>
      </c>
      <c r="T36" s="37" t="str">
        <f t="shared" si="62"/>
        <v>SELECT MAX(TRIP_DISP_ID) FROM SPT_TRIP_DISPOSITIONS;</v>
      </c>
    </row>
    <row r="37" spans="1:22" ht="90" x14ac:dyDescent="0.25">
      <c r="A37" s="42" t="s">
        <v>504</v>
      </c>
      <c r="B37" t="s">
        <v>508</v>
      </c>
      <c r="C37" s="37" t="str">
        <f t="shared" ref="C37:C38" si="68">CONCATENATE(A37, "_SEQ")</f>
        <v>SPT_FORM_VERSIONS_SEQ</v>
      </c>
      <c r="D37" s="37" t="str">
        <f t="shared" ref="D37:D38" si="69">IF(LEN(C37) &lt;= 30, "Yes", "No")</f>
        <v>Yes</v>
      </c>
      <c r="E37" s="37" t="str">
        <f t="shared" ref="E37:E38" si="70">CONCATENATE("CREATE SEQUENCE ",C37," INCREMENT BY 1 START WITH 1;")</f>
        <v>CREATE SEQUENCE SPT_FORM_VERSIONS_SEQ INCREMENT BY 1 START WITH 1;</v>
      </c>
      <c r="F37" s="37" t="str">
        <f t="shared" ref="F37:F38" si="71">CONCATENATE(A37, "_AUTO_BRI")</f>
        <v>SPT_FORM_VERSIONS_AUTO_BRI</v>
      </c>
      <c r="G37" s="37" t="str">
        <f t="shared" ref="G37:G38" si="72">IF(LEN(F37) &lt;= 30, "Yes", "No")</f>
        <v>Yes</v>
      </c>
      <c r="H37" s="37" t="str">
        <f t="shared" ref="H37:H38" si="73">CONCATENATE("create or replace TRIGGER ",F37, " 
before insert on ",A37,"
for each row
begin
  select ",C37,".nextval into :new.",B37," from dual;
end;")</f>
        <v>create or replace TRIGGER SPT_FORM_VERSIONS_AUTO_BRI 
before insert on SPT_FORM_VERSIONS
for each row
begin
  select SPT_FORM_VERSIONS_SEQ.nextval into :new.FORM_VERSION_ID from dual;
end;</v>
      </c>
      <c r="I37" t="str">
        <f t="shared" ref="I37:I38" si="74">CONCATENATE("ALTER TABLE ", A37, " ADD (CREATE_DATE DATE );")</f>
        <v>ALTER TABLE SPT_FORM_VERSIONS ADD (CREATE_DATE DATE );</v>
      </c>
      <c r="J37" t="str">
        <f t="shared" ref="J37:J38" si="75">CONCATENATE("ALTER TABLE ",A37, " 
ADD (CREATED_BY VARCHAR2(30) );")</f>
        <v>ALTER TABLE SPT_FORM_VERSIONS 
ADD (CREATED_BY VARCHAR2(30) );</v>
      </c>
      <c r="K37" t="str">
        <f t="shared" ref="K37:K38" si="76">CONCATENATE("ALTER TABLE ",A37, " 
ADD (LAST_MOD_DATE DATE );")</f>
        <v>ALTER TABLE SPT_FORM_VERSIONS 
ADD (LAST_MOD_DATE DATE );</v>
      </c>
      <c r="L37" t="str">
        <f t="shared" ref="L37:L38" si="77">CONCATENATE("ALTER TABLE ", A37, " 
ADD (LAST_MOD_BY VARCHAR2(30) );")</f>
        <v>ALTER TABLE SPT_FORM_VERSIONS 
ADD (LAST_MOD_BY VARCHAR2(30) );</v>
      </c>
      <c r="M37" t="str">
        <f t="shared" ref="M37:M38" si="78">CONCATENATE("COMMENT ON COLUMN ",A37, ".CREATE_DATE IS 'The date on which this record was created in the database';")</f>
        <v>COMMENT ON COLUMN SPT_FORM_VERSIONS.CREATE_DATE IS 'The date on which this record was created in the database';</v>
      </c>
      <c r="N37" t="str">
        <f t="shared" ref="N37:N38" si="79">CONCATENATE("COMMENT ON COLUMN ",A37,".CREATED_BY IS 'The Oracle username of the person creating this record in the database';")</f>
        <v>COMMENT ON COLUMN SPT_FORM_VERSIONS.CREATED_BY IS 'The Oracle username of the person creating this record in the database';</v>
      </c>
      <c r="O37" t="str">
        <f t="shared" ref="O37:O38" si="80">CONCATENATE("COMMENT ON COLUMN ", A37, ".LAST_MOD_DATE IS 'The last date on which any of the data in this record was changed';")</f>
        <v>COMMENT ON COLUMN SPT_FORM_VERSIONS.LAST_MOD_DATE IS 'The last date on which any of the data in this record was changed';</v>
      </c>
      <c r="P37" t="str">
        <f t="shared" ref="P37:P38" si="81">CONCATENATE("COMMENT ON COLUMN ", A37, ".LAST_MOD_BY IS 'The Oracle username of the person making the most recent change to this record';")</f>
        <v>COMMENT ON COLUMN SPT_FORM_VERSIONS.LAST_MOD_BY IS 'The Oracle username of the person making the most recent change to this record';</v>
      </c>
      <c r="Q37" s="40" t="s">
        <v>519</v>
      </c>
      <c r="R37" s="40" t="str">
        <f t="shared" ref="R37:R38" si="82">CONCATENATE("COMMENT ON TABLE ", A37, " IS '", SUBSTITUTE(Q37, "'", "''"), "';")</f>
        <v>COMMENT ON TABLE SPT_FORM_VERSIONS IS 'Form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v>
      </c>
      <c r="S37" s="37" t="str">
        <f t="shared" ref="S37:S38" si="83">CONCATENATE("COMMENT ON COLUMN ", A37, ".", B37, " IS 'Primary Key for the ", A37, " table';")</f>
        <v>COMMENT ON COLUMN SPT_FORM_VERSIONS.FORM_VERSION_ID IS 'Primary Key for the SPT_FORM_VERSIONS table';</v>
      </c>
      <c r="T37" s="37" t="str">
        <f t="shared" ref="T37:T38" si="84">CONCATENATE("SELECT MAX(", B37, ") FROM ", A37, ";")</f>
        <v>SELECT MAX(FORM_VERSION_ID) FROM SPT_FORM_VERSIONS;</v>
      </c>
    </row>
    <row r="38" spans="1:22" ht="90" x14ac:dyDescent="0.25">
      <c r="A38" s="42" t="s">
        <v>506</v>
      </c>
      <c r="B38" t="s">
        <v>509</v>
      </c>
      <c r="C38" s="37" t="str">
        <f t="shared" si="68"/>
        <v>SPT_IMPORT_METHODS_SEQ</v>
      </c>
      <c r="D38" s="37" t="str">
        <f t="shared" si="69"/>
        <v>Yes</v>
      </c>
      <c r="E38" s="37" t="str">
        <f t="shared" si="70"/>
        <v>CREATE SEQUENCE SPT_IMPORT_METHODS_SEQ INCREMENT BY 1 START WITH 1;</v>
      </c>
      <c r="F38" s="37" t="str">
        <f t="shared" si="71"/>
        <v>SPT_IMPORT_METHODS_AUTO_BRI</v>
      </c>
      <c r="G38" s="37" t="str">
        <f t="shared" si="72"/>
        <v>Yes</v>
      </c>
      <c r="H38" s="37" t="str">
        <f t="shared" si="73"/>
        <v>create or replace TRIGGER SPT_IMPORT_METHODS_AUTO_BRI 
before insert on SPT_IMPORT_METHODS
for each row
begin
  select SPT_IMPORT_METHODS_SEQ.nextval into :new.IMP_METHOD_ID from dual;
end;</v>
      </c>
      <c r="I38" t="str">
        <f t="shared" si="74"/>
        <v>ALTER TABLE SPT_IMPORT_METHODS ADD (CREATE_DATE DATE );</v>
      </c>
      <c r="J38" t="str">
        <f t="shared" si="75"/>
        <v>ALTER TABLE SPT_IMPORT_METHODS 
ADD (CREATED_BY VARCHAR2(30) );</v>
      </c>
      <c r="K38" t="str">
        <f t="shared" si="76"/>
        <v>ALTER TABLE SPT_IMPORT_METHODS 
ADD (LAST_MOD_DATE DATE );</v>
      </c>
      <c r="L38" t="str">
        <f t="shared" si="77"/>
        <v>ALTER TABLE SPT_IMPORT_METHODS 
ADD (LAST_MOD_BY VARCHAR2(30) );</v>
      </c>
      <c r="M38" t="str">
        <f t="shared" si="78"/>
        <v>COMMENT ON COLUMN SPT_IMPORT_METHODS.CREATE_DATE IS 'The date on which this record was created in the database';</v>
      </c>
      <c r="N38" t="str">
        <f t="shared" si="79"/>
        <v>COMMENT ON COLUMN SPT_IMPORT_METHODS.CREATED_BY IS 'The Oracle username of the person creating this record in the database';</v>
      </c>
      <c r="O38" t="str">
        <f t="shared" si="80"/>
        <v>COMMENT ON COLUMN SPT_IMPORT_METHODS.LAST_MOD_DATE IS 'The last date on which any of the data in this record was changed';</v>
      </c>
      <c r="P38" t="str">
        <f t="shared" si="81"/>
        <v>COMMENT ON COLUMN SPT_IMPORT_METHODS.LAST_MOD_BY IS 'The Oracle username of the person making the most recent change to this record';</v>
      </c>
      <c r="Q38" s="40" t="s">
        <v>512</v>
      </c>
      <c r="R38" s="40" t="str">
        <f t="shared" si="82"/>
        <v>COMMENT ON TABLE SPT_IMPORT_METHODS IS 'Data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v>
      </c>
      <c r="S38" s="37" t="str">
        <f t="shared" si="83"/>
        <v>COMMENT ON COLUMN SPT_IMPORT_METHODS.IMP_METHOD_ID IS 'Primary Key for the SPT_IMPORT_METHODS table';</v>
      </c>
      <c r="T38" s="37" t="str">
        <f t="shared" si="84"/>
        <v>SELECT MAX(IMP_METHOD_ID) FROM SPT_IMPORT_METHODS;</v>
      </c>
    </row>
    <row r="39" spans="1:22" ht="60" x14ac:dyDescent="0.25">
      <c r="A39" s="42" t="s">
        <v>520</v>
      </c>
      <c r="B39" t="s">
        <v>514</v>
      </c>
      <c r="C39" s="37" t="str">
        <f t="shared" ref="C39:C40" si="85">CONCATENATE(A39, "_SEQ")</f>
        <v>SPT_IMP_METHOD_TYPES_SEQ</v>
      </c>
      <c r="D39" s="37" t="str">
        <f t="shared" ref="D39:D40" si="86">IF(LEN(C39) &lt;= 30, "Yes", "No")</f>
        <v>Yes</v>
      </c>
      <c r="E39" s="37" t="str">
        <f t="shared" ref="E39:E40" si="87">CONCATENATE("CREATE SEQUENCE ",C39," INCREMENT BY 1 START WITH 1;")</f>
        <v>CREATE SEQUENCE SPT_IMP_METHOD_TYPES_SEQ INCREMENT BY 1 START WITH 1;</v>
      </c>
      <c r="F39" s="37" t="str">
        <f t="shared" ref="F39:F40" si="88">CONCATENATE(A39, "_AUTO_BRI")</f>
        <v>SPT_IMP_METHOD_TYPES_AUTO_BRI</v>
      </c>
      <c r="G39" s="37" t="str">
        <f t="shared" ref="G39:G40" si="89">IF(LEN(F39) &lt;= 30, "Yes", "No")</f>
        <v>Yes</v>
      </c>
      <c r="H39" s="37" t="str">
        <f t="shared" ref="H39:H40" si="90">CONCATENATE("create or replace TRIGGER ",F39, " 
before insert on ",A39,"
for each row
begin
  select ",C39,".nextval into :new.",B39," from dual;
end;")</f>
        <v>create or replace TRIGGER SPT_IMP_METHOD_TYPES_AUTO_BRI 
before insert on SPT_IMP_METHOD_TYPES
for each row
begin
  select SPT_IMP_METHOD_TYPES_SEQ.nextval into :new.IMP_METHOD_TYPE_ID from dual;
end;</v>
      </c>
      <c r="I39" t="str">
        <f t="shared" ref="I39:I40" si="91">CONCATENATE("ALTER TABLE ", A39, " ADD (CREATE_DATE DATE );")</f>
        <v>ALTER TABLE SPT_IMP_METHOD_TYPES ADD (CREATE_DATE DATE );</v>
      </c>
      <c r="J39" t="str">
        <f t="shared" ref="J39:J40" si="92">CONCATENATE("ALTER TABLE ",A39, " 
ADD (CREATED_BY VARCHAR2(30) );")</f>
        <v>ALTER TABLE SPT_IMP_METHOD_TYPES 
ADD (CREATED_BY VARCHAR2(30) );</v>
      </c>
      <c r="K39" t="str">
        <f t="shared" ref="K39:K40" si="93">CONCATENATE("ALTER TABLE ",A39, " 
ADD (LAST_MOD_DATE DATE );")</f>
        <v>ALTER TABLE SPT_IMP_METHOD_TYPES 
ADD (LAST_MOD_DATE DATE );</v>
      </c>
      <c r="L39" t="str">
        <f t="shared" ref="L39:L40" si="94">CONCATENATE("ALTER TABLE ", A39, " 
ADD (LAST_MOD_BY VARCHAR2(30) );")</f>
        <v>ALTER TABLE SPT_IMP_METHOD_TYPES 
ADD (LAST_MOD_BY VARCHAR2(30) );</v>
      </c>
      <c r="M39" t="str">
        <f t="shared" ref="M39:M40" si="95">CONCATENATE("COMMENT ON COLUMN ",A39, ".CREATE_DATE IS 'The date on which this record was created in the database';")</f>
        <v>COMMENT ON COLUMN SPT_IMP_METHOD_TYPES.CREATE_DATE IS 'The date on which this record was created in the database';</v>
      </c>
      <c r="N39" t="str">
        <f t="shared" ref="N39:N40" si="96">CONCATENATE("COMMENT ON COLUMN ",A39,".CREATED_BY IS 'The Oracle username of the person creating this record in the database';")</f>
        <v>COMMENT ON COLUMN SPT_IMP_METHOD_TYPES.CREATED_BY IS 'The Oracle username of the person creating this record in the database';</v>
      </c>
      <c r="O39" t="str">
        <f t="shared" ref="O39:O40" si="97">CONCATENATE("COMMENT ON COLUMN ", A39, ".LAST_MOD_DATE IS 'The last date on which any of the data in this record was changed';")</f>
        <v>COMMENT ON COLUMN SPT_IMP_METHOD_TYPES.LAST_MOD_DATE IS 'The last date on which any of the data in this record was changed';</v>
      </c>
      <c r="P39" t="str">
        <f t="shared" ref="P39:P40" si="98">CONCATENATE("COMMENT ON COLUMN ", A39, ".LAST_MOD_BY IS 'The Oracle username of the person making the most recent change to this record';")</f>
        <v>COMMENT ON COLUMN SPT_IMP_METHOD_TYPES.LAST_MOD_BY IS 'The Oracle username of the person making the most recent change to this record';</v>
      </c>
      <c r="Q39" s="40" t="s">
        <v>513</v>
      </c>
      <c r="R39" s="40" t="str">
        <f t="shared" ref="R39:R40" si="99">CONCATENATE("COMMENT ON TABLE ", A39, " IS '", SUBSTITUTE(Q39, "'", "''"), "';")</f>
        <v>COMMENT ON TABLE SPT_IMP_METHOD_TYPES IS 'Data Import Method Types
This is a reference table that represents the different types of Data Import Methods.  These Data Import Method Types are used to define the type of a given Data Import Method.';</v>
      </c>
      <c r="S39" s="37" t="str">
        <f t="shared" ref="S39:S40" si="100">CONCATENATE("COMMENT ON COLUMN ", A39, ".", B39, " IS 'Primary Key for the ", A39, " table';")</f>
        <v>COMMENT ON COLUMN SPT_IMP_METHOD_TYPES.IMP_METHOD_TYPE_ID IS 'Primary Key for the SPT_IMP_METHOD_TYPES table';</v>
      </c>
      <c r="T39" s="37" t="str">
        <f t="shared" ref="T39:T40" si="101">CONCATENATE("SELECT MAX(", B39, ") FROM ", A39, ";")</f>
        <v>SELECT MAX(IMP_METHOD_TYPE_ID) FROM SPT_IMP_METHOD_TYPES;</v>
      </c>
    </row>
    <row r="40" spans="1:22" ht="60" x14ac:dyDescent="0.25">
      <c r="A40" s="42" t="s">
        <v>515</v>
      </c>
      <c r="B40" t="s">
        <v>516</v>
      </c>
      <c r="C40" s="37" t="str">
        <f t="shared" si="85"/>
        <v>SPT_FORM_TYPES_SEQ</v>
      </c>
      <c r="D40" s="37" t="str">
        <f t="shared" si="86"/>
        <v>Yes</v>
      </c>
      <c r="E40" s="37" t="str">
        <f t="shared" si="87"/>
        <v>CREATE SEQUENCE SPT_FORM_TYPES_SEQ INCREMENT BY 1 START WITH 1;</v>
      </c>
      <c r="F40" s="37" t="str">
        <f t="shared" si="88"/>
        <v>SPT_FORM_TYPES_AUTO_BRI</v>
      </c>
      <c r="G40" s="37" t="str">
        <f t="shared" si="89"/>
        <v>Yes</v>
      </c>
      <c r="H40" s="37" t="str">
        <f t="shared" si="90"/>
        <v>create or replace TRIGGER SPT_FORM_TYPES_AUTO_BRI 
before insert on SPT_FORM_TYPES
for each row
begin
  select SPT_FORM_TYPES_SEQ.nextval into :new.FORM_TYPE_ID from dual;
end;</v>
      </c>
      <c r="I40" t="str">
        <f t="shared" si="91"/>
        <v>ALTER TABLE SPT_FORM_TYPES ADD (CREATE_DATE DATE );</v>
      </c>
      <c r="J40" t="str">
        <f t="shared" si="92"/>
        <v>ALTER TABLE SPT_FORM_TYPES 
ADD (CREATED_BY VARCHAR2(30) );</v>
      </c>
      <c r="K40" t="str">
        <f t="shared" si="93"/>
        <v>ALTER TABLE SPT_FORM_TYPES 
ADD (LAST_MOD_DATE DATE );</v>
      </c>
      <c r="L40" t="str">
        <f t="shared" si="94"/>
        <v>ALTER TABLE SPT_FORM_TYPES 
ADD (LAST_MOD_BY VARCHAR2(30) );</v>
      </c>
      <c r="M40" t="str">
        <f t="shared" si="95"/>
        <v>COMMENT ON COLUMN SPT_FORM_TYPES.CREATE_DATE IS 'The date on which this record was created in the database';</v>
      </c>
      <c r="N40" t="str">
        <f t="shared" si="96"/>
        <v>COMMENT ON COLUMN SPT_FORM_TYPES.CREATED_BY IS 'The Oracle username of the person creating this record in the database';</v>
      </c>
      <c r="O40" t="str">
        <f t="shared" si="97"/>
        <v>COMMENT ON COLUMN SPT_FORM_TYPES.LAST_MOD_DATE IS 'The last date on which any of the data in this record was changed';</v>
      </c>
      <c r="P40" t="str">
        <f t="shared" si="98"/>
        <v>COMMENT ON COLUMN SPT_FORM_TYPES.LAST_MOD_BY IS 'The Oracle username of the person making the most recent change to this record';</v>
      </c>
      <c r="Q40" s="40" t="s">
        <v>518</v>
      </c>
      <c r="R40" s="40" t="str">
        <f t="shared" si="99"/>
        <v>COMMENT ON TABLE SPT_FORM_TYPES IS 'Form Types
This is a reference table that represents the different types of data collection forms.  These Form Types are used to define the type of a given Form Version.  ';</v>
      </c>
      <c r="S40" s="37" t="str">
        <f t="shared" si="100"/>
        <v>COMMENT ON COLUMN SPT_FORM_TYPES.FORM_TYPE_ID IS 'Primary Key for the SPT_FORM_TYPES table';</v>
      </c>
      <c r="T40" s="37" t="str">
        <f t="shared" si="101"/>
        <v>SELECT MAX(FORM_TYPE_ID) FROM SPT_FORM_TYPES;</v>
      </c>
    </row>
    <row r="41" spans="1:22" ht="75" x14ac:dyDescent="0.25">
      <c r="A41" s="37" t="s">
        <v>524</v>
      </c>
      <c r="B41" t="s">
        <v>527</v>
      </c>
      <c r="C41" s="37" t="str">
        <f t="shared" ref="C41:C42" si="102">CONCATENATE(A41, "_SEQ")</f>
        <v>SPT_GRP_SIZE_CLASSES_SEQ</v>
      </c>
      <c r="D41" s="37" t="str">
        <f t="shared" ref="D41:D42" si="103">IF(LEN(C41) &lt;= 30, "Yes", "No")</f>
        <v>Yes</v>
      </c>
      <c r="E41" s="37" t="str">
        <f t="shared" ref="E41:E42" si="104">CONCATENATE("CREATE SEQUENCE ",C41," INCREMENT BY 1 START WITH 1;")</f>
        <v>CREATE SEQUENCE SPT_GRP_SIZE_CLASSES_SEQ INCREMENT BY 1 START WITH 1;</v>
      </c>
      <c r="F41" s="37" t="str">
        <f t="shared" ref="F41:F42" si="105">CONCATENATE(A41, "_AUTO_BRI")</f>
        <v>SPT_GRP_SIZE_CLASSES_AUTO_BRI</v>
      </c>
      <c r="G41" s="37" t="str">
        <f t="shared" ref="G41:G42" si="106">IF(LEN(F41) &lt;= 30, "Yes", "No")</f>
        <v>Yes</v>
      </c>
      <c r="H41" s="37" t="str">
        <f t="shared" ref="H41:H42" si="107">CONCATENATE("create or replace TRIGGER ",F41, " 
before insert on ",A41,"
for each row
begin
  select ",C41,".nextval into :new.",B41," from dual;
end;")</f>
        <v>create or replace TRIGGER SPT_GRP_SIZE_CLASSES_AUTO_BRI 
before insert on SPT_GRP_SIZE_CLASSES
for each row
begin
  select SPT_GRP_SIZE_CLASSES_SEQ.nextval into :new.GRP_SIZE_CLASS_ID from dual;
end;</v>
      </c>
      <c r="I41" t="str">
        <f t="shared" ref="I41:I42" si="108">CONCATENATE("ALTER TABLE ", A41, " ADD (CREATE_DATE DATE );")</f>
        <v>ALTER TABLE SPT_GRP_SIZE_CLASSES ADD (CREATE_DATE DATE );</v>
      </c>
      <c r="J41" t="str">
        <f t="shared" ref="J41:J42" si="109">CONCATENATE("ALTER TABLE ",A41, " 
ADD (CREATED_BY VARCHAR2(30) );")</f>
        <v>ALTER TABLE SPT_GRP_SIZE_CLASSES 
ADD (CREATED_BY VARCHAR2(30) );</v>
      </c>
      <c r="K41" t="str">
        <f t="shared" ref="K41:K42" si="110">CONCATENATE("ALTER TABLE ",A41, " 
ADD (LAST_MOD_DATE DATE );")</f>
        <v>ALTER TABLE SPT_GRP_SIZE_CLASSES 
ADD (LAST_MOD_DATE DATE );</v>
      </c>
      <c r="L41" t="str">
        <f t="shared" ref="L41:L42" si="111">CONCATENATE("ALTER TABLE ", A41, " 
ADD (LAST_MOD_BY VARCHAR2(30) );")</f>
        <v>ALTER TABLE SPT_GRP_SIZE_CLASSES 
ADD (LAST_MOD_BY VARCHAR2(30) );</v>
      </c>
      <c r="M41" t="str">
        <f t="shared" ref="M41:M42" si="112">CONCATENATE("COMMENT ON COLUMN ",A41, ".CREATE_DATE IS 'The date on which this record was created in the database';")</f>
        <v>COMMENT ON COLUMN SPT_GRP_SIZE_CLASSES.CREATE_DATE IS 'The date on which this record was created in the database';</v>
      </c>
      <c r="N41" t="str">
        <f t="shared" ref="N41:N42" si="113">CONCATENATE("COMMENT ON COLUMN ",A41,".CREATED_BY IS 'The Oracle username of the person creating this record in the database';")</f>
        <v>COMMENT ON COLUMN SPT_GRP_SIZE_CLASSES.CREATED_BY IS 'The Oracle username of the person creating this record in the database';</v>
      </c>
      <c r="O41" t="str">
        <f t="shared" ref="O41:O42" si="114">CONCATENATE("COMMENT ON COLUMN ", A41, ".LAST_MOD_DATE IS 'The last date on which any of the data in this record was changed';")</f>
        <v>COMMENT ON COLUMN SPT_GRP_SIZE_CLASSES.LAST_MOD_DATE IS 'The last date on which any of the data in this record was changed';</v>
      </c>
      <c r="P41" t="str">
        <f t="shared" ref="P41:P42" si="115">CONCATENATE("COMMENT ON COLUMN ", A41, ".LAST_MOD_BY IS 'The Oracle username of the person making the most recent change to this record';")</f>
        <v>COMMENT ON COLUMN SPT_GRP_SIZE_CLASSES.LAST_MOD_BY IS 'The Oracle username of the person making the most recent change to this record';</v>
      </c>
      <c r="Q41" s="40" t="s">
        <v>528</v>
      </c>
      <c r="R41" s="40" t="str">
        <f t="shared" ref="R41:R42" si="116">CONCATENATE("COMMENT ON TABLE ", A41, " IS '", SUBSTITUTE(Q41, "'", "''"), "';")</f>
        <v>COMMENT ON TABLE SPT_GRP_SIZE_CLASSES IS 'Group Size Classes
This is an intersection table that defines the individual Size Classes that belong to a given Size Class Group.  These Group Size Classes are used in the Final Outturn (FOT) and Regional Purse-Seine Logsheet (RPL) data streams. ';</v>
      </c>
      <c r="S41" s="37" t="str">
        <f t="shared" ref="S41:S42" si="117">CONCATENATE("COMMENT ON COLUMN ", A41, ".", B41, " IS 'Primary Key for the ", A41, " table';")</f>
        <v>COMMENT ON COLUMN SPT_GRP_SIZE_CLASSES.GRP_SIZE_CLASS_ID IS 'Primary Key for the SPT_GRP_SIZE_CLASSES table';</v>
      </c>
      <c r="T41" s="37" t="str">
        <f t="shared" ref="T41:T42" si="118">CONCATENATE("SELECT MAX(", B41, ") FROM ", A41, ";")</f>
        <v>SELECT MAX(GRP_SIZE_CLASS_ID) FROM SPT_GRP_SIZE_CLASSES;</v>
      </c>
    </row>
    <row r="42" spans="1:22" ht="75" x14ac:dyDescent="0.25">
      <c r="A42" s="37" t="s">
        <v>521</v>
      </c>
      <c r="B42" t="s">
        <v>522</v>
      </c>
      <c r="C42" s="37" t="str">
        <f t="shared" si="102"/>
        <v>SPT_SIZE_CLASS_GROUPS_SEQ</v>
      </c>
      <c r="D42" s="37" t="str">
        <f t="shared" si="103"/>
        <v>Yes</v>
      </c>
      <c r="E42" s="37" t="str">
        <f t="shared" si="104"/>
        <v>CREATE SEQUENCE SPT_SIZE_CLASS_GROUPS_SEQ INCREMENT BY 1 START WITH 1;</v>
      </c>
      <c r="F42" s="37" t="str">
        <f t="shared" si="105"/>
        <v>SPT_SIZE_CLASS_GROUPS_AUTO_BRI</v>
      </c>
      <c r="G42" s="37" t="str">
        <f t="shared" si="106"/>
        <v>Yes</v>
      </c>
      <c r="H42" s="37" t="str">
        <f t="shared" si="107"/>
        <v>create or replace TRIGGER SPT_SIZE_CLASS_GROUPS_AUTO_BRI 
before insert on SPT_SIZE_CLASS_GROUPS
for each row
begin
  select SPT_SIZE_CLASS_GROUPS_SEQ.nextval into :new.SIZE_CLASS_GROUP_ID from dual;
end;</v>
      </c>
      <c r="I42" t="str">
        <f t="shared" si="108"/>
        <v>ALTER TABLE SPT_SIZE_CLASS_GROUPS ADD (CREATE_DATE DATE );</v>
      </c>
      <c r="J42" t="str">
        <f t="shared" si="109"/>
        <v>ALTER TABLE SPT_SIZE_CLASS_GROUPS 
ADD (CREATED_BY VARCHAR2(30) );</v>
      </c>
      <c r="K42" t="str">
        <f t="shared" si="110"/>
        <v>ALTER TABLE SPT_SIZE_CLASS_GROUPS 
ADD (LAST_MOD_DATE DATE );</v>
      </c>
      <c r="L42" t="str">
        <f t="shared" si="111"/>
        <v>ALTER TABLE SPT_SIZE_CLASS_GROUPS 
ADD (LAST_MOD_BY VARCHAR2(30) );</v>
      </c>
      <c r="M42" t="str">
        <f t="shared" si="112"/>
        <v>COMMENT ON COLUMN SPT_SIZE_CLASS_GROUPS.CREATE_DATE IS 'The date on which this record was created in the database';</v>
      </c>
      <c r="N42" t="str">
        <f t="shared" si="113"/>
        <v>COMMENT ON COLUMN SPT_SIZE_CLASS_GROUPS.CREATED_BY IS 'The Oracle username of the person creating this record in the database';</v>
      </c>
      <c r="O42" t="str">
        <f t="shared" si="114"/>
        <v>COMMENT ON COLUMN SPT_SIZE_CLASS_GROUPS.LAST_MOD_DATE IS 'The last date on which any of the data in this record was changed';</v>
      </c>
      <c r="P42" t="str">
        <f t="shared" si="115"/>
        <v>COMMENT ON COLUMN SPT_SIZE_CLASS_GROUPS.LAST_MOD_BY IS 'The Oracle username of the person making the most recent change to this record';</v>
      </c>
      <c r="Q42" s="40" t="s">
        <v>523</v>
      </c>
      <c r="R42" s="40" t="str">
        <f t="shared" si="116"/>
        <v>COMMENT ON TABLE SPT_SIZE_CLASS_GROUPS IS 'Size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v>
      </c>
      <c r="S42" s="37" t="str">
        <f t="shared" si="117"/>
        <v>COMMENT ON COLUMN SPT_SIZE_CLASS_GROUPS.SIZE_CLASS_GROUP_ID IS 'Primary Key for the SPT_SIZE_CLASS_GROUPS table';</v>
      </c>
      <c r="T42" s="37" t="str">
        <f t="shared" si="118"/>
        <v>SELECT MAX(SIZE_CLASS_GROUP_ID) FROM SPT_SIZE_CLASS_GROUPS;</v>
      </c>
    </row>
    <row r="43" spans="1:22" ht="90" x14ac:dyDescent="0.25">
      <c r="A43" s="37" t="s">
        <v>529</v>
      </c>
      <c r="B43" t="s">
        <v>531</v>
      </c>
      <c r="C43" s="37" t="str">
        <f t="shared" ref="C43" si="119">CONCATENATE(A43, "_SEQ")</f>
        <v>SPT_FORM_SIZE_GROUPS_SEQ</v>
      </c>
      <c r="D43" s="37" t="str">
        <f t="shared" ref="D43" si="120">IF(LEN(C43) &lt;= 30, "Yes", "No")</f>
        <v>Yes</v>
      </c>
      <c r="E43" s="37" t="str">
        <f t="shared" ref="E43" si="121">CONCATENATE("CREATE SEQUENCE ",C43," INCREMENT BY 1 START WITH 1;")</f>
        <v>CREATE SEQUENCE SPT_FORM_SIZE_GROUPS_SEQ INCREMENT BY 1 START WITH 1;</v>
      </c>
      <c r="F43" s="37" t="str">
        <f t="shared" ref="F43" si="122">CONCATENATE(A43, "_AUTO_BRI")</f>
        <v>SPT_FORM_SIZE_GROUPS_AUTO_BRI</v>
      </c>
      <c r="G43" s="37" t="str">
        <f t="shared" ref="G43" si="123">IF(LEN(F43) &lt;= 30, "Yes", "No")</f>
        <v>Yes</v>
      </c>
      <c r="H43" s="37" t="str">
        <f t="shared" ref="H43" si="124">CONCATENATE("create or replace TRIGGER ",F43, " 
before insert on ",A43,"
for each row
begin
  select ",C43,".nextval into :new.",B43," from dual;
end;")</f>
        <v>create or replace TRIGGER SPT_FORM_SIZE_GROUPS_AUTO_BRI 
before insert on SPT_FORM_SIZE_GROUPS
for each row
begin
  select SPT_FORM_SIZE_GROUPS_SEQ.nextval into :new.FORM_SIZE_GROUP_ID from dual;
end;</v>
      </c>
      <c r="I43" t="str">
        <f t="shared" ref="I43" si="125">CONCATENATE("ALTER TABLE ", A43, " ADD (CREATE_DATE DATE );")</f>
        <v>ALTER TABLE SPT_FORM_SIZE_GROUPS ADD (CREATE_DATE DATE );</v>
      </c>
      <c r="J43" t="str">
        <f t="shared" ref="J43" si="126">CONCATENATE("ALTER TABLE ",A43, " 
ADD (CREATED_BY VARCHAR2(30) );")</f>
        <v>ALTER TABLE SPT_FORM_SIZE_GROUPS 
ADD (CREATED_BY VARCHAR2(30) );</v>
      </c>
      <c r="K43" t="str">
        <f t="shared" ref="K43" si="127">CONCATENATE("ALTER TABLE ",A43, " 
ADD (LAST_MOD_DATE DATE );")</f>
        <v>ALTER TABLE SPT_FORM_SIZE_GROUPS 
ADD (LAST_MOD_DATE DATE );</v>
      </c>
      <c r="L43" t="str">
        <f t="shared" ref="L43" si="128">CONCATENATE("ALTER TABLE ", A43, " 
ADD (LAST_MOD_BY VARCHAR2(30) );")</f>
        <v>ALTER TABLE SPT_FORM_SIZE_GROUPS 
ADD (LAST_MOD_BY VARCHAR2(30) );</v>
      </c>
      <c r="M43" t="str">
        <f t="shared" ref="M43" si="129">CONCATENATE("COMMENT ON COLUMN ",A43, ".CREATE_DATE IS 'The date on which this record was created in the database';")</f>
        <v>COMMENT ON COLUMN SPT_FORM_SIZE_GROUPS.CREATE_DATE IS 'The date on which this record was created in the database';</v>
      </c>
      <c r="N43" t="str">
        <f t="shared" ref="N43" si="130">CONCATENATE("COMMENT ON COLUMN ",A43,".CREATED_BY IS 'The Oracle username of the person creating this record in the database';")</f>
        <v>COMMENT ON COLUMN SPT_FORM_SIZE_GROUPS.CREATED_BY IS 'The Oracle username of the person creating this record in the database';</v>
      </c>
      <c r="O43" t="str">
        <f t="shared" ref="O43" si="131">CONCATENATE("COMMENT ON COLUMN ", A43, ".LAST_MOD_DATE IS 'The last date on which any of the data in this record was changed';")</f>
        <v>COMMENT ON COLUMN SPT_FORM_SIZE_GROUPS.LAST_MOD_DATE IS 'The last date on which any of the data in this record was changed';</v>
      </c>
      <c r="P43" t="str">
        <f t="shared" ref="P43" si="132">CONCATENATE("COMMENT ON COLUMN ", A43, ".LAST_MOD_BY IS 'The Oracle username of the person making the most recent change to this record';")</f>
        <v>COMMENT ON COLUMN SPT_FORM_SIZE_GROUPS.LAST_MOD_BY IS 'The Oracle username of the person making the most recent change to this record';</v>
      </c>
      <c r="Q43" s="40" t="s">
        <v>532</v>
      </c>
      <c r="R43" s="40" t="str">
        <f t="shared" ref="R43" si="133">CONCATENATE("COMMENT ON TABLE ", A43, " IS '", SUBSTITUTE(Q43, "'", "''"), "';")</f>
        <v>COMMENT ON TABLE SPT_FORM_SIZE_GROUPS IS 'Form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v>
      </c>
      <c r="S43" s="37" t="str">
        <f t="shared" ref="S43" si="134">CONCATENATE("COMMENT ON COLUMN ", A43, ".", B43, " IS 'Primary Key for the ", A43, " table';")</f>
        <v>COMMENT ON COLUMN SPT_FORM_SIZE_GROUPS.FORM_SIZE_GROUP_ID IS 'Primary Key for the SPT_FORM_SIZE_GROUPS table';</v>
      </c>
      <c r="T43" s="37" t="str">
        <f t="shared" ref="T43" si="135">CONCATENATE("SELECT MAX(", B43, ") FROM ", A43, ";")</f>
        <v>SELECT MAX(FORM_SIZE_GROUP_ID) FROM SPT_FORM_SIZE_GROUPS;</v>
      </c>
    </row>
    <row r="44" spans="1:22" ht="180" x14ac:dyDescent="0.25">
      <c r="A44" s="37" t="s">
        <v>533</v>
      </c>
      <c r="B44" t="s">
        <v>535</v>
      </c>
      <c r="C44" s="37" t="str">
        <f t="shared" ref="C44:C45" si="136">CONCATENATE(A44, "_SEQ")</f>
        <v>SPT_OB_TRANS_WELLS_SEQ</v>
      </c>
      <c r="D44" s="37" t="str">
        <f t="shared" ref="D44:D45" si="137">IF(LEN(C44) &lt;= 30, "Yes", "No")</f>
        <v>Yes</v>
      </c>
      <c r="E44" s="37" t="str">
        <f t="shared" ref="E44:E45" si="138">CONCATENATE("CREATE SEQUENCE ",C44," INCREMENT BY 1 START WITH 1;")</f>
        <v>CREATE SEQUENCE SPT_OB_TRANS_WELLS_SEQ INCREMENT BY 1 START WITH 1;</v>
      </c>
      <c r="F44" s="37" t="str">
        <f t="shared" ref="F44:F45" si="139">CONCATENATE(A44, "_AUTO_BRI")</f>
        <v>SPT_OB_TRANS_WELLS_AUTO_BRI</v>
      </c>
      <c r="G44" s="37" t="str">
        <f t="shared" ref="G44:G45" si="140">IF(LEN(F44) &lt;= 30, "Yes", "No")</f>
        <v>Yes</v>
      </c>
      <c r="H44" s="37" t="str">
        <f t="shared" ref="H44:H45" si="141">CONCATENATE("create or replace TRIGGER ",F44, " 
before insert on ",A44,"
for each row
begin
  select ",C44,".nextval into :new.",B44," from dual;
end;")</f>
        <v>create or replace TRIGGER SPT_OB_TRANS_WELLS_AUTO_BRI 
before insert on SPT_OB_TRANS_WELLS
for each row
begin
  select SPT_OB_TRANS_WELLS_SEQ.nextval into :new.OB_TRANS_WELL_ID from dual;
end;</v>
      </c>
      <c r="I44" t="str">
        <f t="shared" ref="I44:I45" si="142">CONCATENATE("ALTER TABLE ", A44, " ADD (CREATE_DATE DATE );")</f>
        <v>ALTER TABLE SPT_OB_TRANS_WELLS ADD (CREATE_DATE DATE );</v>
      </c>
      <c r="J44" t="str">
        <f t="shared" ref="J44:J45" si="143">CONCATENATE("ALTER TABLE ",A44, " 
ADD (CREATED_BY VARCHAR2(30) );")</f>
        <v>ALTER TABLE SPT_OB_TRANS_WELLS 
ADD (CREATED_BY VARCHAR2(30) );</v>
      </c>
      <c r="K44" t="str">
        <f t="shared" ref="K44:K45" si="144">CONCATENATE("ALTER TABLE ",A44, " 
ADD (LAST_MOD_DATE DATE );")</f>
        <v>ALTER TABLE SPT_OB_TRANS_WELLS 
ADD (LAST_MOD_DATE DATE );</v>
      </c>
      <c r="L44" t="str">
        <f t="shared" ref="L44:L45" si="145">CONCATENATE("ALTER TABLE ", A44, " 
ADD (LAST_MOD_BY VARCHAR2(30) );")</f>
        <v>ALTER TABLE SPT_OB_TRANS_WELLS 
ADD (LAST_MOD_BY VARCHAR2(30) );</v>
      </c>
      <c r="M44" t="str">
        <f t="shared" ref="M44:M45" si="146">CONCATENATE("COMMENT ON COLUMN ",A44, ".CREATE_DATE IS 'The date on which this record was created in the database';")</f>
        <v>COMMENT ON COLUMN SPT_OB_TRANS_WELLS.CREATE_DATE IS 'The date on which this record was created in the database';</v>
      </c>
      <c r="N44" t="str">
        <f t="shared" ref="N44:N45" si="147">CONCATENATE("COMMENT ON COLUMN ",A44,".CREATED_BY IS 'The Oracle username of the person creating this record in the database';")</f>
        <v>COMMENT ON COLUMN SPT_OB_TRANS_WELLS.CREATED_BY IS 'The Oracle username of the person creating this record in the database';</v>
      </c>
      <c r="O44" t="str">
        <f t="shared" ref="O44:O45" si="148">CONCATENATE("COMMENT ON COLUMN ", A44, ".LAST_MOD_DATE IS 'The last date on which any of the data in this record was changed';")</f>
        <v>COMMENT ON COLUMN SPT_OB_TRANS_WELLS.LAST_MOD_DATE IS 'The last date on which any of the data in this record was changed';</v>
      </c>
      <c r="P44" t="str">
        <f t="shared" ref="P44:P45" si="149">CONCATENATE("COMMENT ON COLUMN ", A44, ".LAST_MOD_BY IS 'The Oracle username of the person making the most recent change to this record';")</f>
        <v>COMMENT ON COLUMN SPT_OB_TRANS_WELLS.LAST_MOD_BY IS 'The Oracle username of the person making the most recent change to this record';</v>
      </c>
      <c r="Q44" s="40" t="s">
        <v>536</v>
      </c>
      <c r="R44" s="40" t="str">
        <f t="shared" ref="R44" si="150">CONCATENATE("COMMENT ON TABLE ", A44, " IS '", SUBSTITUTE(Q44, "'", "''"), "';")</f>
        <v>COMMENT ON TABLE SPT_OB_TRANS_WELLS IS 'Onboard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v>
      </c>
      <c r="S44" s="37" t="str">
        <f t="shared" ref="S44" si="151">CONCATENATE("COMMENT ON COLUMN ", A44, ".", B44, " IS 'Primary Key for the ", A44, " table';")</f>
        <v>COMMENT ON COLUMN SPT_OB_TRANS_WELLS.OB_TRANS_WELL_ID IS 'Primary Key for the SPT_OB_TRANS_WELLS table';</v>
      </c>
      <c r="T44" s="37" t="str">
        <f t="shared" ref="T44" si="152">CONCATENATE("SELECT MAX(", B44, ") FROM ", A44, ";")</f>
        <v>SELECT MAX(OB_TRANS_WELL_ID) FROM SPT_OB_TRANS_WELLS;</v>
      </c>
      <c r="U44" s="147" t="str">
        <f>CONCATENATE("CREATE OR REPLACE TRIGGER ", A44, "_AUTO_BRU BEFORE
  UPDATE
    ON ", A44, " FOR EACH ROW 
    BEGIN 
      :NEW.LAST_MOD_DATE := SYSDATE;
      :NEW.LAST_MOD_BY := nvl(v('APP_USER'),user);
END;
/")</f>
        <v>CREATE OR REPLACE TRIGGER SPT_OB_TRANS_WELLS_AUTO_BRU BEFORE
  UPDATE
    ON SPT_OB_TRANS_WELLS FOR EACH ROW 
    BEGIN 
      :NEW.LAST_MOD_DATE := SYSDATE;
      :NEW.LAST_MOD_BY := nvl(v('APP_USER'),user);
END;
/</v>
      </c>
      <c r="V44" t="str">
        <f>CONCATENATE("create or replace TRIGGER ", F44, "
before insert on ", A44, "
for each row
begin
  select ", C44, ".nextval into :new.", B44, " from dual;
  :NEW.CREATE_DATE := SYSDATE;
  :NEW.CREATED_BY := nvl(v('APP_USER'),user);
end;
/
")</f>
        <v xml:space="preserve">create or replace TRIGGER SPT_OB_TRANS_WELLS_AUTO_BRI
before insert on SPT_OB_TRANS_WELLS
for each row
begin
  select SPT_OB_TRANS_WELLS_SEQ.nextval into :new.OB_TRANS_WELL_ID from dual;
  :NEW.CREATE_DATE := SYSDATE;
  :NEW.CREATED_BY := nvl(v('APP_USER'),user);
end;
/
</v>
      </c>
    </row>
    <row r="45" spans="1:22" ht="75" x14ac:dyDescent="0.25">
      <c r="A45" s="37" t="s">
        <v>538</v>
      </c>
      <c r="B45" t="s">
        <v>540</v>
      </c>
      <c r="C45" s="37" t="str">
        <f t="shared" si="136"/>
        <v>SPT_CANN_TRANS_PROC_SEQ</v>
      </c>
      <c r="D45" s="37" t="str">
        <f t="shared" si="137"/>
        <v>Yes</v>
      </c>
      <c r="E45" s="37" t="str">
        <f t="shared" si="138"/>
        <v>CREATE SEQUENCE SPT_CANN_TRANS_PROC_SEQ INCREMENT BY 1 START WITH 1;</v>
      </c>
      <c r="F45" s="37" t="str">
        <f t="shared" si="139"/>
        <v>SPT_CANN_TRANS_PROC_AUTO_BRI</v>
      </c>
      <c r="G45" s="37" t="str">
        <f t="shared" si="140"/>
        <v>Yes</v>
      </c>
      <c r="H45" s="37" t="str">
        <f t="shared" si="141"/>
        <v>create or replace TRIGGER SPT_CANN_TRANS_PROC_AUTO_BRI 
before insert on SPT_CANN_TRANS_PROC
for each row
begin
  select SPT_CANN_TRANS_PROC_SEQ.nextval into :new.CANN_TRANS_PROC_ID from dual;
end;</v>
      </c>
      <c r="I45" t="str">
        <f t="shared" si="142"/>
        <v>ALTER TABLE SPT_CANN_TRANS_PROC ADD (CREATE_DATE DATE );</v>
      </c>
      <c r="J45" t="str">
        <f t="shared" si="143"/>
        <v>ALTER TABLE SPT_CANN_TRANS_PROC 
ADD (CREATED_BY VARCHAR2(30) );</v>
      </c>
      <c r="K45" t="str">
        <f t="shared" si="144"/>
        <v>ALTER TABLE SPT_CANN_TRANS_PROC 
ADD (LAST_MOD_DATE DATE );</v>
      </c>
      <c r="L45" t="str">
        <f t="shared" si="145"/>
        <v>ALTER TABLE SPT_CANN_TRANS_PROC 
ADD (LAST_MOD_BY VARCHAR2(30) );</v>
      </c>
      <c r="M45" t="str">
        <f t="shared" si="146"/>
        <v>COMMENT ON COLUMN SPT_CANN_TRANS_PROC.CREATE_DATE IS 'The date on which this record was created in the database';</v>
      </c>
      <c r="N45" t="str">
        <f t="shared" si="147"/>
        <v>COMMENT ON COLUMN SPT_CANN_TRANS_PROC.CREATED_BY IS 'The Oracle username of the person creating this record in the database';</v>
      </c>
      <c r="O45" t="str">
        <f t="shared" si="148"/>
        <v>COMMENT ON COLUMN SPT_CANN_TRANS_PROC.LAST_MOD_DATE IS 'The last date on which any of the data in this record was changed';</v>
      </c>
      <c r="P45" t="str">
        <f t="shared" si="149"/>
        <v>COMMENT ON COLUMN SPT_CANN_TRANS_PROC.LAST_MOD_BY IS 'The Oracle username of the person making the most recent change to this record';</v>
      </c>
      <c r="Q45" s="40" t="s">
        <v>541</v>
      </c>
      <c r="R45" s="40" t="str">
        <f t="shared" ref="R45" si="153">CONCATENATE("COMMENT ON TABLE ", A45, " IS '", SUBSTITUTE(Q45, "'", "''"), "';")</f>
        <v>COMMENT ON TABLE SPT_CANN_TRANS_PROC IS 'Cannery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v>
      </c>
      <c r="S45" s="37" t="str">
        <f t="shared" ref="S45" si="154">CONCATENATE("COMMENT ON COLUMN ", A45, ".", B45, " IS 'Primary Key for the ", A45, " table';")</f>
        <v>COMMENT ON COLUMN SPT_CANN_TRANS_PROC.CANN_TRANS_PROC_ID IS 'Primary Key for the SPT_CANN_TRANS_PROC table';</v>
      </c>
      <c r="T45" s="37" t="str">
        <f t="shared" ref="T45" si="155">CONCATENATE("SELECT MAX(", B45, ") FROM ", A45, ";")</f>
        <v>SELECT MAX(CANN_TRANS_PROC_ID) FROM SPT_CANN_TRANS_PROC;</v>
      </c>
    </row>
    <row r="46" spans="1:22" s="4" customFormat="1" ht="135" x14ac:dyDescent="0.25">
      <c r="A46" s="4" t="s">
        <v>979</v>
      </c>
      <c r="B46" s="4" t="s">
        <v>975</v>
      </c>
      <c r="C46" s="4" t="str">
        <f t="shared" ref="C46:C47" si="156">CONCATENATE(A46, "_SEQ")</f>
        <v>SPT_PTA_HIST_VESSELS_SEQ</v>
      </c>
      <c r="D46" s="4" t="str">
        <f t="shared" ref="D46:D47" si="157">IF(LEN(C46) &lt;= 30, "Yes", "No")</f>
        <v>Yes</v>
      </c>
      <c r="E46" s="4" t="str">
        <f t="shared" ref="E46:E47" si="158">CONCATENATE("CREATE SEQUENCE ",C46," INCREMENT BY 1 START WITH 1;")</f>
        <v>CREATE SEQUENCE SPT_PTA_HIST_VESSELS_SEQ INCREMENT BY 1 START WITH 1;</v>
      </c>
      <c r="F46" s="4" t="str">
        <f t="shared" ref="F46:F47" si="159">CONCATENATE(A46, "_AUTO_BRI")</f>
        <v>SPT_PTA_HIST_VESSELS_AUTO_BRI</v>
      </c>
      <c r="G46" s="4" t="str">
        <f t="shared" ref="G46:G47" si="160">IF(LEN(F46) &lt;= 30, "Yes", "No")</f>
        <v>Yes</v>
      </c>
      <c r="H46" s="4" t="str">
        <f t="shared" ref="H46:H47" si="161">CONCATENATE("create or replace TRIGGER ",F46, " 
before insert on ",A46,"
for each row
begin
  select ",C46,".nextval into :new.",B46," from dual;
end;")</f>
        <v>create or replace TRIGGER SPT_PTA_HIST_VESSELS_AUTO_BRI 
before insert on SPT_PTA_HIST_VESSELS
for each row
begin
  select SPT_PTA_HIST_VESSELS_SEQ.nextval into :new.PTA_HIST_VESS_ID from dual;
end;</v>
      </c>
      <c r="I46" s="4" t="str">
        <f t="shared" ref="I46:I47" si="162">CONCATENATE("ALTER TABLE ", A46, " ADD (CREATE_DATE DATE );")</f>
        <v>ALTER TABLE SPT_PTA_HIST_VESSELS ADD (CREATE_DATE DATE );</v>
      </c>
      <c r="J46" s="4" t="str">
        <f t="shared" ref="J46:J47" si="163">CONCATENATE("ALTER TABLE ",A46, " 
ADD (CREATED_BY VARCHAR2(30) );")</f>
        <v>ALTER TABLE SPT_PTA_HIST_VESSELS 
ADD (CREATED_BY VARCHAR2(30) );</v>
      </c>
      <c r="K46" s="4" t="str">
        <f t="shared" ref="K46:K47" si="164">CONCATENATE("ALTER TABLE ",A46, " 
ADD (LAST_MOD_DATE DATE );")</f>
        <v>ALTER TABLE SPT_PTA_HIST_VESSELS 
ADD (LAST_MOD_DATE DATE );</v>
      </c>
      <c r="L46" s="4" t="str">
        <f t="shared" ref="L46:L47" si="165">CONCATENATE("ALTER TABLE ", A46, " 
ADD (LAST_MOD_BY VARCHAR2(30) );")</f>
        <v>ALTER TABLE SPT_PTA_HIST_VESSELS 
ADD (LAST_MOD_BY VARCHAR2(30) );</v>
      </c>
      <c r="M46" s="4" t="str">
        <f t="shared" ref="M46:M47" si="166">CONCATENATE("COMMENT ON COLUMN ",A46, ".CREATE_DATE IS 'The date on which this record was created in the database';")</f>
        <v>COMMENT ON COLUMN SPT_PTA_HIST_VESSELS.CREATE_DATE IS 'The date on which this record was created in the database';</v>
      </c>
      <c r="N46" s="4" t="str">
        <f t="shared" ref="N46:N47" si="167">CONCATENATE("COMMENT ON COLUMN ",A46,".CREATED_BY IS 'The Oracle username of the person creating this record in the database';")</f>
        <v>COMMENT ON COLUMN SPT_PTA_HIST_VESSELS.CREATED_BY IS 'The Oracle username of the person creating this record in the database';</v>
      </c>
      <c r="O46" s="4" t="str">
        <f t="shared" ref="O46:O47" si="168">CONCATENATE("COMMENT ON COLUMN ", A46, ".LAST_MOD_DATE IS 'The last date on which any of the data in this record was changed';")</f>
        <v>COMMENT ON COLUMN SPT_PTA_HIST_VESSELS.LAST_MOD_DATE IS 'The last date on which any of the data in this record was changed';</v>
      </c>
      <c r="P46" s="4" t="str">
        <f t="shared" ref="P46:P47" si="169">CONCATENATE("COMMENT ON COLUMN ", A46, ".LAST_MOD_BY IS 'The Oracle username of the person making the most recent change to this record';")</f>
        <v>COMMENT ON COLUMN SPT_PTA_HIST_VESSELS.LAST_MOD_BY IS 'The Oracle username of the person making the most recent change to this record';</v>
      </c>
      <c r="Q46" s="41" t="s">
        <v>898</v>
      </c>
      <c r="R46" s="41" t="str">
        <f t="shared" ref="R46:R47" si="170">CONCATENATE("COMMENT ON TABLE ", A46, " IS '", SUBSTITUTE(Q46, "'", "''"), "';")</f>
        <v>COMMENT ON TABLE SPT_PTA_HIST_VESSELS IS 'Point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v>
      </c>
      <c r="S46" s="4" t="str">
        <f t="shared" ref="S46:S47" si="171">CONCATENATE("COMMENT ON COLUMN ", A46, ".", B46, " IS 'Primary Key for the ", A46, " table';")</f>
        <v>COMMENT ON COLUMN SPT_PTA_HIST_VESSELS.PTA_HIST_VESS_ID IS 'Primary Key for the SPT_PTA_HIST_VESSELS table';</v>
      </c>
      <c r="T46" s="4" t="str">
        <f t="shared" ref="T46:T47" si="172">CONCATENATE("SELECT MAX(", B46, ") FROM ", A46, ";")</f>
        <v>SELECT MAX(PTA_HIST_VESS_ID) FROM SPT_PTA_HIST_VESSELS;</v>
      </c>
    </row>
    <row r="47" spans="1:22" s="4" customFormat="1" ht="75" x14ac:dyDescent="0.25">
      <c r="A47" s="4" t="s">
        <v>984</v>
      </c>
      <c r="B47" s="4" t="s">
        <v>986</v>
      </c>
      <c r="C47" s="4" t="str">
        <f t="shared" si="156"/>
        <v>SPT_CANN_DEST_LOC_SEQ</v>
      </c>
      <c r="D47" s="4" t="str">
        <f t="shared" si="157"/>
        <v>Yes</v>
      </c>
      <c r="E47" s="4" t="str">
        <f t="shared" si="158"/>
        <v>CREATE SEQUENCE SPT_CANN_DEST_LOC_SEQ INCREMENT BY 1 START WITH 1;</v>
      </c>
      <c r="F47" s="4" t="str">
        <f t="shared" si="159"/>
        <v>SPT_CANN_DEST_LOC_AUTO_BRI</v>
      </c>
      <c r="G47" s="4" t="str">
        <f t="shared" si="160"/>
        <v>Yes</v>
      </c>
      <c r="H47" s="4" t="str">
        <f t="shared" si="161"/>
        <v>create or replace TRIGGER SPT_CANN_DEST_LOC_AUTO_BRI 
before insert on SPT_CANN_DEST_LOC
for each row
begin
  select SPT_CANN_DEST_LOC_SEQ.nextval into :new.CANN_DEST_LOC_ID from dual;
end;</v>
      </c>
      <c r="I47" s="4" t="str">
        <f t="shared" si="162"/>
        <v>ALTER TABLE SPT_CANN_DEST_LOC ADD (CREATE_DATE DATE );</v>
      </c>
      <c r="J47" s="4" t="str">
        <f t="shared" si="163"/>
        <v>ALTER TABLE SPT_CANN_DEST_LOC 
ADD (CREATED_BY VARCHAR2(30) );</v>
      </c>
      <c r="K47" s="4" t="str">
        <f t="shared" si="164"/>
        <v>ALTER TABLE SPT_CANN_DEST_LOC 
ADD (LAST_MOD_DATE DATE );</v>
      </c>
      <c r="L47" s="4" t="str">
        <f t="shared" si="165"/>
        <v>ALTER TABLE SPT_CANN_DEST_LOC 
ADD (LAST_MOD_BY VARCHAR2(30) );</v>
      </c>
      <c r="M47" s="4" t="str">
        <f t="shared" si="166"/>
        <v>COMMENT ON COLUMN SPT_CANN_DEST_LOC.CREATE_DATE IS 'The date on which this record was created in the database';</v>
      </c>
      <c r="N47" s="4" t="str">
        <f t="shared" si="167"/>
        <v>COMMENT ON COLUMN SPT_CANN_DEST_LOC.CREATED_BY IS 'The Oracle username of the person creating this record in the database';</v>
      </c>
      <c r="O47" s="4" t="str">
        <f t="shared" si="168"/>
        <v>COMMENT ON COLUMN SPT_CANN_DEST_LOC.LAST_MOD_DATE IS 'The last date on which any of the data in this record was changed';</v>
      </c>
      <c r="P47" s="4" t="str">
        <f t="shared" si="169"/>
        <v>COMMENT ON COLUMN SPT_CANN_DEST_LOC.LAST_MOD_BY IS 'The Oracle username of the person making the most recent change to this record';</v>
      </c>
      <c r="Q47" s="41" t="s">
        <v>987</v>
      </c>
      <c r="R47" s="41" t="str">
        <f t="shared" si="170"/>
        <v>COMMENT ON TABLE SPT_CANN_DEST_LOC IS 'Cannery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v>
      </c>
      <c r="S47" s="4" t="str">
        <f t="shared" si="171"/>
        <v>COMMENT ON COLUMN SPT_CANN_DEST_LOC.CANN_DEST_LOC_ID IS 'Primary Key for the SPT_CANN_DEST_LOC table';</v>
      </c>
      <c r="T47" s="4" t="str">
        <f t="shared" si="172"/>
        <v>SELECT MAX(CANN_DEST_LOC_ID) FROM SPT_CANN_DEST_LOC;</v>
      </c>
    </row>
    <row r="49" spans="1:20" ht="75" x14ac:dyDescent="0.25">
      <c r="A49" s="46" t="s">
        <v>542</v>
      </c>
      <c r="Q49" s="40" t="s">
        <v>547</v>
      </c>
      <c r="R49" s="40" t="str">
        <f t="shared" ref="R49:R54" si="173">CONCATENATE("COMMENT ON TABLE ", A49, " IS '", SUBSTITUTE(Q49, "'", "''"), "';")</f>
        <v>COMMENT ON TABLE SPT_FORM_SIZE_GROUPS_V IS 'Form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v>
      </c>
    </row>
    <row r="50" spans="1:20" ht="75" x14ac:dyDescent="0.25">
      <c r="A50" s="46" t="s">
        <v>543</v>
      </c>
      <c r="Q50" s="40" t="s">
        <v>548</v>
      </c>
      <c r="R50" s="40" t="str">
        <f t="shared" si="173"/>
        <v>COMMENT ON TABLE SPT_FORM_VERSIONS_V IS 'Form Versions
This View returns all data collection form versions that were used to capture the data over time.  These Form Versions are used in the Final Outturn (FOT), Unloading Log (UL), and Regional Purse-Seine Logsheet (RPL) data streams.';</v>
      </c>
    </row>
    <row r="51" spans="1:20" ht="75" x14ac:dyDescent="0.25">
      <c r="A51" s="46" t="s">
        <v>544</v>
      </c>
      <c r="Q51" s="40" t="s">
        <v>549</v>
      </c>
      <c r="R51" s="40" t="str">
        <f t="shared" si="173"/>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52" spans="1:20" ht="75" x14ac:dyDescent="0.25">
      <c r="A52" s="46" t="s">
        <v>545</v>
      </c>
      <c r="Q52" s="40" t="s">
        <v>550</v>
      </c>
      <c r="R52" s="40" t="str">
        <f t="shared" si="173"/>
        <v>COMMENT ON TABLE SPT_SIZE_CLASS_GROUPS_V IS 'Size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v>
      </c>
    </row>
    <row r="53" spans="1:20" ht="90" x14ac:dyDescent="0.25">
      <c r="A53" s="46" t="s">
        <v>546</v>
      </c>
      <c r="Q53" s="40" t="s">
        <v>551</v>
      </c>
      <c r="R53" s="40" t="str">
        <f t="shared" si="173"/>
        <v>COMMENT ON TABLE SPT_SPECIES_GROUPS_V IS 'Species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v>
      </c>
    </row>
    <row r="54" spans="1:20" ht="60" x14ac:dyDescent="0.25">
      <c r="A54" t="s">
        <v>1023</v>
      </c>
      <c r="B54" s="4" t="s">
        <v>988</v>
      </c>
      <c r="C54" s="4" t="str">
        <f t="shared" ref="C54:C55" si="174">CONCATENATE(A54, "_SEQ")</f>
        <v>SPT_DATA_TRACKING_SEQ</v>
      </c>
      <c r="D54" s="4" t="str">
        <f t="shared" ref="D54" si="175">IF(LEN(C54) &lt;= 30, "Yes", "No")</f>
        <v>Yes</v>
      </c>
      <c r="E54" s="4" t="str">
        <f t="shared" ref="E54" si="176">CONCATENATE("CREATE SEQUENCE ",C54," INCREMENT BY 1 START WITH 1;")</f>
        <v>CREATE SEQUENCE SPT_DATA_TRACKING_SEQ INCREMENT BY 1 START WITH 1;</v>
      </c>
      <c r="F54" s="4" t="str">
        <f t="shared" ref="F54" si="177">CONCATENATE(A54, "_AUTO_BRI")</f>
        <v>SPT_DATA_TRACKING_AUTO_BRI</v>
      </c>
      <c r="G54" s="4" t="str">
        <f t="shared" ref="G54" si="178">IF(LEN(F54) &lt;= 30, "Yes", "No")</f>
        <v>Yes</v>
      </c>
      <c r="H54" s="4" t="str">
        <f t="shared" ref="H54:H67" si="179">CONCATENATE("create or replace TRIGGER ",F54, " 
before insert on ",A54,"
for each row
begin
  select ",C54,".nextval into :new.",B54," from dual;
end;
/")</f>
        <v>create or replace TRIGGER SPT_DATA_TRACKING_AUTO_BRI 
before insert on SPT_DATA_TRACKING
for each row
begin
  select SPT_DATA_TRACKING_SEQ.nextval into :new.TRACKING_ID from dual;
end;
/</v>
      </c>
      <c r="I54" s="4" t="str">
        <f t="shared" ref="I54" si="180">CONCATENATE("ALTER TABLE ", A54, " ADD (CREATE_DATE DATE );")</f>
        <v>ALTER TABLE SPT_DATA_TRACKING ADD (CREATE_DATE DATE );</v>
      </c>
      <c r="J54" s="4" t="str">
        <f t="shared" ref="J54" si="181">CONCATENATE("ALTER TABLE ",A54, " 
ADD (CREATED_BY VARCHAR2(30) );")</f>
        <v>ALTER TABLE SPT_DATA_TRACKING 
ADD (CREATED_BY VARCHAR2(30) );</v>
      </c>
      <c r="K54" s="4" t="str">
        <f t="shared" ref="K54" si="182">CONCATENATE("ALTER TABLE ",A54, " 
ADD (LAST_MOD_DATE DATE );")</f>
        <v>ALTER TABLE SPT_DATA_TRACKING 
ADD (LAST_MOD_DATE DATE );</v>
      </c>
      <c r="L54" s="4" t="str">
        <f t="shared" ref="L54" si="183">CONCATENATE("ALTER TABLE ", A54, " 
ADD (LAST_MOD_BY VARCHAR2(30) );")</f>
        <v>ALTER TABLE SPT_DATA_TRACKING 
ADD (LAST_MOD_BY VARCHAR2(30) );</v>
      </c>
      <c r="M54" s="4" t="str">
        <f t="shared" ref="M54" si="184">CONCATENATE("COMMENT ON COLUMN ",A54, ".CREATE_DATE IS 'The date on which this record was created in the database';")</f>
        <v>COMMENT ON COLUMN SPT_DATA_TRACKING.CREATE_DATE IS 'The date on which this record was created in the database';</v>
      </c>
      <c r="N54" s="4" t="str">
        <f t="shared" ref="N54" si="185">CONCATENATE("COMMENT ON COLUMN ",A54,".CREATED_BY IS 'The Oracle username of the person creating this record in the database';")</f>
        <v>COMMENT ON COLUMN SPT_DATA_TRACKING.CREATED_BY IS 'The Oracle username of the person creating this record in the database';</v>
      </c>
      <c r="O54" s="4" t="str">
        <f t="shared" ref="O54" si="186">CONCATENATE("COMMENT ON COLUMN ", A54, ".LAST_MOD_DATE IS 'The last date on which any of the data in this record was changed';")</f>
        <v>COMMENT ON COLUMN SPT_DATA_TRACKING.LAST_MOD_DATE IS 'The last date on which any of the data in this record was changed';</v>
      </c>
      <c r="P54" s="4" t="str">
        <f t="shared" ref="P54" si="187">CONCATENATE("COMMENT ON COLUMN ", A54, ".LAST_MOD_BY IS 'The Oracle username of the person making the most recent change to this record';")</f>
        <v>COMMENT ON COLUMN SPT_DATA_TRACKING.LAST_MOD_BY IS 'The Oracle username of the person making the most recent change to this record';</v>
      </c>
      <c r="Q54" s="41" t="s">
        <v>1025</v>
      </c>
      <c r="R54" s="41" t="str">
        <f t="shared" si="173"/>
        <v>COMMENT ON TABLE SPT_DATA_TRACKING IS 'Data Tracking
This is a tracking table that accounts for the different incoming populated data collection forms and the different steps performed during the data collection and data processing workflows.';</v>
      </c>
      <c r="S54" s="4" t="str">
        <f t="shared" ref="S54" si="188">CONCATENATE("COMMENT ON COLUMN ", A54, ".", B54, " IS 'Primary Key for the ", A54, " table';")</f>
        <v>COMMENT ON COLUMN SPT_DATA_TRACKING.TRACKING_ID IS 'Primary Key for the SPT_DATA_TRACKING table';</v>
      </c>
      <c r="T54" s="4" t="str">
        <f t="shared" ref="T54" si="189">CONCATENATE("SELECT MAX(", B54, ") FROM ", A54, ";")</f>
        <v>SELECT MAX(TRACKING_ID) FROM SPT_DATA_TRACKING;</v>
      </c>
    </row>
    <row r="55" spans="1:20" ht="75" x14ac:dyDescent="0.25">
      <c r="A55" s="48" t="s">
        <v>1048</v>
      </c>
      <c r="B55" t="s">
        <v>1049</v>
      </c>
      <c r="C55" s="4" t="str">
        <f t="shared" si="174"/>
        <v>SPT_APP_XML_PROP_SEQ</v>
      </c>
      <c r="D55" s="4" t="str">
        <f t="shared" ref="D55" si="190">IF(LEN(C55) &lt;= 30, "Yes", "No")</f>
        <v>Yes</v>
      </c>
      <c r="E55" s="4" t="str">
        <f t="shared" ref="E55" si="191">CONCATENATE("CREATE SEQUENCE ",C55," INCREMENT BY 1 START WITH 1;")</f>
        <v>CREATE SEQUENCE SPT_APP_XML_PROP_SEQ INCREMENT BY 1 START WITH 1;</v>
      </c>
      <c r="F55" s="4" t="str">
        <f t="shared" ref="F55" si="192">CONCATENATE(A55, "_AUTO_BRI")</f>
        <v>SPT_APP_XML_PROP_AUTO_BRI</v>
      </c>
      <c r="G55" s="4" t="str">
        <f t="shared" ref="G55" si="193">IF(LEN(F55) &lt;= 30, "Yes", "No")</f>
        <v>Yes</v>
      </c>
      <c r="H55" s="4" t="str">
        <f t="shared" si="179"/>
        <v>create or replace TRIGGER SPT_APP_XML_PROP_AUTO_BRI 
before insert on SPT_APP_XML_PROP
for each row
begin
  select SPT_APP_XML_PROP_SEQ.nextval into :new.APP_XML_PROP_ID from dual;
end;
/</v>
      </c>
      <c r="I55" s="4" t="str">
        <f t="shared" ref="I55" si="194">CONCATENATE("ALTER TABLE ", A55, " ADD (CREATE_DATE DATE );")</f>
        <v>ALTER TABLE SPT_APP_XML_PROP ADD (CREATE_DATE DATE );</v>
      </c>
      <c r="J55" s="4" t="str">
        <f t="shared" ref="J55" si="195">CONCATENATE("ALTER TABLE ",A55, " 
ADD (CREATED_BY VARCHAR2(30) );")</f>
        <v>ALTER TABLE SPT_APP_XML_PROP 
ADD (CREATED_BY VARCHAR2(30) );</v>
      </c>
      <c r="K55" s="4" t="str">
        <f t="shared" ref="K55" si="196">CONCATENATE("ALTER TABLE ",A55, " 
ADD (LAST_MOD_DATE DATE );")</f>
        <v>ALTER TABLE SPT_APP_XML_PROP 
ADD (LAST_MOD_DATE DATE );</v>
      </c>
      <c r="L55" s="4" t="str">
        <f t="shared" ref="L55" si="197">CONCATENATE("ALTER TABLE ", A55, " 
ADD (LAST_MOD_BY VARCHAR2(30) );")</f>
        <v>ALTER TABLE SPT_APP_XML_PROP 
ADD (LAST_MOD_BY VARCHAR2(30) );</v>
      </c>
      <c r="M55" s="4" t="str">
        <f t="shared" ref="M55" si="198">CONCATENATE("COMMENT ON COLUMN ",A55, ".CREATE_DATE IS 'The date on which this record was created in the database';")</f>
        <v>COMMENT ON COLUMN SPT_APP_XML_PROP.CREATE_DATE IS 'The date on which this record was created in the database';</v>
      </c>
      <c r="N55" s="4" t="str">
        <f t="shared" ref="N55" si="199">CONCATENATE("COMMENT ON COLUMN ",A55,".CREATED_BY IS 'The Oracle username of the person creating this record in the database';")</f>
        <v>COMMENT ON COLUMN SPT_APP_XML_PROP.CREATED_BY IS 'The Oracle username of the person creating this record in the database';</v>
      </c>
      <c r="O55" s="4" t="str">
        <f t="shared" ref="O55" si="200">CONCATENATE("COMMENT ON COLUMN ", A55, ".LAST_MOD_DATE IS 'The last date on which any of the data in this record was changed';")</f>
        <v>COMMENT ON COLUMN SPT_APP_XML_PROP.LAST_MOD_DATE IS 'The last date on which any of the data in this record was changed';</v>
      </c>
      <c r="P55" s="4" t="str">
        <f t="shared" ref="P55" si="201">CONCATENATE("COMMENT ON COLUMN ", A55, ".LAST_MOD_BY IS 'The Oracle username of the person making the most recent change to this record';")</f>
        <v>COMMENT ON COLUMN SPT_APP_XML_PROP.LAST_MOD_BY IS 'The Oracle username of the person making the most recent change to this record';</v>
      </c>
      <c r="Q55" s="41" t="s">
        <v>1073</v>
      </c>
      <c r="R55" s="41" t="str">
        <f t="shared" ref="R55" si="202">CONCATENATE("COMMENT ON TABLE ", A55, " IS '", SUBSTITUTE(Q55, "'", "''"), "';")</f>
        <v>COMMENT ON TABLE SPT_APP_XML_PROP IS 'XML Document Properties
This is a hierarchical table that joins with itself to define the different properties in a given XML data file.  Originally this was created to load data into the eTunaLog smart PDF but could be extended to any standard, documented XML document.';</v>
      </c>
      <c r="S55" s="4" t="str">
        <f t="shared" ref="S55" si="203">CONCATENATE("COMMENT ON COLUMN ", A55, ".", B55, " IS 'Primary Key for the ", A55, " table';")</f>
        <v>COMMENT ON COLUMN SPT_APP_XML_PROP.APP_XML_PROP_ID IS 'Primary Key for the SPT_APP_XML_PROP table';</v>
      </c>
      <c r="T55" s="4" t="str">
        <f t="shared" ref="T55" si="204">CONCATENATE("SELECT MAX(", B55, ") FROM ", A55, ";")</f>
        <v>SELECT MAX(APP_XML_PROP_ID) FROM SPT_APP_XML_PROP;</v>
      </c>
    </row>
    <row r="56" spans="1:20" ht="45" x14ac:dyDescent="0.25">
      <c r="A56" s="49" t="s">
        <v>1050</v>
      </c>
      <c r="B56" s="49" t="s">
        <v>1064</v>
      </c>
      <c r="C56" s="4" t="str">
        <f t="shared" ref="C56:C64" si="205">CONCATENATE(A56, "_SEQ")</f>
        <v>SPT_APP_TABLES_SEQ</v>
      </c>
      <c r="D56" s="4" t="str">
        <f t="shared" ref="D56:D64" si="206">IF(LEN(C56) &lt;= 30, "Yes", "No")</f>
        <v>Yes</v>
      </c>
      <c r="E56" s="4" t="str">
        <f t="shared" ref="E56:E64" si="207">CONCATENATE("CREATE SEQUENCE ",C56," INCREMENT BY 1 START WITH 1;")</f>
        <v>CREATE SEQUENCE SPT_APP_TABLES_SEQ INCREMENT BY 1 START WITH 1;</v>
      </c>
      <c r="F56" s="4" t="str">
        <f t="shared" ref="F56:F64" si="208">CONCATENATE(A56, "_AUTO_BRI")</f>
        <v>SPT_APP_TABLES_AUTO_BRI</v>
      </c>
      <c r="G56" s="4" t="str">
        <f t="shared" ref="G56:G64" si="209">IF(LEN(F56) &lt;= 30, "Yes", "No")</f>
        <v>Yes</v>
      </c>
      <c r="H56" s="4" t="str">
        <f t="shared" si="179"/>
        <v>create or replace TRIGGER SPT_APP_TABLES_AUTO_BRI 
before insert on SPT_APP_TABLES
for each row
begin
  select SPT_APP_TABLES_SEQ.nextval into :new.APP_TABLE_ID from dual;
end;
/</v>
      </c>
      <c r="I56" s="4" t="str">
        <f t="shared" ref="I56:I64" si="210">CONCATENATE("ALTER TABLE ", A56, " ADD (CREATE_DATE DATE );")</f>
        <v>ALTER TABLE SPT_APP_TABLES ADD (CREATE_DATE DATE );</v>
      </c>
      <c r="J56" s="4" t="str">
        <f t="shared" ref="J56:J64" si="211">CONCATENATE("ALTER TABLE ",A56, " 
ADD (CREATED_BY VARCHAR2(30) );")</f>
        <v>ALTER TABLE SPT_APP_TABLES 
ADD (CREATED_BY VARCHAR2(30) );</v>
      </c>
      <c r="K56" s="4" t="str">
        <f t="shared" ref="K56:K64" si="212">CONCATENATE("ALTER TABLE ",A56, " 
ADD (LAST_MOD_DATE DATE );")</f>
        <v>ALTER TABLE SPT_APP_TABLES 
ADD (LAST_MOD_DATE DATE );</v>
      </c>
      <c r="L56" s="4" t="str">
        <f t="shared" ref="L56:L64" si="213">CONCATENATE("ALTER TABLE ", A56, " 
ADD (LAST_MOD_BY VARCHAR2(30) );")</f>
        <v>ALTER TABLE SPT_APP_TABLES 
ADD (LAST_MOD_BY VARCHAR2(30) );</v>
      </c>
      <c r="M56" s="4" t="str">
        <f t="shared" ref="M56:M64" si="214">CONCATENATE("COMMENT ON COLUMN ",A56, ".CREATE_DATE IS 'The date on which this record was created in the database';")</f>
        <v>COMMENT ON COLUMN SPT_APP_TABLES.CREATE_DATE IS 'The date on which this record was created in the database';</v>
      </c>
      <c r="N56" s="4" t="str">
        <f t="shared" ref="N56:N64" si="215">CONCATENATE("COMMENT ON COLUMN ",A56,".CREATED_BY IS 'The Oracle username of the person creating this record in the database';")</f>
        <v>COMMENT ON COLUMN SPT_APP_TABLES.CREATED_BY IS 'The Oracle username of the person creating this record in the database';</v>
      </c>
      <c r="O56" s="4" t="str">
        <f t="shared" ref="O56:O64" si="216">CONCATENATE("COMMENT ON COLUMN ", A56, ".LAST_MOD_DATE IS 'The last date on which any of the data in this record was changed';")</f>
        <v>COMMENT ON COLUMN SPT_APP_TABLES.LAST_MOD_DATE IS 'The last date on which any of the data in this record was changed';</v>
      </c>
      <c r="P56" s="4" t="str">
        <f t="shared" ref="P56:P64" si="217">CONCATENATE("COMMENT ON COLUMN ", A56, ".LAST_MOD_BY IS 'The Oracle username of the person making the most recent change to this record';")</f>
        <v>COMMENT ON COLUMN SPT_APP_TABLES.LAST_MOD_BY IS 'The Oracle username of the person making the most recent change to this record';</v>
      </c>
      <c r="Q56" s="41" t="s">
        <v>1071</v>
      </c>
      <c r="R56" s="41" t="str">
        <f t="shared" ref="R56:R62" si="218">CONCATENATE("COMMENT ON TABLE ", A56, " IS '", SUBSTITUTE(Q56, "'", "''"), "';")</f>
        <v>COMMENT ON TABLE SPT_APP_TABLES IS 'XML Application Tables
This is an XML application table that defines the different tables that are used in the XML import module';</v>
      </c>
      <c r="S56" s="4" t="str">
        <f t="shared" ref="S56:S64" si="219">CONCATENATE("COMMENT ON COLUMN ", A56, ".", B56, " IS 'Primary Key for the ", A56, " table';")</f>
        <v>COMMENT ON COLUMN SPT_APP_TABLES.APP_TABLE_ID IS 'Primary Key for the SPT_APP_TABLES table';</v>
      </c>
      <c r="T56" s="4" t="str">
        <f t="shared" ref="T56:T64" si="220">CONCATENATE("SELECT MAX(", B56, ") FROM ", A56, ";")</f>
        <v>SELECT MAX(APP_TABLE_ID) FROM SPT_APP_TABLES;</v>
      </c>
    </row>
    <row r="57" spans="1:20" ht="60" x14ac:dyDescent="0.25">
      <c r="A57" s="40" t="s">
        <v>1051</v>
      </c>
      <c r="B57" s="40" t="s">
        <v>1065</v>
      </c>
      <c r="C57" s="4" t="str">
        <f t="shared" si="205"/>
        <v>SPT_APP_FIELDS_SEQ</v>
      </c>
      <c r="D57" s="4" t="str">
        <f t="shared" si="206"/>
        <v>Yes</v>
      </c>
      <c r="E57" s="4" t="str">
        <f t="shared" si="207"/>
        <v>CREATE SEQUENCE SPT_APP_FIELDS_SEQ INCREMENT BY 1 START WITH 1;</v>
      </c>
      <c r="F57" s="4" t="str">
        <f t="shared" si="208"/>
        <v>SPT_APP_FIELDS_AUTO_BRI</v>
      </c>
      <c r="G57" s="4" t="str">
        <f t="shared" si="209"/>
        <v>Yes</v>
      </c>
      <c r="H57" s="4" t="str">
        <f t="shared" si="179"/>
        <v>create or replace TRIGGER SPT_APP_FIELDS_AUTO_BRI 
before insert on SPT_APP_FIELDS
for each row
begin
  select SPT_APP_FIELDS_SEQ.nextval into :new.APP_FIELD_ID from dual;
end;
/</v>
      </c>
      <c r="I57" s="4" t="str">
        <f t="shared" si="210"/>
        <v>ALTER TABLE SPT_APP_FIELDS ADD (CREATE_DATE DATE );</v>
      </c>
      <c r="J57" s="4" t="str">
        <f t="shared" si="211"/>
        <v>ALTER TABLE SPT_APP_FIELDS 
ADD (CREATED_BY VARCHAR2(30) );</v>
      </c>
      <c r="K57" s="4" t="str">
        <f t="shared" si="212"/>
        <v>ALTER TABLE SPT_APP_FIELDS 
ADD (LAST_MOD_DATE DATE );</v>
      </c>
      <c r="L57" s="4" t="str">
        <f t="shared" si="213"/>
        <v>ALTER TABLE SPT_APP_FIELDS 
ADD (LAST_MOD_BY VARCHAR2(30) );</v>
      </c>
      <c r="M57" s="4" t="str">
        <f t="shared" si="214"/>
        <v>COMMENT ON COLUMN SPT_APP_FIELDS.CREATE_DATE IS 'The date on which this record was created in the database';</v>
      </c>
      <c r="N57" s="4" t="str">
        <f t="shared" si="215"/>
        <v>COMMENT ON COLUMN SPT_APP_FIELDS.CREATED_BY IS 'The Oracle username of the person creating this record in the database';</v>
      </c>
      <c r="O57" s="4" t="str">
        <f t="shared" si="216"/>
        <v>COMMENT ON COLUMN SPT_APP_FIELDS.LAST_MOD_DATE IS 'The last date on which any of the data in this record was changed';</v>
      </c>
      <c r="P57" s="4" t="str">
        <f t="shared" si="217"/>
        <v>COMMENT ON COLUMN SPT_APP_FIELDS.LAST_MOD_BY IS 'The Oracle username of the person making the most recent change to this record';</v>
      </c>
      <c r="Q57" s="41" t="s">
        <v>1072</v>
      </c>
      <c r="R57" s="41" t="str">
        <f t="shared" si="218"/>
        <v>COMMENT ON TABLE SPT_APP_FIELDS IS 'XML Application Fields
This is an XML application table that defines the different fields that are used in the XML import module.  This table references the XML Application Tables table to define which fields belong to which tables.  ';</v>
      </c>
      <c r="S57" s="4" t="str">
        <f t="shared" si="219"/>
        <v>COMMENT ON COLUMN SPT_APP_FIELDS.APP_FIELD_ID IS 'Primary Key for the SPT_APP_FIELDS table';</v>
      </c>
      <c r="T57" s="4" t="str">
        <f t="shared" si="220"/>
        <v>SELECT MAX(APP_FIELD_ID) FROM SPT_APP_FIELDS;</v>
      </c>
    </row>
    <row r="58" spans="1:20" ht="75" x14ac:dyDescent="0.25">
      <c r="A58" s="49" t="s">
        <v>1052</v>
      </c>
      <c r="B58" s="49" t="s">
        <v>1066</v>
      </c>
      <c r="C58" s="4" t="str">
        <f t="shared" si="205"/>
        <v>SPT_APP_RECORD_GROUPS_SEQ</v>
      </c>
      <c r="D58" s="4" t="str">
        <f t="shared" si="206"/>
        <v>Yes</v>
      </c>
      <c r="E58" s="4" t="str">
        <f t="shared" si="207"/>
        <v>CREATE SEQUENCE SPT_APP_RECORD_GROUPS_SEQ INCREMENT BY 1 START WITH 1;</v>
      </c>
      <c r="F58" s="4" t="str">
        <f t="shared" si="208"/>
        <v>SPT_APP_RECORD_GROUPS_AUTO_BRI</v>
      </c>
      <c r="G58" s="4" t="str">
        <f t="shared" si="209"/>
        <v>Yes</v>
      </c>
      <c r="H58" s="4" t="str">
        <f t="shared" si="179"/>
        <v>create or replace TRIGGER SPT_APP_RECORD_GROUPS_AUTO_BRI 
before insert on SPT_APP_RECORD_GROUPS
for each row
begin
  select SPT_APP_RECORD_GROUPS_SEQ.nextval into :new.APP_RECORD_GROUP_ID from dual;
end;
/</v>
      </c>
      <c r="I58" s="4" t="str">
        <f t="shared" si="210"/>
        <v>ALTER TABLE SPT_APP_RECORD_GROUPS ADD (CREATE_DATE DATE );</v>
      </c>
      <c r="J58" s="4" t="str">
        <f t="shared" si="211"/>
        <v>ALTER TABLE SPT_APP_RECORD_GROUPS 
ADD (CREATED_BY VARCHAR2(30) );</v>
      </c>
      <c r="K58" s="4" t="str">
        <f t="shared" si="212"/>
        <v>ALTER TABLE SPT_APP_RECORD_GROUPS 
ADD (LAST_MOD_DATE DATE );</v>
      </c>
      <c r="L58" s="4" t="str">
        <f t="shared" si="213"/>
        <v>ALTER TABLE SPT_APP_RECORD_GROUPS 
ADD (LAST_MOD_BY VARCHAR2(30) );</v>
      </c>
      <c r="M58" s="4" t="str">
        <f t="shared" si="214"/>
        <v>COMMENT ON COLUMN SPT_APP_RECORD_GROUPS.CREATE_DATE IS 'The date on which this record was created in the database';</v>
      </c>
      <c r="N58" s="4" t="str">
        <f t="shared" si="215"/>
        <v>COMMENT ON COLUMN SPT_APP_RECORD_GROUPS.CREATED_BY IS 'The Oracle username of the person creating this record in the database';</v>
      </c>
      <c r="O58" s="4" t="str">
        <f t="shared" si="216"/>
        <v>COMMENT ON COLUMN SPT_APP_RECORD_GROUPS.LAST_MOD_DATE IS 'The last date on which any of the data in this record was changed';</v>
      </c>
      <c r="P58" s="4" t="str">
        <f t="shared" si="217"/>
        <v>COMMENT ON COLUMN SPT_APP_RECORD_GROUPS.LAST_MOD_BY IS 'The Oracle username of the person making the most recent change to this record';</v>
      </c>
      <c r="Q58" s="41" t="s">
        <v>1074</v>
      </c>
      <c r="R58" s="41" t="str">
        <f t="shared" si="218"/>
        <v>COMMENT ON TABLE SPT_APP_RECORD_GROUPS IS 'XML Application Record Groups
This is an XML application table that defines the different groups of XML Application Field(s) that comprise the values for the corresponding XML Application Table records for the different sections within the XML Document';</v>
      </c>
      <c r="S58" s="4" t="str">
        <f t="shared" si="219"/>
        <v>COMMENT ON COLUMN SPT_APP_RECORD_GROUPS.APP_RECORD_GROUP_ID IS 'Primary Key for the SPT_APP_RECORD_GROUPS table';</v>
      </c>
      <c r="T58" s="4" t="str">
        <f t="shared" si="220"/>
        <v>SELECT MAX(APP_RECORD_GROUP_ID) FROM SPT_APP_RECORD_GROUPS;</v>
      </c>
    </row>
    <row r="59" spans="1:20" ht="60" x14ac:dyDescent="0.25">
      <c r="A59" s="40" t="s">
        <v>1053</v>
      </c>
      <c r="B59" s="40" t="s">
        <v>1067</v>
      </c>
      <c r="C59" s="4" t="str">
        <f t="shared" si="205"/>
        <v>SPT_APP_REC_GRP_PROPS_SEQ</v>
      </c>
      <c r="D59" s="4" t="str">
        <f t="shared" si="206"/>
        <v>Yes</v>
      </c>
      <c r="E59" s="4" t="str">
        <f t="shared" si="207"/>
        <v>CREATE SEQUENCE SPT_APP_REC_GRP_PROPS_SEQ INCREMENT BY 1 START WITH 1;</v>
      </c>
      <c r="F59" s="4" t="str">
        <f t="shared" si="208"/>
        <v>SPT_APP_REC_GRP_PROPS_AUTO_BRI</v>
      </c>
      <c r="G59" s="4" t="str">
        <f t="shared" si="209"/>
        <v>Yes</v>
      </c>
      <c r="H59" s="4" t="str">
        <f t="shared" si="179"/>
        <v>create or replace TRIGGER SPT_APP_REC_GRP_PROPS_AUTO_BRI 
before insert on SPT_APP_REC_GRP_PROPS
for each row
begin
  select SPT_APP_REC_GRP_PROPS_SEQ.nextval into :new.APP_REC_GRP_PROP_ID from dual;
end;
/</v>
      </c>
      <c r="I59" s="4" t="str">
        <f t="shared" si="210"/>
        <v>ALTER TABLE SPT_APP_REC_GRP_PROPS ADD (CREATE_DATE DATE );</v>
      </c>
      <c r="J59" s="4" t="str">
        <f t="shared" si="211"/>
        <v>ALTER TABLE SPT_APP_REC_GRP_PROPS 
ADD (CREATED_BY VARCHAR2(30) );</v>
      </c>
      <c r="K59" s="4" t="str">
        <f t="shared" si="212"/>
        <v>ALTER TABLE SPT_APP_REC_GRP_PROPS 
ADD (LAST_MOD_DATE DATE );</v>
      </c>
      <c r="L59" s="4" t="str">
        <f t="shared" si="213"/>
        <v>ALTER TABLE SPT_APP_REC_GRP_PROPS 
ADD (LAST_MOD_BY VARCHAR2(30) );</v>
      </c>
      <c r="M59" s="4" t="str">
        <f t="shared" si="214"/>
        <v>COMMENT ON COLUMN SPT_APP_REC_GRP_PROPS.CREATE_DATE IS 'The date on which this record was created in the database';</v>
      </c>
      <c r="N59" s="4" t="str">
        <f t="shared" si="215"/>
        <v>COMMENT ON COLUMN SPT_APP_REC_GRP_PROPS.CREATED_BY IS 'The Oracle username of the person creating this record in the database';</v>
      </c>
      <c r="O59" s="4" t="str">
        <f t="shared" si="216"/>
        <v>COMMENT ON COLUMN SPT_APP_REC_GRP_PROPS.LAST_MOD_DATE IS 'The last date on which any of the data in this record was changed';</v>
      </c>
      <c r="P59" s="4" t="str">
        <f t="shared" si="217"/>
        <v>COMMENT ON COLUMN SPT_APP_REC_GRP_PROPS.LAST_MOD_BY IS 'The Oracle username of the person making the most recent change to this record';</v>
      </c>
      <c r="Q59" s="41" t="s">
        <v>1075</v>
      </c>
      <c r="R59" s="41" t="str">
        <f t="shared" si="218"/>
        <v>COMMENT ON TABLE SPT_APP_REC_GRP_PROPS IS 'XML Application Record Group Properties
This is an intersection table that defines which XML Application Record Groups are associated with which XML Document Properties';</v>
      </c>
      <c r="S59" s="4" t="str">
        <f t="shared" si="219"/>
        <v>COMMENT ON COLUMN SPT_APP_REC_GRP_PROPS.APP_REC_GRP_PROP_ID IS 'Primary Key for the SPT_APP_REC_GRP_PROPS table';</v>
      </c>
      <c r="T59" s="4" t="str">
        <f t="shared" si="220"/>
        <v>SELECT MAX(APP_REC_GRP_PROP_ID) FROM SPT_APP_REC_GRP_PROPS;</v>
      </c>
    </row>
    <row r="60" spans="1:20" ht="60" x14ac:dyDescent="0.25">
      <c r="A60" s="49" t="s">
        <v>1056</v>
      </c>
      <c r="B60" s="49" t="s">
        <v>1068</v>
      </c>
      <c r="C60" s="4" t="str">
        <f t="shared" si="205"/>
        <v>SPT_APP_GRP_DEF_VALS_SEQ</v>
      </c>
      <c r="D60" s="4" t="str">
        <f t="shared" si="206"/>
        <v>Yes</v>
      </c>
      <c r="E60" s="4" t="str">
        <f t="shared" si="207"/>
        <v>CREATE SEQUENCE SPT_APP_GRP_DEF_VALS_SEQ INCREMENT BY 1 START WITH 1;</v>
      </c>
      <c r="F60" s="4" t="str">
        <f t="shared" si="208"/>
        <v>SPT_APP_GRP_DEF_VALS_AUTO_BRI</v>
      </c>
      <c r="G60" s="4" t="str">
        <f t="shared" si="209"/>
        <v>Yes</v>
      </c>
      <c r="H60" s="4" t="str">
        <f t="shared" si="179"/>
        <v>create or replace TRIGGER SPT_APP_GRP_DEF_VALS_AUTO_BRI 
before insert on SPT_APP_GRP_DEF_VALS
for each row
begin
  select SPT_APP_GRP_DEF_VALS_SEQ.nextval into :new.APP_GRP_DEF_VAL_ID from dual;
end;
/</v>
      </c>
      <c r="I60" s="4" t="str">
        <f t="shared" si="210"/>
        <v>ALTER TABLE SPT_APP_GRP_DEF_VALS ADD (CREATE_DATE DATE );</v>
      </c>
      <c r="J60" s="4" t="str">
        <f t="shared" si="211"/>
        <v>ALTER TABLE SPT_APP_GRP_DEF_VALS 
ADD (CREATED_BY VARCHAR2(30) );</v>
      </c>
      <c r="K60" s="4" t="str">
        <f t="shared" si="212"/>
        <v>ALTER TABLE SPT_APP_GRP_DEF_VALS 
ADD (LAST_MOD_DATE DATE );</v>
      </c>
      <c r="L60" s="4" t="str">
        <f t="shared" si="213"/>
        <v>ALTER TABLE SPT_APP_GRP_DEF_VALS 
ADD (LAST_MOD_BY VARCHAR2(30) );</v>
      </c>
      <c r="M60" s="4" t="str">
        <f t="shared" si="214"/>
        <v>COMMENT ON COLUMN SPT_APP_GRP_DEF_VALS.CREATE_DATE IS 'The date on which this record was created in the database';</v>
      </c>
      <c r="N60" s="4" t="str">
        <f t="shared" si="215"/>
        <v>COMMENT ON COLUMN SPT_APP_GRP_DEF_VALS.CREATED_BY IS 'The Oracle username of the person creating this record in the database';</v>
      </c>
      <c r="O60" s="4" t="str">
        <f t="shared" si="216"/>
        <v>COMMENT ON COLUMN SPT_APP_GRP_DEF_VALS.LAST_MOD_DATE IS 'The last date on which any of the data in this record was changed';</v>
      </c>
      <c r="P60" s="4" t="str">
        <f t="shared" si="217"/>
        <v>COMMENT ON COLUMN SPT_APP_GRP_DEF_VALS.LAST_MOD_BY IS 'The Oracle username of the person making the most recent change to this record';</v>
      </c>
      <c r="Q60" s="41" t="s">
        <v>1076</v>
      </c>
      <c r="R60" s="41" t="str">
        <f t="shared" si="218"/>
        <v>COMMENT ON TABLE SPT_APP_GRP_DEF_VALS IS 'XML Application Record Group Default Values
This is an intersection table that defines the relationship between the XML Application Default Values and XML Application Record Groups';</v>
      </c>
      <c r="S60" s="4" t="str">
        <f t="shared" si="219"/>
        <v>COMMENT ON COLUMN SPT_APP_GRP_DEF_VALS.APP_GRP_DEF_VAL_ID IS 'Primary Key for the SPT_APP_GRP_DEF_VALS table';</v>
      </c>
      <c r="T60" s="4" t="str">
        <f t="shared" si="220"/>
        <v>SELECT MAX(APP_GRP_DEF_VAL_ID) FROM SPT_APP_GRP_DEF_VALS;</v>
      </c>
    </row>
    <row r="61" spans="1:20" ht="60" x14ac:dyDescent="0.25">
      <c r="A61" s="40" t="s">
        <v>1054</v>
      </c>
      <c r="B61" s="40" t="s">
        <v>1069</v>
      </c>
      <c r="C61" s="4" t="str">
        <f t="shared" si="205"/>
        <v>SPT_APP_DEF_VALUES_SEQ</v>
      </c>
      <c r="D61" s="4" t="str">
        <f t="shared" si="206"/>
        <v>Yes</v>
      </c>
      <c r="E61" s="4" t="str">
        <f t="shared" si="207"/>
        <v>CREATE SEQUENCE SPT_APP_DEF_VALUES_SEQ INCREMENT BY 1 START WITH 1;</v>
      </c>
      <c r="F61" s="4" t="str">
        <f t="shared" si="208"/>
        <v>SPT_APP_DEF_VALUES_AUTO_BRI</v>
      </c>
      <c r="G61" s="4" t="str">
        <f t="shared" si="209"/>
        <v>Yes</v>
      </c>
      <c r="H61" s="4" t="str">
        <f t="shared" si="179"/>
        <v>create or replace TRIGGER SPT_APP_DEF_VALUES_AUTO_BRI 
before insert on SPT_APP_DEF_VALUES
for each row
begin
  select SPT_APP_DEF_VALUES_SEQ.nextval into :new.APP_DEF_VALUE_ID from dual;
end;
/</v>
      </c>
      <c r="I61" s="4" t="str">
        <f t="shared" si="210"/>
        <v>ALTER TABLE SPT_APP_DEF_VALUES ADD (CREATE_DATE DATE );</v>
      </c>
      <c r="J61" s="4" t="str">
        <f t="shared" si="211"/>
        <v>ALTER TABLE SPT_APP_DEF_VALUES 
ADD (CREATED_BY VARCHAR2(30) );</v>
      </c>
      <c r="K61" s="4" t="str">
        <f t="shared" si="212"/>
        <v>ALTER TABLE SPT_APP_DEF_VALUES 
ADD (LAST_MOD_DATE DATE );</v>
      </c>
      <c r="L61" s="4" t="str">
        <f t="shared" si="213"/>
        <v>ALTER TABLE SPT_APP_DEF_VALUES 
ADD (LAST_MOD_BY VARCHAR2(30) );</v>
      </c>
      <c r="M61" s="4" t="str">
        <f t="shared" si="214"/>
        <v>COMMENT ON COLUMN SPT_APP_DEF_VALUES.CREATE_DATE IS 'The date on which this record was created in the database';</v>
      </c>
      <c r="N61" s="4" t="str">
        <f t="shared" si="215"/>
        <v>COMMENT ON COLUMN SPT_APP_DEF_VALUES.CREATED_BY IS 'The Oracle username of the person creating this record in the database';</v>
      </c>
      <c r="O61" s="4" t="str">
        <f t="shared" si="216"/>
        <v>COMMENT ON COLUMN SPT_APP_DEF_VALUES.LAST_MOD_DATE IS 'The last date on which any of the data in this record was changed';</v>
      </c>
      <c r="P61" s="4" t="str">
        <f t="shared" si="217"/>
        <v>COMMENT ON COLUMN SPT_APP_DEF_VALUES.LAST_MOD_BY IS 'The Oracle username of the person making the most recent change to this record';</v>
      </c>
      <c r="Q61" s="41" t="s">
        <v>1077</v>
      </c>
      <c r="R61" s="41" t="str">
        <f t="shared" si="218"/>
        <v>COMMENT ON TABLE SPT_APP_DEF_VALUES IS 'XML Application Default Values
This is an XML application table that defines the default values that are used for a given Application XML Field in a given XML Application Record Group.  These can be constant values of SQL expressions.';</v>
      </c>
      <c r="S61" s="4" t="str">
        <f t="shared" si="219"/>
        <v>COMMENT ON COLUMN SPT_APP_DEF_VALUES.APP_DEF_VALUE_ID IS 'Primary Key for the SPT_APP_DEF_VALUES table';</v>
      </c>
      <c r="T61" s="4" t="str">
        <f t="shared" si="220"/>
        <v>SELECT MAX(APP_DEF_VALUE_ID) FROM SPT_APP_DEF_VALUES;</v>
      </c>
    </row>
    <row r="62" spans="1:20" ht="75" x14ac:dyDescent="0.25">
      <c r="A62" s="49" t="s">
        <v>1055</v>
      </c>
      <c r="B62" s="49" t="s">
        <v>1070</v>
      </c>
      <c r="C62" s="4" t="str">
        <f t="shared" si="205"/>
        <v>SPT_APP_XML_FIELDS_SEQ</v>
      </c>
      <c r="D62" s="4" t="str">
        <f t="shared" si="206"/>
        <v>Yes</v>
      </c>
      <c r="E62" s="4" t="str">
        <f t="shared" si="207"/>
        <v>CREATE SEQUENCE SPT_APP_XML_FIELDS_SEQ INCREMENT BY 1 START WITH 1;</v>
      </c>
      <c r="F62" s="4" t="str">
        <f t="shared" si="208"/>
        <v>SPT_APP_XML_FIELDS_AUTO_BRI</v>
      </c>
      <c r="G62" s="4" t="str">
        <f t="shared" si="209"/>
        <v>Yes</v>
      </c>
      <c r="H62" s="4" t="str">
        <f t="shared" si="179"/>
        <v>create or replace TRIGGER SPT_APP_XML_FIELDS_AUTO_BRI 
before insert on SPT_APP_XML_FIELDS
for each row
begin
  select SPT_APP_XML_FIELDS_SEQ.nextval into :new.APP_XML_FIELD_ID from dual;
end;
/</v>
      </c>
      <c r="I62" s="4" t="str">
        <f t="shared" si="210"/>
        <v>ALTER TABLE SPT_APP_XML_FIELDS ADD (CREATE_DATE DATE );</v>
      </c>
      <c r="J62" s="4" t="str">
        <f t="shared" si="211"/>
        <v>ALTER TABLE SPT_APP_XML_FIELDS 
ADD (CREATED_BY VARCHAR2(30) );</v>
      </c>
      <c r="K62" s="4" t="str">
        <f t="shared" si="212"/>
        <v>ALTER TABLE SPT_APP_XML_FIELDS 
ADD (LAST_MOD_DATE DATE );</v>
      </c>
      <c r="L62" s="4" t="str">
        <f t="shared" si="213"/>
        <v>ALTER TABLE SPT_APP_XML_FIELDS 
ADD (LAST_MOD_BY VARCHAR2(30) );</v>
      </c>
      <c r="M62" s="4" t="str">
        <f t="shared" si="214"/>
        <v>COMMENT ON COLUMN SPT_APP_XML_FIELDS.CREATE_DATE IS 'The date on which this record was created in the database';</v>
      </c>
      <c r="N62" s="4" t="str">
        <f t="shared" si="215"/>
        <v>COMMENT ON COLUMN SPT_APP_XML_FIELDS.CREATED_BY IS 'The Oracle username of the person creating this record in the database';</v>
      </c>
      <c r="O62" s="4" t="str">
        <f t="shared" si="216"/>
        <v>COMMENT ON COLUMN SPT_APP_XML_FIELDS.LAST_MOD_DATE IS 'The last date on which any of the data in this record was changed';</v>
      </c>
      <c r="P62" s="4" t="str">
        <f t="shared" si="217"/>
        <v>COMMENT ON COLUMN SPT_APP_XML_FIELDS.LAST_MOD_BY IS 'The Oracle username of the person making the most recent change to this record';</v>
      </c>
      <c r="Q62" s="41" t="s">
        <v>1078</v>
      </c>
      <c r="R62" s="41" t="str">
        <f t="shared" si="218"/>
        <v>COMMENT ON TABLE SPT_APP_XML_FIELDS IS 'XML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v>
      </c>
      <c r="S62" s="4" t="str">
        <f t="shared" si="219"/>
        <v>COMMENT ON COLUMN SPT_APP_XML_FIELDS.APP_XML_FIELD_ID IS 'Primary Key for the SPT_APP_XML_FIELDS table';</v>
      </c>
      <c r="T62" s="4" t="str">
        <f t="shared" si="220"/>
        <v>SELECT MAX(APP_XML_FIELD_ID) FROM SPT_APP_XML_FIELDS;</v>
      </c>
    </row>
    <row r="63" spans="1:20" ht="60" x14ac:dyDescent="0.25">
      <c r="A63" s="146" t="s">
        <v>1091</v>
      </c>
      <c r="B63" t="s">
        <v>1092</v>
      </c>
      <c r="C63" s="4" t="str">
        <f>CONCATENATE(A63, "_SEQ")</f>
        <v>SPT_APP_XML_EXEC_SEQ</v>
      </c>
      <c r="D63" s="4" t="str">
        <f>IF(LEN(C63) &lt;= 30, "Yes", "No")</f>
        <v>Yes</v>
      </c>
      <c r="E63" s="4" t="str">
        <f>CONCATENATE("CREATE SEQUENCE ",C63," INCREMENT BY 1 START WITH 1;")</f>
        <v>CREATE SEQUENCE SPT_APP_XML_EXEC_SEQ INCREMENT BY 1 START WITH 1;</v>
      </c>
      <c r="F63" s="4" t="str">
        <f>CONCATENATE(A63, "_AUTO_BRI")</f>
        <v>SPT_APP_XML_EXEC_AUTO_BRI</v>
      </c>
      <c r="G63" s="4" t="str">
        <f>IF(LEN(F63) &lt;= 30, "Yes", "No")</f>
        <v>Yes</v>
      </c>
      <c r="H63" s="4" t="str">
        <f>CONCATENATE("create or replace TRIGGER ",F63, " 
before insert on ",A63,"
for each row
begin
  select ",C63,".nextval into :new.",B63," from dual;
end;
/")</f>
        <v>create or replace TRIGGER SPT_APP_XML_EXEC_AUTO_BRI 
before insert on SPT_APP_XML_EXEC
for each row
begin
  select SPT_APP_XML_EXEC_SEQ.nextval into :new.XML_EXEC_ID from dual;
end;
/</v>
      </c>
      <c r="I63" s="4" t="str">
        <f>CONCATENATE("ALTER TABLE ", A63, " ADD (CREATE_DATE DATE );")</f>
        <v>ALTER TABLE SPT_APP_XML_EXEC ADD (CREATE_DATE DATE );</v>
      </c>
      <c r="J63" s="4" t="str">
        <f>CONCATENATE("ALTER TABLE ",A63, " 
ADD (CREATED_BY VARCHAR2(30) );")</f>
        <v>ALTER TABLE SPT_APP_XML_EXEC 
ADD (CREATED_BY VARCHAR2(30) );</v>
      </c>
      <c r="K63" s="4" t="str">
        <f>CONCATENATE("ALTER TABLE ",A63, " 
ADD (LAST_MOD_DATE DATE );")</f>
        <v>ALTER TABLE SPT_APP_XML_EXEC 
ADD (LAST_MOD_DATE DATE );</v>
      </c>
      <c r="L63" s="4" t="str">
        <f>CONCATENATE("ALTER TABLE ", A63, " 
ADD (LAST_MOD_BY VARCHAR2(30) );")</f>
        <v>ALTER TABLE SPT_APP_XML_EXEC 
ADD (LAST_MOD_BY VARCHAR2(30) );</v>
      </c>
      <c r="M63" s="4" t="str">
        <f>CONCATENATE("COMMENT ON COLUMN ",A63, ".CREATE_DATE IS 'The date on which this record was created in the database';")</f>
        <v>COMMENT ON COLUMN SPT_APP_XML_EXEC.CREATE_DATE IS 'The date on which this record was created in the database';</v>
      </c>
      <c r="N63" s="4" t="str">
        <f>CONCATENATE("COMMENT ON COLUMN ",A63,".CREATED_BY IS 'The Oracle username of the person creating this record in the database';")</f>
        <v>COMMENT ON COLUMN SPT_APP_XML_EXEC.CREATED_BY IS 'The Oracle username of the person creating this record in the database';</v>
      </c>
      <c r="O63" s="4" t="str">
        <f>CONCATENATE("COMMENT ON COLUMN ", A63, ".LAST_MOD_DATE IS 'The last date on which any of the data in this record was changed';")</f>
        <v>COMMENT ON COLUMN SPT_APP_XML_EXEC.LAST_MOD_DATE IS 'The last date on which any of the data in this record was changed';</v>
      </c>
      <c r="P63" s="4" t="str">
        <f>CONCATENATE("COMMENT ON COLUMN ", A63, ".LAST_MOD_BY IS 'The Oracle username of the person making the most recent change to this record';")</f>
        <v>COMMENT ON COLUMN SPT_APP_XML_EXEC.LAST_MOD_BY IS 'The Oracle username of the person making the most recent change to this record';</v>
      </c>
      <c r="Q63" s="148" t="s">
        <v>1093</v>
      </c>
      <c r="R63" s="41" t="str">
        <f>CONCATENATE("COMMENT ON TABLE ", A63, " IS '", SUBSTITUTE(Q63, "'", "''"), "';")</f>
        <v>COMMENT ON TABLE SPT_APP_XML_EXEC IS 'XML Data Import Script Executions
This is a tracking table that logs each XML data import script execution.  Each XML Data File will be associated with the Script Execution it was loaded during';</v>
      </c>
      <c r="S63" s="5" t="str">
        <f>CONCATENATE("COMMENT ON COLUMN ", A63, ".", B63, " IS 'Primary Key for the ", A63, " table';")</f>
        <v>COMMENT ON COLUMN SPT_APP_XML_EXEC.XML_EXEC_ID IS 'Primary Key for the SPT_APP_XML_EXEC table';</v>
      </c>
    </row>
    <row r="64" spans="1:20" s="146" customFormat="1" ht="90" x14ac:dyDescent="0.25">
      <c r="A64" s="71" t="s">
        <v>1079</v>
      </c>
      <c r="B64" s="71" t="s">
        <v>1080</v>
      </c>
      <c r="C64" s="146" t="str">
        <f t="shared" si="205"/>
        <v>SPT_APP_XML_POST_PROC_SEQ</v>
      </c>
      <c r="D64" s="146" t="str">
        <f t="shared" si="206"/>
        <v>Yes</v>
      </c>
      <c r="E64" s="146" t="str">
        <f t="shared" si="207"/>
        <v>CREATE SEQUENCE SPT_APP_XML_POST_PROC_SEQ INCREMENT BY 1 START WITH 1;</v>
      </c>
      <c r="F64" s="146" t="str">
        <f t="shared" si="208"/>
        <v>SPT_APP_XML_POST_PROC_AUTO_BRI</v>
      </c>
      <c r="G64" s="146" t="str">
        <f t="shared" si="209"/>
        <v>Yes</v>
      </c>
      <c r="H64" s="146" t="str">
        <f t="shared" si="179"/>
        <v>create or replace TRIGGER SPT_APP_XML_POST_PROC_AUTO_BRI 
before insert on SPT_APP_XML_POST_PROC
for each row
begin
  select SPT_APP_XML_POST_PROC_SEQ.nextval into :new.POST_PROC_ID from dual;
end;
/</v>
      </c>
      <c r="I64" s="146" t="str">
        <f t="shared" si="210"/>
        <v>ALTER TABLE SPT_APP_XML_POST_PROC ADD (CREATE_DATE DATE );</v>
      </c>
      <c r="J64" s="146" t="str">
        <f t="shared" si="211"/>
        <v>ALTER TABLE SPT_APP_XML_POST_PROC 
ADD (CREATED_BY VARCHAR2(30) );</v>
      </c>
      <c r="K64" s="146" t="str">
        <f t="shared" si="212"/>
        <v>ALTER TABLE SPT_APP_XML_POST_PROC 
ADD (LAST_MOD_DATE DATE );</v>
      </c>
      <c r="L64" s="146" t="str">
        <f t="shared" si="213"/>
        <v>ALTER TABLE SPT_APP_XML_POST_PROC 
ADD (LAST_MOD_BY VARCHAR2(30) );</v>
      </c>
      <c r="M64" s="146" t="str">
        <f t="shared" si="214"/>
        <v>COMMENT ON COLUMN SPT_APP_XML_POST_PROC.CREATE_DATE IS 'The date on which this record was created in the database';</v>
      </c>
      <c r="N64" s="146" t="str">
        <f t="shared" si="215"/>
        <v>COMMENT ON COLUMN SPT_APP_XML_POST_PROC.CREATED_BY IS 'The Oracle username of the person creating this record in the database';</v>
      </c>
      <c r="O64" s="146" t="str">
        <f t="shared" si="216"/>
        <v>COMMENT ON COLUMN SPT_APP_XML_POST_PROC.LAST_MOD_DATE IS 'The last date on which any of the data in this record was changed';</v>
      </c>
      <c r="P64" s="146" t="str">
        <f t="shared" si="217"/>
        <v>COMMENT ON COLUMN SPT_APP_XML_POST_PROC.LAST_MOD_BY IS 'The Oracle username of the person making the most recent change to this record';</v>
      </c>
      <c r="Q64" s="71" t="s">
        <v>2565</v>
      </c>
      <c r="R64" s="146" t="str">
        <f>CONCATENATE("COMMENT ON TABLE ", A64, " IS '", SUBSTITUTE(Q64, "'", "''"), "';")</f>
        <v>COMMENT ON TABLE SPT_APP_XML_POST_PROC IS 'XML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v>
      </c>
      <c r="S64" s="146" t="str">
        <f t="shared" si="219"/>
        <v>COMMENT ON COLUMN SPT_APP_XML_POST_PROC.POST_PROC_ID IS 'Primary Key for the SPT_APP_XML_POST_PROC table';</v>
      </c>
      <c r="T64" s="146" t="str">
        <f t="shared" si="220"/>
        <v>SELECT MAX(POST_PROC_ID) FROM SPT_APP_XML_POST_PROC;</v>
      </c>
    </row>
    <row r="65" spans="1:19" ht="60" x14ac:dyDescent="0.25">
      <c r="A65" s="40" t="s">
        <v>1087</v>
      </c>
      <c r="B65" t="s">
        <v>1088</v>
      </c>
      <c r="C65" s="4" t="str">
        <f t="shared" ref="C65" si="221">CONCATENATE(A65, "_SEQ")</f>
        <v>SPT_APP_XML_FILES_SEQ</v>
      </c>
      <c r="D65" s="4" t="str">
        <f t="shared" ref="D65" si="222">IF(LEN(C65) &lt;= 30, "Yes", "No")</f>
        <v>Yes</v>
      </c>
      <c r="E65" s="4" t="str">
        <f t="shared" ref="E65" si="223">CONCATENATE("CREATE SEQUENCE ",C65," INCREMENT BY 1 START WITH 1;")</f>
        <v>CREATE SEQUENCE SPT_APP_XML_FILES_SEQ INCREMENT BY 1 START WITH 1;</v>
      </c>
      <c r="F65" s="4" t="str">
        <f t="shared" ref="F65" si="224">CONCATENATE(A65, "_AUTO_BRI")</f>
        <v>SPT_APP_XML_FILES_AUTO_BRI</v>
      </c>
      <c r="G65" s="4" t="str">
        <f t="shared" ref="G65" si="225">IF(LEN(F65) &lt;= 30, "Yes", "No")</f>
        <v>Yes</v>
      </c>
      <c r="H65" s="4" t="str">
        <f t="shared" si="179"/>
        <v>create or replace TRIGGER SPT_APP_XML_FILES_AUTO_BRI 
before insert on SPT_APP_XML_FILES
for each row
begin
  select SPT_APP_XML_FILES_SEQ.nextval into :new.XML_FILE_ID from dual;
end;
/</v>
      </c>
      <c r="I65" s="4" t="str">
        <f t="shared" ref="I65" si="226">CONCATENATE("ALTER TABLE ", A65, " ADD (CREATE_DATE DATE );")</f>
        <v>ALTER TABLE SPT_APP_XML_FILES ADD (CREATE_DATE DATE );</v>
      </c>
      <c r="J65" s="4" t="str">
        <f t="shared" ref="J65" si="227">CONCATENATE("ALTER TABLE ",A65, " 
ADD (CREATED_BY VARCHAR2(30) );")</f>
        <v>ALTER TABLE SPT_APP_XML_FILES 
ADD (CREATED_BY VARCHAR2(30) );</v>
      </c>
      <c r="K65" s="4" t="str">
        <f t="shared" ref="K65" si="228">CONCATENATE("ALTER TABLE ",A65, " 
ADD (LAST_MOD_DATE DATE );")</f>
        <v>ALTER TABLE SPT_APP_XML_FILES 
ADD (LAST_MOD_DATE DATE );</v>
      </c>
      <c r="L65" s="4" t="str">
        <f t="shared" ref="L65" si="229">CONCATENATE("ALTER TABLE ", A65, " 
ADD (LAST_MOD_BY VARCHAR2(30) );")</f>
        <v>ALTER TABLE SPT_APP_XML_FILES 
ADD (LAST_MOD_BY VARCHAR2(30) );</v>
      </c>
      <c r="M65" s="4" t="str">
        <f t="shared" ref="M65" si="230">CONCATENATE("COMMENT ON COLUMN ",A65, ".CREATE_DATE IS 'The date on which this record was created in the database';")</f>
        <v>COMMENT ON COLUMN SPT_APP_XML_FILES.CREATE_DATE IS 'The date on which this record was created in the database';</v>
      </c>
      <c r="N65" s="4" t="str">
        <f t="shared" ref="N65" si="231">CONCATENATE("COMMENT ON COLUMN ",A65,".CREATED_BY IS 'The Oracle username of the person creating this record in the database';")</f>
        <v>COMMENT ON COLUMN SPT_APP_XML_FILES.CREATED_BY IS 'The Oracle username of the person creating this record in the database';</v>
      </c>
      <c r="O65" s="4" t="str">
        <f t="shared" ref="O65" si="232">CONCATENATE("COMMENT ON COLUMN ", A65, ".LAST_MOD_DATE IS 'The last date on which any of the data in this record was changed';")</f>
        <v>COMMENT ON COLUMN SPT_APP_XML_FILES.LAST_MOD_DATE IS 'The last date on which any of the data in this record was changed';</v>
      </c>
      <c r="P65" s="4" t="str">
        <f t="shared" ref="P65" si="233">CONCATENATE("COMMENT ON COLUMN ", A65, ".LAST_MOD_BY IS 'The Oracle username of the person making the most recent change to this record';")</f>
        <v>COMMENT ON COLUMN SPT_APP_XML_FILES.LAST_MOD_BY IS 'The Oracle username of the person making the most recent change to this record';</v>
      </c>
      <c r="Q65" s="41" t="s">
        <v>1082</v>
      </c>
      <c r="R65" s="41" t="str">
        <f t="shared" ref="R65" si="234">CONCATENATE("COMMENT ON TABLE ", A65, " IS '", SUBSTITUTE(Q65, "'", "''"), "';")</f>
        <v>COMMENT ON TABLE SPT_APP_XML_FILES IS 'XML Data Files
This is a tracking table for all RPL XML data files that are loaded by the XML data import module.  It tracks the checksum and file location of each file and is associated with a given vessel trip.';</v>
      </c>
      <c r="S65" s="4" t="str">
        <f t="shared" ref="S65" si="235">CONCATENATE("COMMENT ON COLUMN ", A65, ".", B65, " IS 'Primary Key for the ", A65, " table';")</f>
        <v>COMMENT ON COLUMN SPT_APP_XML_FILES.XML_FILE_ID IS 'Primary Key for the SPT_APP_XML_FILES table';</v>
      </c>
    </row>
    <row r="66" spans="1:19" ht="60" x14ac:dyDescent="0.25">
      <c r="A66" t="s">
        <v>1083</v>
      </c>
      <c r="B66" t="s">
        <v>1084</v>
      </c>
      <c r="C66" s="4" t="str">
        <f t="shared" ref="C66" si="236">CONCATENATE(A66, "_SEQ")</f>
        <v>SPT_MKT_CUTS_SEQ</v>
      </c>
      <c r="D66" s="4" t="str">
        <f t="shared" ref="D66" si="237">IF(LEN(C66) &lt;= 30, "Yes", "No")</f>
        <v>Yes</v>
      </c>
      <c r="E66" s="4" t="str">
        <f t="shared" ref="E66" si="238">CONCATENATE("CREATE SEQUENCE ",C66," INCREMENT BY 1 START WITH 1;")</f>
        <v>CREATE SEQUENCE SPT_MKT_CUTS_SEQ INCREMENT BY 1 START WITH 1;</v>
      </c>
      <c r="F66" s="4" t="str">
        <f t="shared" ref="F66" si="239">CONCATENATE(A66, "_AUTO_BRI")</f>
        <v>SPT_MKT_CUTS_AUTO_BRI</v>
      </c>
      <c r="G66" s="4" t="str">
        <f t="shared" ref="G66" si="240">IF(LEN(F66) &lt;= 30, "Yes", "No")</f>
        <v>Yes</v>
      </c>
      <c r="H66" s="4" t="str">
        <f t="shared" si="179"/>
        <v>create or replace TRIGGER SPT_MKT_CUTS_AUTO_BRI 
before insert on SPT_MKT_CUTS
for each row
begin
  select SPT_MKT_CUTS_SEQ.nextval into :new.MKT_CUT_ID from dual;
end;
/</v>
      </c>
      <c r="I66" s="4" t="str">
        <f t="shared" ref="I66" si="241">CONCATENATE("ALTER TABLE ", A66, " ADD (CREATE_DATE DATE );")</f>
        <v>ALTER TABLE SPT_MKT_CUTS ADD (CREATE_DATE DATE );</v>
      </c>
      <c r="J66" s="4" t="str">
        <f t="shared" ref="J66" si="242">CONCATENATE("ALTER TABLE ",A66, " 
ADD (CREATED_BY VARCHAR2(30) );")</f>
        <v>ALTER TABLE SPT_MKT_CUTS 
ADD (CREATED_BY VARCHAR2(30) );</v>
      </c>
      <c r="K66" s="4" t="str">
        <f t="shared" ref="K66" si="243">CONCATENATE("ALTER TABLE ",A66, " 
ADD (LAST_MOD_DATE DATE );")</f>
        <v>ALTER TABLE SPT_MKT_CUTS 
ADD (LAST_MOD_DATE DATE );</v>
      </c>
      <c r="L66" s="4" t="str">
        <f t="shared" ref="L66" si="244">CONCATENATE("ALTER TABLE ", A66, " 
ADD (LAST_MOD_BY VARCHAR2(30) );")</f>
        <v>ALTER TABLE SPT_MKT_CUTS 
ADD (LAST_MOD_BY VARCHAR2(30) );</v>
      </c>
      <c r="M66" s="4" t="str">
        <f t="shared" ref="M66" si="245">CONCATENATE("COMMENT ON COLUMN ",A66, ".CREATE_DATE IS 'The date on which this record was created in the database';")</f>
        <v>COMMENT ON COLUMN SPT_MKT_CUTS.CREATE_DATE IS 'The date on which this record was created in the database';</v>
      </c>
      <c r="N66" s="4" t="str">
        <f t="shared" ref="N66" si="246">CONCATENATE("COMMENT ON COLUMN ",A66,".CREATED_BY IS 'The Oracle username of the person creating this record in the database';")</f>
        <v>COMMENT ON COLUMN SPT_MKT_CUTS.CREATED_BY IS 'The Oracle username of the person creating this record in the database';</v>
      </c>
      <c r="O66" s="4" t="str">
        <f t="shared" ref="O66" si="247">CONCATENATE("COMMENT ON COLUMN ", A66, ".LAST_MOD_DATE IS 'The last date on which any of the data in this record was changed';")</f>
        <v>COMMENT ON COLUMN SPT_MKT_CUTS.LAST_MOD_DATE IS 'The last date on which any of the data in this record was changed';</v>
      </c>
      <c r="P66" s="4" t="str">
        <f t="shared" ref="P66" si="248">CONCATENATE("COMMENT ON COLUMN ", A66, ".LAST_MOD_BY IS 'The Oracle username of the person making the most recent change to this record';")</f>
        <v>COMMENT ON COLUMN SPT_MKT_CUTS.LAST_MOD_BY IS 'The Oracle username of the person making the most recent change to this record';</v>
      </c>
      <c r="Q66" s="41" t="s">
        <v>1086</v>
      </c>
      <c r="R66" s="41" t="str">
        <f t="shared" ref="R66" si="249">CONCATENATE("COMMENT ON TABLE ", A66, " IS '", SUBSTITUTE(Q66, "'", "''"), "';")</f>
        <v>COMMENT ON TABLE SPT_MKT_CUTS IS 'Market Cuts
This is a reference table that represents the different Market Cuts for fish buyers (e.g.  ROUND (WHOLE), etc.).  These Market Cuts are used in the Final Outturn (FOT) data stream.';</v>
      </c>
      <c r="S66" s="4" t="str">
        <f t="shared" ref="S66" si="250">CONCATENATE("COMMENT ON COLUMN ", A66, ".", B66, " IS 'Primary Key for the ", A66, " table';")</f>
        <v>COMMENT ON COLUMN SPT_MKT_CUTS.MKT_CUT_ID IS 'Primary Key for the SPT_MKT_CUTS table';</v>
      </c>
    </row>
    <row r="67" spans="1:19" ht="75" x14ac:dyDescent="0.25">
      <c r="A67" s="125" t="s">
        <v>1880</v>
      </c>
      <c r="B67" t="s">
        <v>1889</v>
      </c>
      <c r="C67" s="4" t="str">
        <f t="shared" ref="C67" si="251">CONCATENATE(A67, "_SEQ")</f>
        <v>SPT_ERRORS_SEQ</v>
      </c>
      <c r="D67" s="4" t="str">
        <f t="shared" ref="D67" si="252">IF(LEN(C67) &lt;= 30, "Yes", "No")</f>
        <v>Yes</v>
      </c>
      <c r="E67" s="4" t="str">
        <f t="shared" ref="E67" si="253">CONCATENATE("CREATE SEQUENCE ",C67," INCREMENT BY 1 START WITH 1;")</f>
        <v>CREATE SEQUENCE SPT_ERRORS_SEQ INCREMENT BY 1 START WITH 1;</v>
      </c>
      <c r="F67" s="4" t="str">
        <f t="shared" ref="F67" si="254">CONCATENATE(A67, "_AUTO_BRI")</f>
        <v>SPT_ERRORS_AUTO_BRI</v>
      </c>
      <c r="G67" s="4" t="str">
        <f t="shared" ref="G67" si="255">IF(LEN(F67) &lt;= 30, "Yes", "No")</f>
        <v>Yes</v>
      </c>
      <c r="H67" s="4" t="str">
        <f t="shared" si="179"/>
        <v>create or replace TRIGGER SPT_ERRORS_AUTO_BRI 
before insert on SPT_ERRORS
for each row
begin
  select SPT_ERRORS_SEQ.nextval into :new.ERROR_ID from dual;
end;
/</v>
      </c>
      <c r="I67" s="4" t="str">
        <f t="shared" ref="I67" si="256">CONCATENATE("ALTER TABLE ", A67, " ADD (CREATE_DATE DATE );")</f>
        <v>ALTER TABLE SPT_ERRORS ADD (CREATE_DATE DATE );</v>
      </c>
      <c r="J67" s="4" t="str">
        <f t="shared" ref="J67" si="257">CONCATENATE("ALTER TABLE ",A67, " 
ADD (CREATED_BY VARCHAR2(30) );")</f>
        <v>ALTER TABLE SPT_ERRORS 
ADD (CREATED_BY VARCHAR2(30) );</v>
      </c>
      <c r="K67" s="4" t="str">
        <f t="shared" ref="K67" si="258">CONCATENATE("ALTER TABLE ",A67, " 
ADD (LAST_MOD_DATE DATE );")</f>
        <v>ALTER TABLE SPT_ERRORS 
ADD (LAST_MOD_DATE DATE );</v>
      </c>
      <c r="L67" s="4" t="str">
        <f t="shared" ref="L67" si="259">CONCATENATE("ALTER TABLE ", A67, " 
ADD (LAST_MOD_BY VARCHAR2(30) );")</f>
        <v>ALTER TABLE SPT_ERRORS 
ADD (LAST_MOD_BY VARCHAR2(30) );</v>
      </c>
      <c r="M67" s="4" t="str">
        <f t="shared" ref="M67" si="260">CONCATENATE("COMMENT ON COLUMN ",A67, ".CREATE_DATE IS 'The date on which this record was created in the database';")</f>
        <v>COMMENT ON COLUMN SPT_ERRORS.CREATE_DATE IS 'The date on which this record was created in the database';</v>
      </c>
      <c r="N67" s="4" t="str">
        <f t="shared" ref="N67" si="261">CONCATENATE("COMMENT ON COLUMN ",A67,".CREATED_BY IS 'The Oracle username of the person creating this record in the database';")</f>
        <v>COMMENT ON COLUMN SPT_ERRORS.CREATED_BY IS 'The Oracle username of the person creating this record in the database';</v>
      </c>
      <c r="O67" s="4" t="str">
        <f t="shared" ref="O67" si="262">CONCATENATE("COMMENT ON COLUMN ", A67, ".LAST_MOD_DATE IS 'The last date on which any of the data in this record was changed';")</f>
        <v>COMMENT ON COLUMN SPT_ERRORS.LAST_MOD_DATE IS 'The last date on which any of the data in this record was changed';</v>
      </c>
      <c r="P67" s="4" t="str">
        <f t="shared" ref="P67" si="263">CONCATENATE("COMMENT ON COLUMN ", A67, ".LAST_MOD_BY IS 'The Oracle username of the person making the most recent change to this record';")</f>
        <v>COMMENT ON COLUMN SPT_ERRORS.LAST_MOD_BY IS 'The Oracle username of the person making the most recent change to this record';</v>
      </c>
      <c r="Q67" s="148" t="s">
        <v>1894</v>
      </c>
      <c r="R67" s="41" t="str">
        <f t="shared" ref="R67" si="264">CONCATENATE("COMMENT ON TABLE ", A67, " IS '", SUBSTITUTE(Q67, "'", "''"), "';")</f>
        <v>COMMENT ON TABLE SPT_ERRORS IS 'Data Errors
This is an error table that represents any specific data error instances that a given data table/entity contains (e.g. SPT_VESSEL_TRIPS, SPT_UL_TRANSACTIONS, SPT_APP_XML_FILES, etc.).  These records will be used to communicate errors to the data entry and data management staff';</v>
      </c>
      <c r="S67" s="125" t="str">
        <f t="shared" ref="S67" si="265">CONCATENATE("COMMENT ON COLUMN ", A67, ".", B67, " IS 'Primary Key for the ", A67, " table';")</f>
        <v>COMMENT ON COLUMN SPT_ERRORS.ERROR_ID IS 'Primary Key for the SPT_ERRORS table';</v>
      </c>
    </row>
    <row r="68" spans="1:19" ht="75" x14ac:dyDescent="0.25">
      <c r="A68" s="125" t="s">
        <v>1891</v>
      </c>
      <c r="B68" t="s">
        <v>1890</v>
      </c>
      <c r="C68" s="4" t="str">
        <f t="shared" ref="C68:C72" si="266">CONCATENATE(A68, "_SEQ")</f>
        <v>SPT_ERROR_TYPES_SEQ</v>
      </c>
      <c r="D68" s="4" t="str">
        <f t="shared" ref="D68:D72" si="267">IF(LEN(C68) &lt;= 30, "Yes", "No")</f>
        <v>Yes</v>
      </c>
      <c r="E68" s="4" t="str">
        <f>CONCATENATE("CREATE SEQUENCE ",C68," INCREMENT BY 1 START WITH 142;")</f>
        <v>CREATE SEQUENCE SPT_ERROR_TYPES_SEQ INCREMENT BY 1 START WITH 142;</v>
      </c>
      <c r="F68" s="4" t="str">
        <f t="shared" ref="F68:F72" si="268">CONCATENATE(A68, "_AUTO_BRI")</f>
        <v>SPT_ERROR_TYPES_AUTO_BRI</v>
      </c>
      <c r="G68" s="4" t="str">
        <f t="shared" ref="G68:G72" si="269">IF(LEN(F68) &lt;= 30, "Yes", "No")</f>
        <v>Yes</v>
      </c>
      <c r="H68" s="4" t="str">
        <f t="shared" ref="H68:H83" si="270">CONCATENATE("create or replace TRIGGER ",F68, " 
before insert on ",A68,"
for each row
begin
  select ",C68,".nextval into :new.",B68," from dual;
end;
/")</f>
        <v>create or replace TRIGGER SPT_ERROR_TYPES_AUTO_BRI 
before insert on SPT_ERROR_TYPES
for each row
begin
  select SPT_ERROR_TYPES_SEQ.nextval into :new.ERROR_TYPE_ID from dual;
end;
/</v>
      </c>
      <c r="I68" s="4" t="str">
        <f t="shared" ref="I68:I72" si="271">CONCATENATE("ALTER TABLE ", A68, " ADD (CREATE_DATE DATE );")</f>
        <v>ALTER TABLE SPT_ERROR_TYPES ADD (CREATE_DATE DATE );</v>
      </c>
      <c r="J68" s="4" t="str">
        <f t="shared" ref="J68:J72" si="272">CONCATENATE("ALTER TABLE ",A68, " 
ADD (CREATED_BY VARCHAR2(30) );")</f>
        <v>ALTER TABLE SPT_ERROR_TYPES 
ADD (CREATED_BY VARCHAR2(30) );</v>
      </c>
      <c r="K68" s="4" t="str">
        <f t="shared" ref="K68:K72" si="273">CONCATENATE("ALTER TABLE ",A68, " 
ADD (LAST_MOD_DATE DATE );")</f>
        <v>ALTER TABLE SPT_ERROR_TYPES 
ADD (LAST_MOD_DATE DATE );</v>
      </c>
      <c r="L68" s="4" t="str">
        <f t="shared" ref="L68:L72" si="274">CONCATENATE("ALTER TABLE ", A68, " 
ADD (LAST_MOD_BY VARCHAR2(30) );")</f>
        <v>ALTER TABLE SPT_ERROR_TYPES 
ADD (LAST_MOD_BY VARCHAR2(30) );</v>
      </c>
      <c r="M68" s="4" t="str">
        <f t="shared" ref="M68:M72" si="275">CONCATENATE("COMMENT ON COLUMN ",A68, ".CREATE_DATE IS 'The date on which this record was created in the database';")</f>
        <v>COMMENT ON COLUMN SPT_ERROR_TYPES.CREATE_DATE IS 'The date on which this record was created in the database';</v>
      </c>
      <c r="N68" s="4" t="str">
        <f t="shared" ref="N68:N72" si="276">CONCATENATE("COMMENT ON COLUMN ",A68,".CREATED_BY IS 'The Oracle username of the person creating this record in the database';")</f>
        <v>COMMENT ON COLUMN SPT_ERROR_TYPES.CREATED_BY IS 'The Oracle username of the person creating this record in the database';</v>
      </c>
      <c r="O68" s="4" t="str">
        <f t="shared" ref="O68:O72" si="277">CONCATENATE("COMMENT ON COLUMN ", A68, ".LAST_MOD_DATE IS 'The last date on which any of the data in this record was changed';")</f>
        <v>COMMENT ON COLUMN SPT_ERROR_TYPES.LAST_MOD_DATE IS 'The last date on which any of the data in this record was changed';</v>
      </c>
      <c r="P68" s="4" t="str">
        <f t="shared" ref="P68:P72" si="278">CONCATENATE("COMMENT ON COLUMN ", A68, ".LAST_MOD_BY IS 'The Oracle username of the person making the most recent change to this record';")</f>
        <v>COMMENT ON COLUMN SPT_ERROR_TYPES.LAST_MOD_BY IS 'The Oracle username of the person making the most recent change to this record';</v>
      </c>
      <c r="Q68" s="148" t="s">
        <v>1895</v>
      </c>
      <c r="R68" s="41" t="str">
        <f t="shared" ref="R68:R72" si="279">CONCATENATE("COMMENT ON TABLE ", A68, " IS '", SUBSTITUTE(Q68, "'", "''"), "';")</f>
        <v>COMMENT ON TABLE SPT_ERROR_TYPES IS 'Data Error Types
This is a reference table that defines the different QC Data Error Types that indicate how to identify QC errors and report them to end-users for resolution.  Each Data Error will have a corresponding Data Error Type.';</v>
      </c>
      <c r="S68" s="125" t="str">
        <f t="shared" ref="S68:S72" si="280">CONCATENATE("COMMENT ON COLUMN ", A68, ".", B68, " IS 'Primary Key for the ", A68, " table';")</f>
        <v>COMMENT ON COLUMN SPT_ERROR_TYPES.ERROR_TYPE_ID IS 'Primary Key for the SPT_ERROR_TYPES table';</v>
      </c>
    </row>
    <row r="69" spans="1:19" ht="75" x14ac:dyDescent="0.25">
      <c r="A69" s="125" t="s">
        <v>1881</v>
      </c>
      <c r="B69" t="s">
        <v>1893</v>
      </c>
      <c r="C69" s="4" t="str">
        <f t="shared" si="266"/>
        <v>SPT_QC_OBJECTS_SEQ</v>
      </c>
      <c r="D69" s="4" t="str">
        <f t="shared" si="267"/>
        <v>Yes</v>
      </c>
      <c r="E69" s="4" t="str">
        <f>CONCATENATE("CREATE SEQUENCE ",C69," INCREMENT BY 1 START WITH 4;")</f>
        <v>CREATE SEQUENCE SPT_QC_OBJECTS_SEQ INCREMENT BY 1 START WITH 4;</v>
      </c>
      <c r="F69" s="4" t="str">
        <f t="shared" si="268"/>
        <v>SPT_QC_OBJECTS_AUTO_BRI</v>
      </c>
      <c r="G69" s="4" t="str">
        <f t="shared" si="269"/>
        <v>Yes</v>
      </c>
      <c r="H69" s="4" t="str">
        <f t="shared" si="270"/>
        <v>create or replace TRIGGER SPT_QC_OBJECTS_AUTO_BRI 
before insert on SPT_QC_OBJECTS
for each row
begin
  select SPT_QC_OBJECTS_SEQ.nextval into :new.QC_OBJECT_ID from dual;
end;
/</v>
      </c>
      <c r="I69" s="4" t="str">
        <f t="shared" si="271"/>
        <v>ALTER TABLE SPT_QC_OBJECTS ADD (CREATE_DATE DATE );</v>
      </c>
      <c r="J69" s="4" t="str">
        <f t="shared" si="272"/>
        <v>ALTER TABLE SPT_QC_OBJECTS 
ADD (CREATED_BY VARCHAR2(30) );</v>
      </c>
      <c r="K69" s="4" t="str">
        <f t="shared" si="273"/>
        <v>ALTER TABLE SPT_QC_OBJECTS 
ADD (LAST_MOD_DATE DATE );</v>
      </c>
      <c r="L69" s="4" t="str">
        <f t="shared" si="274"/>
        <v>ALTER TABLE SPT_QC_OBJECTS 
ADD (LAST_MOD_BY VARCHAR2(30) );</v>
      </c>
      <c r="M69" s="4" t="str">
        <f t="shared" si="275"/>
        <v>COMMENT ON COLUMN SPT_QC_OBJECTS.CREATE_DATE IS 'The date on which this record was created in the database';</v>
      </c>
      <c r="N69" s="4" t="str">
        <f t="shared" si="276"/>
        <v>COMMENT ON COLUMN SPT_QC_OBJECTS.CREATED_BY IS 'The Oracle username of the person creating this record in the database';</v>
      </c>
      <c r="O69" s="4" t="str">
        <f t="shared" si="277"/>
        <v>COMMENT ON COLUMN SPT_QC_OBJECTS.LAST_MOD_DATE IS 'The last date on which any of the data in this record was changed';</v>
      </c>
      <c r="P69" s="4" t="str">
        <f t="shared" si="278"/>
        <v>COMMENT ON COLUMN SPT_QC_OBJECTS.LAST_MOD_BY IS 'The Oracle username of the person making the most recent change to this record';</v>
      </c>
      <c r="Q69" s="148" t="s">
        <v>1896</v>
      </c>
      <c r="R69" s="41" t="str">
        <f t="shared" si="279"/>
        <v>COMMENT ON TABLE SPT_QC_OBJECTS IS 'Data QC Objects
This is a reference table that defines all of the QC validation views that are executed on the data model after a given data stream is loaded into the database (e.g. SPT_VESSEL_TRIPS, SPT_UL_TRANSACTIONS, SPT_APP_XML_FILES).';</v>
      </c>
      <c r="S69" s="125" t="str">
        <f t="shared" si="280"/>
        <v>COMMENT ON COLUMN SPT_QC_OBJECTS.QC_OBJECT_ID IS 'Primary Key for the SPT_QC_OBJECTS table';</v>
      </c>
    </row>
    <row r="70" spans="1:19" s="145" customFormat="1" ht="75" x14ac:dyDescent="0.25">
      <c r="A70" s="125" t="s">
        <v>1892</v>
      </c>
      <c r="B70" s="145" t="s">
        <v>1897</v>
      </c>
      <c r="C70" s="125" t="str">
        <f t="shared" si="266"/>
        <v>SPT_PTA_ERROR_TYPES_SEQ</v>
      </c>
      <c r="D70" s="125" t="str">
        <f t="shared" si="267"/>
        <v>Yes</v>
      </c>
      <c r="E70" s="125" t="str">
        <f t="shared" ref="E70:E72" si="281">CONCATENATE("CREATE SEQUENCE ",C70," INCREMENT BY 1 START WITH 1;")</f>
        <v>CREATE SEQUENCE SPT_PTA_ERROR_TYPES_SEQ INCREMENT BY 1 START WITH 1;</v>
      </c>
      <c r="F70" s="125" t="str">
        <f t="shared" si="268"/>
        <v>SPT_PTA_ERROR_TYPES_AUTO_BRI</v>
      </c>
      <c r="G70" s="125" t="str">
        <f t="shared" si="269"/>
        <v>Yes</v>
      </c>
      <c r="H70" s="125" t="str">
        <f t="shared" si="270"/>
        <v>create or replace TRIGGER SPT_PTA_ERROR_TYPES_AUTO_BRI 
before insert on SPT_PTA_ERROR_TYPES
for each row
begin
  select SPT_PTA_ERROR_TYPES_SEQ.nextval into :new.PTA_ERROR_TYPE_ID from dual;
end;
/</v>
      </c>
      <c r="I70" s="125" t="str">
        <f t="shared" si="271"/>
        <v>ALTER TABLE SPT_PTA_ERROR_TYPES ADD (CREATE_DATE DATE );</v>
      </c>
      <c r="J70" s="125" t="str">
        <f t="shared" si="272"/>
        <v>ALTER TABLE SPT_PTA_ERROR_TYPES 
ADD (CREATED_BY VARCHAR2(30) );</v>
      </c>
      <c r="K70" s="125" t="str">
        <f t="shared" si="273"/>
        <v>ALTER TABLE SPT_PTA_ERROR_TYPES 
ADD (LAST_MOD_DATE DATE );</v>
      </c>
      <c r="L70" s="125" t="str">
        <f t="shared" si="274"/>
        <v>ALTER TABLE SPT_PTA_ERROR_TYPES 
ADD (LAST_MOD_BY VARCHAR2(30) );</v>
      </c>
      <c r="M70" s="125" t="str">
        <f t="shared" si="275"/>
        <v>COMMENT ON COLUMN SPT_PTA_ERROR_TYPES.CREATE_DATE IS 'The date on which this record was created in the database';</v>
      </c>
      <c r="N70" s="125" t="str">
        <f t="shared" si="276"/>
        <v>COMMENT ON COLUMN SPT_PTA_ERROR_TYPES.CREATED_BY IS 'The Oracle username of the person creating this record in the database';</v>
      </c>
      <c r="O70" s="125" t="str">
        <f t="shared" si="277"/>
        <v>COMMENT ON COLUMN SPT_PTA_ERROR_TYPES.LAST_MOD_DATE IS 'The last date on which any of the data in this record was changed';</v>
      </c>
      <c r="P70" s="125" t="str">
        <f t="shared" si="278"/>
        <v>COMMENT ON COLUMN SPT_PTA_ERROR_TYPES.LAST_MOD_BY IS 'The Oracle username of the person making the most recent change to this record';</v>
      </c>
      <c r="Q70" s="148" t="s">
        <v>1886</v>
      </c>
      <c r="R70" s="148" t="str">
        <f t="shared" si="279"/>
        <v>COMMENT ON TABLE SPT_PTA_ERROR_TYPES IS 'Error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v>
      </c>
      <c r="S70" s="125" t="str">
        <f t="shared" si="280"/>
        <v>COMMENT ON COLUMN SPT_PTA_ERROR_TYPES.PTA_ERROR_TYPE_ID IS 'Primary Key for the SPT_PTA_ERROR_TYPES table';</v>
      </c>
    </row>
    <row r="71" spans="1:19" s="145" customFormat="1" ht="75" x14ac:dyDescent="0.25">
      <c r="A71" s="125" t="s">
        <v>1882</v>
      </c>
      <c r="B71" s="145" t="s">
        <v>1884</v>
      </c>
      <c r="C71" s="125" t="str">
        <f t="shared" si="266"/>
        <v>SPT_PTA_ERRORS_SEQ</v>
      </c>
      <c r="D71" s="125" t="str">
        <f t="shared" si="267"/>
        <v>Yes</v>
      </c>
      <c r="E71" s="125" t="str">
        <f t="shared" si="281"/>
        <v>CREATE SEQUENCE SPT_PTA_ERRORS_SEQ INCREMENT BY 1 START WITH 1;</v>
      </c>
      <c r="F71" s="125" t="str">
        <f t="shared" si="268"/>
        <v>SPT_PTA_ERRORS_AUTO_BRI</v>
      </c>
      <c r="G71" s="125" t="str">
        <f t="shared" si="269"/>
        <v>Yes</v>
      </c>
      <c r="H71" s="125" t="str">
        <f t="shared" si="270"/>
        <v>create or replace TRIGGER SPT_PTA_ERRORS_AUTO_BRI 
before insert on SPT_PTA_ERRORS
for each row
begin
  select SPT_PTA_ERRORS_SEQ.nextval into :new.PTA_ERROR_ID from dual;
end;
/</v>
      </c>
      <c r="I71" s="125" t="str">
        <f t="shared" si="271"/>
        <v>ALTER TABLE SPT_PTA_ERRORS ADD (CREATE_DATE DATE );</v>
      </c>
      <c r="J71" s="125" t="str">
        <f t="shared" si="272"/>
        <v>ALTER TABLE SPT_PTA_ERRORS 
ADD (CREATED_BY VARCHAR2(30) );</v>
      </c>
      <c r="K71" s="125" t="str">
        <f t="shared" si="273"/>
        <v>ALTER TABLE SPT_PTA_ERRORS 
ADD (LAST_MOD_DATE DATE );</v>
      </c>
      <c r="L71" s="125" t="str">
        <f t="shared" si="274"/>
        <v>ALTER TABLE SPT_PTA_ERRORS 
ADD (LAST_MOD_BY VARCHAR2(30) );</v>
      </c>
      <c r="M71" s="125" t="str">
        <f t="shared" si="275"/>
        <v>COMMENT ON COLUMN SPT_PTA_ERRORS.CREATE_DATE IS 'The date on which this record was created in the database';</v>
      </c>
      <c r="N71" s="125" t="str">
        <f t="shared" si="276"/>
        <v>COMMENT ON COLUMN SPT_PTA_ERRORS.CREATED_BY IS 'The Oracle username of the person creating this record in the database';</v>
      </c>
      <c r="O71" s="125" t="str">
        <f t="shared" si="277"/>
        <v>COMMENT ON COLUMN SPT_PTA_ERRORS.LAST_MOD_DATE IS 'The last date on which any of the data in this record was changed';</v>
      </c>
      <c r="P71" s="125" t="str">
        <f t="shared" si="278"/>
        <v>COMMENT ON COLUMN SPT_PTA_ERRORS.LAST_MOD_BY IS 'The Oracle username of the person making the most recent change to this record';</v>
      </c>
      <c r="Q71" s="148" t="s">
        <v>1887</v>
      </c>
      <c r="R71" s="148" t="str">
        <f t="shared" si="279"/>
        <v>COMMENT ON TABLE SPT_PTA_ERRORS IS 'Errors (PTA)
This table represents a generalized intersection table that allows multiple Error records to reference this consolidated table that allows multiple Errors to be associated with the given table record (e.g. SPT_VESSEL_TRIPS, SPT_UL_TRANSACTIONS, SPT_APP_XML_FILES, etc.).';</v>
      </c>
      <c r="S71" s="125" t="str">
        <f t="shared" si="280"/>
        <v>COMMENT ON COLUMN SPT_PTA_ERRORS.PTA_ERROR_ID IS 'Primary Key for the SPT_PTA_ERRORS table';</v>
      </c>
    </row>
    <row r="72" spans="1:19" s="145" customFormat="1" ht="90" x14ac:dyDescent="0.25">
      <c r="A72" s="125" t="s">
        <v>1883</v>
      </c>
      <c r="B72" s="145" t="s">
        <v>1885</v>
      </c>
      <c r="C72" s="125" t="str">
        <f t="shared" si="266"/>
        <v>SPT_PTA_ERR_TYP_ASSOC_SEQ</v>
      </c>
      <c r="D72" s="125" t="str">
        <f t="shared" si="267"/>
        <v>Yes</v>
      </c>
      <c r="E72" s="125" t="str">
        <f t="shared" si="281"/>
        <v>CREATE SEQUENCE SPT_PTA_ERR_TYP_ASSOC_SEQ INCREMENT BY 1 START WITH 1;</v>
      </c>
      <c r="F72" s="125" t="str">
        <f t="shared" si="268"/>
        <v>SPT_PTA_ERR_TYP_ASSOC_AUTO_BRI</v>
      </c>
      <c r="G72" s="125" t="str">
        <f t="shared" si="269"/>
        <v>Yes</v>
      </c>
      <c r="H72" s="125" t="str">
        <f t="shared" si="270"/>
        <v>create or replace TRIGGER SPT_PTA_ERR_TYP_ASSOC_AUTO_BRI 
before insert on SPT_PTA_ERR_TYP_ASSOC
for each row
begin
  select SPT_PTA_ERR_TYP_ASSOC_SEQ.nextval into :new.PTA_ERR_TYP_ASSOC_ID from dual;
end;
/</v>
      </c>
      <c r="I72" s="125" t="str">
        <f t="shared" si="271"/>
        <v>ALTER TABLE SPT_PTA_ERR_TYP_ASSOC ADD (CREATE_DATE DATE );</v>
      </c>
      <c r="J72" s="125" t="str">
        <f t="shared" si="272"/>
        <v>ALTER TABLE SPT_PTA_ERR_TYP_ASSOC 
ADD (CREATED_BY VARCHAR2(30) );</v>
      </c>
      <c r="K72" s="125" t="str">
        <f t="shared" si="273"/>
        <v>ALTER TABLE SPT_PTA_ERR_TYP_ASSOC 
ADD (LAST_MOD_DATE DATE );</v>
      </c>
      <c r="L72" s="125" t="str">
        <f t="shared" si="274"/>
        <v>ALTER TABLE SPT_PTA_ERR_TYP_ASSOC 
ADD (LAST_MOD_BY VARCHAR2(30) );</v>
      </c>
      <c r="M72" s="125" t="str">
        <f t="shared" si="275"/>
        <v>COMMENT ON COLUMN SPT_PTA_ERR_TYP_ASSOC.CREATE_DATE IS 'The date on which this record was created in the database';</v>
      </c>
      <c r="N72" s="125" t="str">
        <f t="shared" si="276"/>
        <v>COMMENT ON COLUMN SPT_PTA_ERR_TYP_ASSOC.CREATED_BY IS 'The Oracle username of the person creating this record in the database';</v>
      </c>
      <c r="O72" s="125" t="str">
        <f t="shared" si="277"/>
        <v>COMMENT ON COLUMN SPT_PTA_ERR_TYP_ASSOC.LAST_MOD_DATE IS 'The last date on which any of the data in this record was changed';</v>
      </c>
      <c r="P72" s="125" t="str">
        <f t="shared" si="278"/>
        <v>COMMENT ON COLUMN SPT_PTA_ERR_TYP_ASSOC.LAST_MOD_BY IS 'The Oracle username of the person making the most recent change to this record';</v>
      </c>
      <c r="Q72" s="148" t="s">
        <v>1888</v>
      </c>
      <c r="R72" s="148" t="str">
        <f t="shared" si="279"/>
        <v>COMMENT ON TABLE SPT_PTA_ERR_TYP_ASSOC IS 'Error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v>
      </c>
      <c r="S72" s="125" t="str">
        <f t="shared" si="280"/>
        <v>COMMENT ON COLUMN SPT_PTA_ERR_TYP_ASSOC.PTA_ERR_TYP_ASSOC_ID IS 'Primary Key for the SPT_PTA_ERR_TYP_ASSOC table';</v>
      </c>
    </row>
    <row r="73" spans="1:19" ht="60" x14ac:dyDescent="0.25">
      <c r="A73" s="126" t="s">
        <v>1832</v>
      </c>
      <c r="B73" s="137" t="s">
        <v>1835</v>
      </c>
      <c r="C73" s="125" t="str">
        <f t="shared" ref="C73:C76" si="282">CONCATENATE(A73, "_SEQ")</f>
        <v>SPT_ERR_SEVERITY_SEQ</v>
      </c>
      <c r="D73" s="125" t="str">
        <f t="shared" ref="D73:D76" si="283">IF(LEN(C73) &lt;= 30, "Yes", "No")</f>
        <v>Yes</v>
      </c>
      <c r="E73" s="125" t="str">
        <f t="shared" ref="E73:E76" si="284">CONCATENATE("CREATE SEQUENCE ",C73," INCREMENT BY 1 START WITH 1;")</f>
        <v>CREATE SEQUENCE SPT_ERR_SEVERITY_SEQ INCREMENT BY 1 START WITH 1;</v>
      </c>
      <c r="F73" s="125" t="str">
        <f t="shared" ref="F73:F76" si="285">CONCATENATE(A73, "_AUTO_BRI")</f>
        <v>SPT_ERR_SEVERITY_AUTO_BRI</v>
      </c>
      <c r="G73" s="125" t="str">
        <f t="shared" ref="G73:G76" si="286">IF(LEN(F73) &lt;= 30, "Yes", "No")</f>
        <v>Yes</v>
      </c>
      <c r="H73" s="125" t="str">
        <f t="shared" ref="H73:H76" si="287">CONCATENATE("create or replace TRIGGER ",F73, " 
before insert on ",A73,"
for each row
begin
  select ",C73,".nextval into :new.",B73," from dual;
end;
/")</f>
        <v>create or replace TRIGGER SPT_ERR_SEVERITY_AUTO_BRI 
before insert on SPT_ERR_SEVERITY
for each row
begin
  select SPT_ERR_SEVERITY_SEQ.nextval into :new.ERR_SEVERITY_ID from dual;
end;
/</v>
      </c>
      <c r="I73" s="125" t="str">
        <f t="shared" ref="I73:I76" si="288">CONCATENATE("ALTER TABLE ", A73, " ADD (CREATE_DATE DATE );")</f>
        <v>ALTER TABLE SPT_ERR_SEVERITY ADD (CREATE_DATE DATE );</v>
      </c>
      <c r="J73" s="125" t="str">
        <f t="shared" ref="J73:J76" si="289">CONCATENATE("ALTER TABLE ",A73, " 
ADD (CREATED_BY VARCHAR2(30) );")</f>
        <v>ALTER TABLE SPT_ERR_SEVERITY 
ADD (CREATED_BY VARCHAR2(30) );</v>
      </c>
      <c r="K73" s="125" t="str">
        <f t="shared" ref="K73:K76" si="290">CONCATENATE("ALTER TABLE ",A73, " 
ADD (LAST_MOD_DATE DATE );")</f>
        <v>ALTER TABLE SPT_ERR_SEVERITY 
ADD (LAST_MOD_DATE DATE );</v>
      </c>
      <c r="L73" s="125" t="str">
        <f t="shared" ref="L73:L76" si="291">CONCATENATE("ALTER TABLE ", A73, " 
ADD (LAST_MOD_BY VARCHAR2(30) );")</f>
        <v>ALTER TABLE SPT_ERR_SEVERITY 
ADD (LAST_MOD_BY VARCHAR2(30) );</v>
      </c>
      <c r="M73" s="125" t="str">
        <f t="shared" ref="M73:M76" si="292">CONCATENATE("COMMENT ON COLUMN ",A73, ".CREATE_DATE IS 'The date on which this record was created in the database';")</f>
        <v>COMMENT ON COLUMN SPT_ERR_SEVERITY.CREATE_DATE IS 'The date on which this record was created in the database';</v>
      </c>
      <c r="N73" s="125" t="str">
        <f t="shared" ref="N73:N76" si="293">CONCATENATE("COMMENT ON COLUMN ",A73,".CREATED_BY IS 'The Oracle username of the person creating this record in the database';")</f>
        <v>COMMENT ON COLUMN SPT_ERR_SEVERITY.CREATED_BY IS 'The Oracle username of the person creating this record in the database';</v>
      </c>
      <c r="O73" s="125" t="str">
        <f t="shared" ref="O73:O76" si="294">CONCATENATE("COMMENT ON COLUMN ", A73, ".LAST_MOD_DATE IS 'The last date on which any of the data in this record was changed';")</f>
        <v>COMMENT ON COLUMN SPT_ERR_SEVERITY.LAST_MOD_DATE IS 'The last date on which any of the data in this record was changed';</v>
      </c>
      <c r="P73" s="125" t="str">
        <f t="shared" ref="P73:P76" si="295">CONCATENATE("COMMENT ON COLUMN ", A73, ".LAST_MOD_BY IS 'The Oracle username of the person making the most recent change to this record';")</f>
        <v>COMMENT ON COLUMN SPT_ERR_SEVERITY.LAST_MOD_BY IS 'The Oracle username of the person making the most recent change to this record';</v>
      </c>
      <c r="Q73" s="40" t="s">
        <v>1837</v>
      </c>
      <c r="R73" s="139" t="str">
        <f>CONCATENATE("COMMENT ON TABLE ", A73, " IS '", SUBSTITUTE(Q73, "'", "''"), "';")</f>
        <v>COMMENT ON TABLE SPT_ERR_SEVERITY IS 'Error Severity
This is a reference table that defines all error severities for error type criteria.  This indicates the status of the given error type criteria (e.g. warnings, data errors, violations of law, etc.)';</v>
      </c>
      <c r="S73" s="125" t="str">
        <f t="shared" ref="S73:S78" si="296">CONCATENATE("COMMENT ON COLUMN ", A73, ".", B73, " IS 'Primary Key for the ", A73, " table';")</f>
        <v>COMMENT ON COLUMN SPT_ERR_SEVERITY.ERR_SEVERITY_ID IS 'Primary Key for the SPT_ERR_SEVERITY table';</v>
      </c>
    </row>
    <row r="74" spans="1:19" ht="90" x14ac:dyDescent="0.25">
      <c r="A74" s="125" t="s">
        <v>4350</v>
      </c>
      <c r="B74" s="137" t="s">
        <v>2570</v>
      </c>
      <c r="C74" s="125" t="str">
        <f t="shared" si="282"/>
        <v>DVM_DATA_STREAMS_SEQ</v>
      </c>
      <c r="D74" s="125" t="str">
        <f t="shared" si="283"/>
        <v>Yes</v>
      </c>
      <c r="E74" s="125" t="str">
        <f t="shared" si="284"/>
        <v>CREATE SEQUENCE DVM_DATA_STREAMS_SEQ INCREMENT BY 1 START WITH 1;</v>
      </c>
      <c r="F74" s="125" t="str">
        <f t="shared" si="285"/>
        <v>DVM_DATA_STREAMS_AUTO_BRI</v>
      </c>
      <c r="G74" s="125" t="str">
        <f t="shared" si="286"/>
        <v>Yes</v>
      </c>
      <c r="H74" s="125" t="str">
        <f t="shared" si="287"/>
        <v>create or replace TRIGGER DVM_DATA_STREAMS_AUTO_BRI 
before insert on DVM_DATA_STREAMS
for each row
begin
  select DVM_DATA_STREAMS_SEQ.nextval into :new.DATA_STREAM_ID from dual;
end;
/</v>
      </c>
      <c r="I74" s="125" t="str">
        <f t="shared" si="288"/>
        <v>ALTER TABLE DVM_DATA_STREAMS ADD (CREATE_DATE DATE );</v>
      </c>
      <c r="J74" s="125" t="str">
        <f t="shared" si="289"/>
        <v>ALTER TABLE DVM_DATA_STREAMS 
ADD (CREATED_BY VARCHAR2(30) );</v>
      </c>
      <c r="K74" s="125" t="str">
        <f t="shared" si="290"/>
        <v>ALTER TABLE DVM_DATA_STREAMS 
ADD (LAST_MOD_DATE DATE );</v>
      </c>
      <c r="L74" s="125" t="str">
        <f t="shared" si="291"/>
        <v>ALTER TABLE DVM_DATA_STREAMS 
ADD (LAST_MOD_BY VARCHAR2(30) );</v>
      </c>
      <c r="M74" s="125" t="str">
        <f t="shared" si="292"/>
        <v>COMMENT ON COLUMN DVM_DATA_STREAMS.CREATE_DATE IS 'The date on which this record was created in the database';</v>
      </c>
      <c r="N74" s="125" t="str">
        <f t="shared" si="293"/>
        <v>COMMENT ON COLUMN DVM_DATA_STREAMS.CREATED_BY IS 'The Oracle username of the person creating this record in the database';</v>
      </c>
      <c r="O74" s="125" t="str">
        <f t="shared" si="294"/>
        <v>COMMENT ON COLUMN DVM_DATA_STREAMS.LAST_MOD_DATE IS 'The last date on which any of the data in this record was changed';</v>
      </c>
      <c r="P74" s="125" t="str">
        <f t="shared" si="295"/>
        <v>COMMENT ON COLUMN DVM_DATA_STREAMS.LAST_MOD_BY IS 'The Oracle username of the person making the most recent change to this record';</v>
      </c>
      <c r="Q74" s="198" t="s">
        <v>4348</v>
      </c>
      <c r="R74" s="199" t="str">
        <f>CONCATENATE("COMMENT ON TABLE ", A74, " IS '", SUBSTITUTE(Q74, "'", "''"), "';")</f>
        <v>COMMENT ON TABLE DVM_DATA_STREAMS IS 'Data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v>
      </c>
      <c r="S74" s="125" t="str">
        <f t="shared" si="296"/>
        <v>COMMENT ON COLUMN DVM_DATA_STREAMS.DATA_STREAM_ID IS 'Primary Key for the DVM_DATA_STREAMS table';</v>
      </c>
    </row>
    <row r="75" spans="1:19" s="214" customFormat="1" ht="105" x14ac:dyDescent="0.25">
      <c r="A75" s="125" t="s">
        <v>2782</v>
      </c>
      <c r="B75" s="214" t="s">
        <v>2783</v>
      </c>
      <c r="C75" s="125" t="str">
        <f t="shared" si="282"/>
        <v>SPT_ERR_RES_TYPES_SEQ</v>
      </c>
      <c r="D75" s="125" t="str">
        <f t="shared" si="283"/>
        <v>Yes</v>
      </c>
      <c r="E75" s="125" t="str">
        <f t="shared" si="284"/>
        <v>CREATE SEQUENCE SPT_ERR_RES_TYPES_SEQ INCREMENT BY 1 START WITH 1;</v>
      </c>
      <c r="F75" s="125" t="str">
        <f t="shared" si="285"/>
        <v>SPT_ERR_RES_TYPES_AUTO_BRI</v>
      </c>
      <c r="G75" s="125" t="str">
        <f t="shared" si="286"/>
        <v>Yes</v>
      </c>
      <c r="H75" s="125" t="str">
        <f t="shared" si="287"/>
        <v>create or replace TRIGGER SPT_ERR_RES_TYPES_AUTO_BRI 
before insert on SPT_ERR_RES_TYPES
for each row
begin
  select SPT_ERR_RES_TYPES_SEQ.nextval into :new.ERR_RES_TYPE_ID from dual;
end;
/</v>
      </c>
      <c r="I75" s="125" t="str">
        <f t="shared" si="288"/>
        <v>ALTER TABLE SPT_ERR_RES_TYPES ADD (CREATE_DATE DATE );</v>
      </c>
      <c r="J75" s="125" t="str">
        <f t="shared" si="289"/>
        <v>ALTER TABLE SPT_ERR_RES_TYPES 
ADD (CREATED_BY VARCHAR2(30) );</v>
      </c>
      <c r="K75" s="125" t="str">
        <f t="shared" si="290"/>
        <v>ALTER TABLE SPT_ERR_RES_TYPES 
ADD (LAST_MOD_DATE DATE );</v>
      </c>
      <c r="L75" s="125" t="str">
        <f t="shared" si="291"/>
        <v>ALTER TABLE SPT_ERR_RES_TYPES 
ADD (LAST_MOD_BY VARCHAR2(30) );</v>
      </c>
      <c r="M75" s="125" t="str">
        <f t="shared" si="292"/>
        <v>COMMENT ON COLUMN SPT_ERR_RES_TYPES.CREATE_DATE IS 'The date on which this record was created in the database';</v>
      </c>
      <c r="N75" s="125" t="str">
        <f t="shared" si="293"/>
        <v>COMMENT ON COLUMN SPT_ERR_RES_TYPES.CREATED_BY IS 'The Oracle username of the person creating this record in the database';</v>
      </c>
      <c r="O75" s="125" t="str">
        <f t="shared" si="294"/>
        <v>COMMENT ON COLUMN SPT_ERR_RES_TYPES.LAST_MOD_DATE IS 'The last date on which any of the data in this record was changed';</v>
      </c>
      <c r="P75" s="125" t="str">
        <f t="shared" si="295"/>
        <v>COMMENT ON COLUMN SPT_ERR_RES_TYPES.LAST_MOD_BY IS 'The Oracle username of the person making the most recent change to this record';</v>
      </c>
      <c r="Q75" s="169" t="s">
        <v>2786</v>
      </c>
      <c r="R75" s="199" t="str">
        <f>CONCATENATE("COMMENT ON TABLE ", A75, " IS '", SUBSTITUTE(Q75, "'", "''"), "';")</f>
        <v>COMMENT ON TABLE SPT_ERR_RES_TYPES IS 'Error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v>
      </c>
      <c r="S75" s="125" t="str">
        <f t="shared" si="296"/>
        <v>COMMENT ON COLUMN SPT_ERR_RES_TYPES.ERR_RES_TYPE_ID IS 'Primary Key for the SPT_ERR_RES_TYPES table';</v>
      </c>
    </row>
    <row r="76" spans="1:19" s="214" customFormat="1" ht="60" x14ac:dyDescent="0.25">
      <c r="A76" s="125" t="s">
        <v>2797</v>
      </c>
      <c r="B76" s="214" t="s">
        <v>2799</v>
      </c>
      <c r="C76" s="125" t="str">
        <f t="shared" si="282"/>
        <v>SPT_LOC_ALIASES_SEQ</v>
      </c>
      <c r="D76" s="125" t="str">
        <f t="shared" si="283"/>
        <v>Yes</v>
      </c>
      <c r="E76" s="125" t="str">
        <f t="shared" si="284"/>
        <v>CREATE SEQUENCE SPT_LOC_ALIASES_SEQ INCREMENT BY 1 START WITH 1;</v>
      </c>
      <c r="F76" s="125" t="str">
        <f t="shared" si="285"/>
        <v>SPT_LOC_ALIASES_AUTO_BRI</v>
      </c>
      <c r="G76" s="125" t="str">
        <f t="shared" si="286"/>
        <v>Yes</v>
      </c>
      <c r="H76" s="125" t="str">
        <f t="shared" si="287"/>
        <v>create or replace TRIGGER SPT_LOC_ALIASES_AUTO_BRI 
before insert on SPT_LOC_ALIASES
for each row
begin
  select SPT_LOC_ALIASES_SEQ.nextval into :new.LOC_ALIAS_ID from dual;
end;
/</v>
      </c>
      <c r="I76" s="125" t="str">
        <f t="shared" si="288"/>
        <v>ALTER TABLE SPT_LOC_ALIASES ADD (CREATE_DATE DATE );</v>
      </c>
      <c r="J76" s="125" t="str">
        <f t="shared" si="289"/>
        <v>ALTER TABLE SPT_LOC_ALIASES 
ADD (CREATED_BY VARCHAR2(30) );</v>
      </c>
      <c r="K76" s="125" t="str">
        <f t="shared" si="290"/>
        <v>ALTER TABLE SPT_LOC_ALIASES 
ADD (LAST_MOD_DATE DATE );</v>
      </c>
      <c r="L76" s="125" t="str">
        <f t="shared" si="291"/>
        <v>ALTER TABLE SPT_LOC_ALIASES 
ADD (LAST_MOD_BY VARCHAR2(30) );</v>
      </c>
      <c r="M76" s="125" t="str">
        <f t="shared" si="292"/>
        <v>COMMENT ON COLUMN SPT_LOC_ALIASES.CREATE_DATE IS 'The date on which this record was created in the database';</v>
      </c>
      <c r="N76" s="125" t="str">
        <f t="shared" si="293"/>
        <v>COMMENT ON COLUMN SPT_LOC_ALIASES.CREATED_BY IS 'The Oracle username of the person creating this record in the database';</v>
      </c>
      <c r="O76" s="125" t="str">
        <f t="shared" si="294"/>
        <v>COMMENT ON COLUMN SPT_LOC_ALIASES.LAST_MOD_DATE IS 'The last date on which any of the data in this record was changed';</v>
      </c>
      <c r="P76" s="125" t="str">
        <f t="shared" si="295"/>
        <v>COMMENT ON COLUMN SPT_LOC_ALIASES.LAST_MOD_BY IS 'The Oracle username of the person making the most recent change to this record';</v>
      </c>
      <c r="Q76" s="169" t="s">
        <v>2802</v>
      </c>
      <c r="R76" s="199" t="str">
        <f t="shared" ref="R76:R78" si="297">CONCATENATE("COMMENT ON TABLE ", A76, " IS '", SUBSTITUTE(Q76, "'", "''"), "';")</f>
        <v>COMMENT ON TABLE SPT_LOC_ALIASES IS 'Location Aliases
This is a reference table that defines aliases for all Locations that can be used to refer to a given Location.  This was added to handle the different aliases that are used when reporting data.';</v>
      </c>
      <c r="S76" s="125" t="str">
        <f t="shared" si="296"/>
        <v>COMMENT ON COLUMN SPT_LOC_ALIASES.LOC_ALIAS_ID IS 'Primary Key for the SPT_LOC_ALIASES table';</v>
      </c>
    </row>
    <row r="77" spans="1:19" s="214" customFormat="1" ht="60" x14ac:dyDescent="0.25">
      <c r="A77" s="125" t="s">
        <v>2798</v>
      </c>
      <c r="B77" s="214" t="s">
        <v>2800</v>
      </c>
      <c r="C77" s="125" t="str">
        <f t="shared" ref="C77:C78" si="298">CONCATENATE(A77, "_SEQ")</f>
        <v>SPT_ORG_ALIASES_SEQ</v>
      </c>
      <c r="D77" s="125" t="str">
        <f t="shared" ref="D77:D78" si="299">IF(LEN(C77) &lt;= 30, "Yes", "No")</f>
        <v>Yes</v>
      </c>
      <c r="E77" s="125" t="str">
        <f t="shared" ref="E77:E78" si="300">CONCATENATE("CREATE SEQUENCE ",C77," INCREMENT BY 1 START WITH 1;")</f>
        <v>CREATE SEQUENCE SPT_ORG_ALIASES_SEQ INCREMENT BY 1 START WITH 1;</v>
      </c>
      <c r="F77" s="125" t="str">
        <f t="shared" ref="F77:F78" si="301">CONCATENATE(A77, "_AUTO_BRI")</f>
        <v>SPT_ORG_ALIASES_AUTO_BRI</v>
      </c>
      <c r="G77" s="125" t="str">
        <f t="shared" ref="G77:G78" si="302">IF(LEN(F77) &lt;= 30, "Yes", "No")</f>
        <v>Yes</v>
      </c>
      <c r="H77" s="125" t="str">
        <f t="shared" ref="H77:H78" si="303">CONCATENATE("create or replace TRIGGER ",F77, " 
before insert on ",A77,"
for each row
begin
  select ",C77,".nextval into :new.",B77," from dual;
end;
/")</f>
        <v>create or replace TRIGGER SPT_ORG_ALIASES_AUTO_BRI 
before insert on SPT_ORG_ALIASES
for each row
begin
  select SPT_ORG_ALIASES_SEQ.nextval into :new.ORG_ALIAS_ID from dual;
end;
/</v>
      </c>
      <c r="I77" s="125" t="str">
        <f t="shared" ref="I77:I78" si="304">CONCATENATE("ALTER TABLE ", A77, " ADD (CREATE_DATE DATE );")</f>
        <v>ALTER TABLE SPT_ORG_ALIASES ADD (CREATE_DATE DATE );</v>
      </c>
      <c r="J77" s="125" t="str">
        <f t="shared" ref="J77:J78" si="305">CONCATENATE("ALTER TABLE ",A77, " 
ADD (CREATED_BY VARCHAR2(30) );")</f>
        <v>ALTER TABLE SPT_ORG_ALIASES 
ADD (CREATED_BY VARCHAR2(30) );</v>
      </c>
      <c r="K77" s="125" t="str">
        <f t="shared" ref="K77:K78" si="306">CONCATENATE("ALTER TABLE ",A77, " 
ADD (LAST_MOD_DATE DATE );")</f>
        <v>ALTER TABLE SPT_ORG_ALIASES 
ADD (LAST_MOD_DATE DATE );</v>
      </c>
      <c r="L77" s="125" t="str">
        <f t="shared" ref="L77:L78" si="307">CONCATENATE("ALTER TABLE ", A77, " 
ADD (LAST_MOD_BY VARCHAR2(30) );")</f>
        <v>ALTER TABLE SPT_ORG_ALIASES 
ADD (LAST_MOD_BY VARCHAR2(30) );</v>
      </c>
      <c r="M77" s="125" t="str">
        <f t="shared" ref="M77:M78" si="308">CONCATENATE("COMMENT ON COLUMN ",A77, ".CREATE_DATE IS 'The date on which this record was created in the database';")</f>
        <v>COMMENT ON COLUMN SPT_ORG_ALIASES.CREATE_DATE IS 'The date on which this record was created in the database';</v>
      </c>
      <c r="N77" s="125" t="str">
        <f t="shared" ref="N77:N78" si="309">CONCATENATE("COMMENT ON COLUMN ",A77,".CREATED_BY IS 'The Oracle username of the person creating this record in the database';")</f>
        <v>COMMENT ON COLUMN SPT_ORG_ALIASES.CREATED_BY IS 'The Oracle username of the person creating this record in the database';</v>
      </c>
      <c r="O77" s="125" t="str">
        <f t="shared" ref="O77:O78" si="310">CONCATENATE("COMMENT ON COLUMN ", A77, ".LAST_MOD_DATE IS 'The last date on which any of the data in this record was changed';")</f>
        <v>COMMENT ON COLUMN SPT_ORG_ALIASES.LAST_MOD_DATE IS 'The last date on which any of the data in this record was changed';</v>
      </c>
      <c r="P77" s="125" t="str">
        <f t="shared" ref="P77:P78" si="311">CONCATENATE("COMMENT ON COLUMN ", A77, ".LAST_MOD_BY IS 'The Oracle username of the person making the most recent change to this record';")</f>
        <v>COMMENT ON COLUMN SPT_ORG_ALIASES.LAST_MOD_BY IS 'The Oracle username of the person making the most recent change to this record';</v>
      </c>
      <c r="Q77" s="169" t="s">
        <v>2801</v>
      </c>
      <c r="R77" s="199" t="str">
        <f t="shared" si="297"/>
        <v>COMMENT ON TABLE SPT_ORG_ALIASES IS 'Organization Aliases
This is a reference table that defines aliases for all Organizations that can be used to refer to a given Organization.  This was added to handle the different aliases that are used when reporting data.';</v>
      </c>
      <c r="S77" s="125" t="str">
        <f t="shared" si="296"/>
        <v>COMMENT ON COLUMN SPT_ORG_ALIASES.ORG_ALIAS_ID IS 'Primary Key for the SPT_ORG_ALIASES table';</v>
      </c>
    </row>
    <row r="78" spans="1:19" s="263" customFormat="1" ht="60" x14ac:dyDescent="0.25">
      <c r="A78" s="125" t="s">
        <v>3828</v>
      </c>
      <c r="B78" s="263" t="s">
        <v>3829</v>
      </c>
      <c r="C78" s="125" t="str">
        <f t="shared" si="298"/>
        <v>SPT_SPECIES_ALIASES_SEQ</v>
      </c>
      <c r="D78" s="125" t="str">
        <f t="shared" si="299"/>
        <v>Yes</v>
      </c>
      <c r="E78" s="125" t="str">
        <f t="shared" si="300"/>
        <v>CREATE SEQUENCE SPT_SPECIES_ALIASES_SEQ INCREMENT BY 1 START WITH 1;</v>
      </c>
      <c r="F78" s="125" t="str">
        <f t="shared" si="301"/>
        <v>SPT_SPECIES_ALIASES_AUTO_BRI</v>
      </c>
      <c r="G78" s="125" t="str">
        <f t="shared" si="302"/>
        <v>Yes</v>
      </c>
      <c r="H78" s="125" t="str">
        <f t="shared" si="303"/>
        <v>create or replace TRIGGER SPT_SPECIES_ALIASES_AUTO_BRI 
before insert on SPT_SPECIES_ALIASES
for each row
begin
  select SPT_SPECIES_ALIASES_SEQ.nextval into :new.SPP_ALIAS_ID from dual;
end;
/</v>
      </c>
      <c r="I78" s="125" t="str">
        <f t="shared" si="304"/>
        <v>ALTER TABLE SPT_SPECIES_ALIASES ADD (CREATE_DATE DATE );</v>
      </c>
      <c r="J78" s="125" t="str">
        <f t="shared" si="305"/>
        <v>ALTER TABLE SPT_SPECIES_ALIASES 
ADD (CREATED_BY VARCHAR2(30) );</v>
      </c>
      <c r="K78" s="125" t="str">
        <f t="shared" si="306"/>
        <v>ALTER TABLE SPT_SPECIES_ALIASES 
ADD (LAST_MOD_DATE DATE );</v>
      </c>
      <c r="L78" s="125" t="str">
        <f t="shared" si="307"/>
        <v>ALTER TABLE SPT_SPECIES_ALIASES 
ADD (LAST_MOD_BY VARCHAR2(30) );</v>
      </c>
      <c r="M78" s="125" t="str">
        <f t="shared" si="308"/>
        <v>COMMENT ON COLUMN SPT_SPECIES_ALIASES.CREATE_DATE IS 'The date on which this record was created in the database';</v>
      </c>
      <c r="N78" s="125" t="str">
        <f t="shared" si="309"/>
        <v>COMMENT ON COLUMN SPT_SPECIES_ALIASES.CREATED_BY IS 'The Oracle username of the person creating this record in the database';</v>
      </c>
      <c r="O78" s="125" t="str">
        <f t="shared" si="310"/>
        <v>COMMENT ON COLUMN SPT_SPECIES_ALIASES.LAST_MOD_DATE IS 'The last date on which any of the data in this record was changed';</v>
      </c>
      <c r="P78" s="125" t="str">
        <f t="shared" si="311"/>
        <v>COMMENT ON COLUMN SPT_SPECIES_ALIASES.LAST_MOD_BY IS 'The Oracle username of the person making the most recent change to this record';</v>
      </c>
      <c r="Q78" s="169" t="s">
        <v>3830</v>
      </c>
      <c r="R78" s="199" t="str">
        <f t="shared" si="297"/>
        <v>COMMENT ON TABLE SPT_SPECIES_ALIASES IS 'Species Aliases
This is a reference table that defines aliases for all Species that can be used to refer to a given Species.  This was added to handle the different aliases that are used when reporting data for the same species.';</v>
      </c>
      <c r="S78" s="125" t="str">
        <f t="shared" si="296"/>
        <v>COMMENT ON COLUMN SPT_SPECIES_ALIASES.SPP_ALIAS_ID IS 'Primary Key for the SPT_SPECIES_ALIASES table';</v>
      </c>
    </row>
    <row r="79" spans="1:19" ht="60" x14ac:dyDescent="0.25">
      <c r="A79" s="50" t="s">
        <v>1099</v>
      </c>
      <c r="B79" t="s">
        <v>1101</v>
      </c>
      <c r="C79" s="4" t="str">
        <f t="shared" ref="C79:C83" si="312">CONCATENATE(A79, "_SEQ")</f>
        <v>SPT_NET_SHR_TRACKING_SEQ</v>
      </c>
      <c r="D79" s="4" t="str">
        <f t="shared" ref="D79:D83" si="313">IF(LEN(C79) &lt;= 30, "Yes", "No")</f>
        <v>Yes</v>
      </c>
      <c r="E79" s="4" t="str">
        <f t="shared" ref="E79:E83" si="314">CONCATENATE("CREATE SEQUENCE ",C79," INCREMENT BY 1 START WITH 1;")</f>
        <v>CREATE SEQUENCE SPT_NET_SHR_TRACKING_SEQ INCREMENT BY 1 START WITH 1;</v>
      </c>
      <c r="F79" s="4" t="str">
        <f t="shared" ref="F79:F83" si="315">CONCATENATE(A79, "_AUTO_BRI")</f>
        <v>SPT_NET_SHR_TRACKING_AUTO_BRI</v>
      </c>
      <c r="G79" s="4" t="str">
        <f t="shared" ref="G79:G83" si="316">IF(LEN(F79) &lt;= 30, "Yes", "No")</f>
        <v>Yes</v>
      </c>
      <c r="H79" s="4" t="str">
        <f t="shared" si="270"/>
        <v>create or replace TRIGGER SPT_NET_SHR_TRACKING_AUTO_BRI 
before insert on SPT_NET_SHR_TRACKING
for each row
begin
  select SPT_NET_SHR_TRACKING_SEQ.nextval into :new.NET_SHARE_TRACKING_ID from dual;
end;
/</v>
      </c>
      <c r="I79" s="4" t="str">
        <f t="shared" ref="I79:I83" si="317">CONCATENATE("ALTER TABLE ", A79, " ADD (CREATE_DATE DATE );")</f>
        <v>ALTER TABLE SPT_NET_SHR_TRACKING ADD (CREATE_DATE DATE );</v>
      </c>
      <c r="J79" s="4" t="str">
        <f t="shared" ref="J79:J83" si="318">CONCATENATE("ALTER TABLE ",A79, " 
ADD (CREATED_BY VARCHAR2(30) );")</f>
        <v>ALTER TABLE SPT_NET_SHR_TRACKING 
ADD (CREATED_BY VARCHAR2(30) );</v>
      </c>
      <c r="K79" s="4" t="str">
        <f t="shared" ref="K79:K83" si="319">CONCATENATE("ALTER TABLE ",A79, " 
ADD (LAST_MOD_DATE DATE );")</f>
        <v>ALTER TABLE SPT_NET_SHR_TRACKING 
ADD (LAST_MOD_DATE DATE );</v>
      </c>
      <c r="L79" s="4" t="str">
        <f t="shared" ref="L79:L83" si="320">CONCATENATE("ALTER TABLE ", A79, " 
ADD (LAST_MOD_BY VARCHAR2(30) );")</f>
        <v>ALTER TABLE SPT_NET_SHR_TRACKING 
ADD (LAST_MOD_BY VARCHAR2(30) );</v>
      </c>
      <c r="M79" s="4" t="str">
        <f t="shared" ref="M79:M83" si="321">CONCATENATE("COMMENT ON COLUMN ",A79, ".CREATE_DATE IS 'The date on which this record was created in the database';")</f>
        <v>COMMENT ON COLUMN SPT_NET_SHR_TRACKING.CREATE_DATE IS 'The date on which this record was created in the database';</v>
      </c>
      <c r="N79" s="4" t="str">
        <f t="shared" ref="N79:N83" si="322">CONCATENATE("COMMENT ON COLUMN ",A79,".CREATED_BY IS 'The Oracle username of the person creating this record in the database';")</f>
        <v>COMMENT ON COLUMN SPT_NET_SHR_TRACKING.CREATED_BY IS 'The Oracle username of the person creating this record in the database';</v>
      </c>
      <c r="O79" s="4" t="str">
        <f t="shared" ref="O79:O83" si="323">CONCATENATE("COMMENT ON COLUMN ", A79, ".LAST_MOD_DATE IS 'The last date on which any of the data in this record was changed';")</f>
        <v>COMMENT ON COLUMN SPT_NET_SHR_TRACKING.LAST_MOD_DATE IS 'The last date on which any of the data in this record was changed';</v>
      </c>
      <c r="P79" s="4" t="str">
        <f t="shared" ref="P79:P83" si="324">CONCATENATE("COMMENT ON COLUMN ", A79, ".LAST_MOD_BY IS 'The Oracle username of the person making the most recent change to this record';")</f>
        <v>COMMENT ON COLUMN SPT_NET_SHR_TRACKING.LAST_MOD_BY IS 'The Oracle username of the person making the most recent change to this record';</v>
      </c>
      <c r="Q79" s="41" t="s">
        <v>1102</v>
      </c>
      <c r="R79" s="41" t="str">
        <f t="shared" ref="R79:R102" si="325">CONCATENATE("COMMENT ON TABLE ", A79, " IS '", SUBSTITUTE(Q79, "'", "''"), "';")</f>
        <v>COMMENT ON TABLE SPT_NET_SHR_TRACKING IS 'Net Sharing Tracking
This is a tracking table that accounts for the different net sharing events between two vessels for a given vessel trip and the different steps performed during the data processing workflows.';</v>
      </c>
      <c r="S79" s="4" t="str">
        <f t="shared" ref="S79:S85" si="326">CONCATENATE("COMMENT ON COLUMN ", A79, ".", B79, " IS 'Primary Key for the ", A79, " table';")</f>
        <v>COMMENT ON COLUMN SPT_NET_SHR_TRACKING.NET_SHARE_TRACKING_ID IS 'Primary Key for the SPT_NET_SHR_TRACKING table';</v>
      </c>
    </row>
    <row r="80" spans="1:19" ht="75" x14ac:dyDescent="0.25">
      <c r="A80" s="37" t="s">
        <v>1105</v>
      </c>
      <c r="B80" t="s">
        <v>1108</v>
      </c>
      <c r="C80" s="4" t="str">
        <f t="shared" si="312"/>
        <v>SPT_SAMPLE_TRACKING_SEQ</v>
      </c>
      <c r="D80" s="4" t="str">
        <f t="shared" si="313"/>
        <v>Yes</v>
      </c>
      <c r="E80" s="4" t="str">
        <f t="shared" si="314"/>
        <v>CREATE SEQUENCE SPT_SAMPLE_TRACKING_SEQ INCREMENT BY 1 START WITH 1;</v>
      </c>
      <c r="F80" s="4" t="str">
        <f t="shared" si="315"/>
        <v>SPT_SAMPLE_TRACKING_AUTO_BRI</v>
      </c>
      <c r="G80" s="4" t="str">
        <f t="shared" si="316"/>
        <v>Yes</v>
      </c>
      <c r="H80" s="4" t="str">
        <f t="shared" si="270"/>
        <v>create or replace TRIGGER SPT_SAMPLE_TRACKING_AUTO_BRI 
before insert on SPT_SAMPLE_TRACKING
for each row
begin
  select SPT_SAMPLE_TRACKING_SEQ.nextval into :new.SAMPLE_TRACKING_ID from dual;
end;
/</v>
      </c>
      <c r="I80" s="4" t="str">
        <f t="shared" si="317"/>
        <v>ALTER TABLE SPT_SAMPLE_TRACKING ADD (CREATE_DATE DATE );</v>
      </c>
      <c r="J80" s="4" t="str">
        <f t="shared" si="318"/>
        <v>ALTER TABLE SPT_SAMPLE_TRACKING 
ADD (CREATED_BY VARCHAR2(30) );</v>
      </c>
      <c r="K80" s="4" t="str">
        <f t="shared" si="319"/>
        <v>ALTER TABLE SPT_SAMPLE_TRACKING 
ADD (LAST_MOD_DATE DATE );</v>
      </c>
      <c r="L80" s="4" t="str">
        <f t="shared" si="320"/>
        <v>ALTER TABLE SPT_SAMPLE_TRACKING 
ADD (LAST_MOD_BY VARCHAR2(30) );</v>
      </c>
      <c r="M80" s="4" t="str">
        <f t="shared" si="321"/>
        <v>COMMENT ON COLUMN SPT_SAMPLE_TRACKING.CREATE_DATE IS 'The date on which this record was created in the database';</v>
      </c>
      <c r="N80" s="4" t="str">
        <f t="shared" si="322"/>
        <v>COMMENT ON COLUMN SPT_SAMPLE_TRACKING.CREATED_BY IS 'The Oracle username of the person creating this record in the database';</v>
      </c>
      <c r="O80" s="4" t="str">
        <f t="shared" si="323"/>
        <v>COMMENT ON COLUMN SPT_SAMPLE_TRACKING.LAST_MOD_DATE IS 'The last date on which any of the data in this record was changed';</v>
      </c>
      <c r="P80" s="4" t="str">
        <f t="shared" si="324"/>
        <v>COMMENT ON COLUMN SPT_SAMPLE_TRACKING.LAST_MOD_BY IS 'The Oracle username of the person making the most recent change to this record';</v>
      </c>
      <c r="Q80" s="40" t="s">
        <v>1114</v>
      </c>
      <c r="R80" s="41" t="str">
        <f t="shared" si="325"/>
        <v>COMMENT ON TABLE SPT_SAMPLE_TRACKING IS 'Sampling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v>
      </c>
      <c r="S80" s="4" t="str">
        <f t="shared" si="326"/>
        <v>COMMENT ON COLUMN SPT_SAMPLE_TRACKING.SAMPLE_TRACKING_ID IS 'Primary Key for the SPT_SAMPLE_TRACKING table';</v>
      </c>
    </row>
    <row r="81" spans="1:19" ht="60" x14ac:dyDescent="0.25">
      <c r="A81" s="37" t="s">
        <v>1103</v>
      </c>
      <c r="B81" t="s">
        <v>1104</v>
      </c>
      <c r="C81" s="4" t="str">
        <f t="shared" si="312"/>
        <v>SPT_SAMPLE_TYPES_SEQ</v>
      </c>
      <c r="D81" s="4" t="str">
        <f t="shared" si="313"/>
        <v>Yes</v>
      </c>
      <c r="E81" s="4" t="str">
        <f t="shared" si="314"/>
        <v>CREATE SEQUENCE SPT_SAMPLE_TYPES_SEQ INCREMENT BY 1 START WITH 1;</v>
      </c>
      <c r="F81" s="4" t="str">
        <f t="shared" si="315"/>
        <v>SPT_SAMPLE_TYPES_AUTO_BRI</v>
      </c>
      <c r="G81" s="4" t="str">
        <f t="shared" si="316"/>
        <v>Yes</v>
      </c>
      <c r="H81" s="4" t="str">
        <f t="shared" si="270"/>
        <v>create or replace TRIGGER SPT_SAMPLE_TYPES_AUTO_BRI 
before insert on SPT_SAMPLE_TYPES
for each row
begin
  select SPT_SAMPLE_TYPES_SEQ.nextval into :new.SAMPLE_TYPE_ID from dual;
end;
/</v>
      </c>
      <c r="I81" s="4" t="str">
        <f t="shared" si="317"/>
        <v>ALTER TABLE SPT_SAMPLE_TYPES ADD (CREATE_DATE DATE );</v>
      </c>
      <c r="J81" s="4" t="str">
        <f t="shared" si="318"/>
        <v>ALTER TABLE SPT_SAMPLE_TYPES 
ADD (CREATED_BY VARCHAR2(30) );</v>
      </c>
      <c r="K81" s="4" t="str">
        <f t="shared" si="319"/>
        <v>ALTER TABLE SPT_SAMPLE_TYPES 
ADD (LAST_MOD_DATE DATE );</v>
      </c>
      <c r="L81" s="4" t="str">
        <f t="shared" si="320"/>
        <v>ALTER TABLE SPT_SAMPLE_TYPES 
ADD (LAST_MOD_BY VARCHAR2(30) );</v>
      </c>
      <c r="M81" s="4" t="str">
        <f t="shared" si="321"/>
        <v>COMMENT ON COLUMN SPT_SAMPLE_TYPES.CREATE_DATE IS 'The date on which this record was created in the database';</v>
      </c>
      <c r="N81" s="4" t="str">
        <f t="shared" si="322"/>
        <v>COMMENT ON COLUMN SPT_SAMPLE_TYPES.CREATED_BY IS 'The Oracle username of the person creating this record in the database';</v>
      </c>
      <c r="O81" s="4" t="str">
        <f t="shared" si="323"/>
        <v>COMMENT ON COLUMN SPT_SAMPLE_TYPES.LAST_MOD_DATE IS 'The last date on which any of the data in this record was changed';</v>
      </c>
      <c r="P81" s="4" t="str">
        <f t="shared" si="324"/>
        <v>COMMENT ON COLUMN SPT_SAMPLE_TYPES.LAST_MOD_BY IS 'The Oracle username of the person making the most recent change to this record';</v>
      </c>
      <c r="Q81" s="40" t="s">
        <v>1109</v>
      </c>
      <c r="R81" s="41" t="str">
        <f t="shared" si="325"/>
        <v>COMMENT ON TABLE SPT_SAMPLE_TYPES IS 'Sample Types
This is a reference table that defines each type of Sample that is collected during the sampling process conducted during vessel unloading.';</v>
      </c>
      <c r="S81" s="4" t="str">
        <f t="shared" si="326"/>
        <v>COMMENT ON COLUMN SPT_SAMPLE_TYPES.SAMPLE_TYPE_ID IS 'Primary Key for the SPT_SAMPLE_TYPES table';</v>
      </c>
    </row>
    <row r="82" spans="1:19" ht="75" x14ac:dyDescent="0.25">
      <c r="A82" s="37" t="s">
        <v>1110</v>
      </c>
      <c r="B82" t="s">
        <v>1111</v>
      </c>
      <c r="C82" s="4" t="str">
        <f t="shared" si="312"/>
        <v>SPT_SAMP_FRM_TRACKING_SEQ</v>
      </c>
      <c r="D82" s="4" t="str">
        <f t="shared" si="313"/>
        <v>Yes</v>
      </c>
      <c r="E82" s="4" t="str">
        <f t="shared" si="314"/>
        <v>CREATE SEQUENCE SPT_SAMP_FRM_TRACKING_SEQ INCREMENT BY 1 START WITH 1;</v>
      </c>
      <c r="F82" s="4" t="str">
        <f t="shared" si="315"/>
        <v>SPT_SAMP_FRM_TRACKING_AUTO_BRI</v>
      </c>
      <c r="G82" s="4" t="str">
        <f t="shared" si="316"/>
        <v>Yes</v>
      </c>
      <c r="H82" s="4" t="str">
        <f t="shared" si="270"/>
        <v>create or replace TRIGGER SPT_SAMP_FRM_TRACKING_AUTO_BRI 
before insert on SPT_SAMP_FRM_TRACKING
for each row
begin
  select SPT_SAMP_FRM_TRACKING_SEQ.nextval into :new.SAMP_FRM_TRACKING_ID from dual;
end;
/</v>
      </c>
      <c r="I82" s="4" t="str">
        <f t="shared" si="317"/>
        <v>ALTER TABLE SPT_SAMP_FRM_TRACKING ADD (CREATE_DATE DATE );</v>
      </c>
      <c r="J82" s="4" t="str">
        <f t="shared" si="318"/>
        <v>ALTER TABLE SPT_SAMP_FRM_TRACKING 
ADD (CREATED_BY VARCHAR2(30) );</v>
      </c>
      <c r="K82" s="4" t="str">
        <f t="shared" si="319"/>
        <v>ALTER TABLE SPT_SAMP_FRM_TRACKING 
ADD (LAST_MOD_DATE DATE );</v>
      </c>
      <c r="L82" s="4" t="str">
        <f t="shared" si="320"/>
        <v>ALTER TABLE SPT_SAMP_FRM_TRACKING 
ADD (LAST_MOD_BY VARCHAR2(30) );</v>
      </c>
      <c r="M82" s="4" t="str">
        <f t="shared" si="321"/>
        <v>COMMENT ON COLUMN SPT_SAMP_FRM_TRACKING.CREATE_DATE IS 'The date on which this record was created in the database';</v>
      </c>
      <c r="N82" s="4" t="str">
        <f t="shared" si="322"/>
        <v>COMMENT ON COLUMN SPT_SAMP_FRM_TRACKING.CREATED_BY IS 'The Oracle username of the person creating this record in the database';</v>
      </c>
      <c r="O82" s="4" t="str">
        <f t="shared" si="323"/>
        <v>COMMENT ON COLUMN SPT_SAMP_FRM_TRACKING.LAST_MOD_DATE IS 'The last date on which any of the data in this record was changed';</v>
      </c>
      <c r="P82" s="4" t="str">
        <f t="shared" si="324"/>
        <v>COMMENT ON COLUMN SPT_SAMP_FRM_TRACKING.LAST_MOD_BY IS 'The Oracle username of the person making the most recent change to this record';</v>
      </c>
      <c r="Q82" s="40" t="s">
        <v>1113</v>
      </c>
      <c r="R82" s="41" t="str">
        <f t="shared" si="325"/>
        <v>COMMENT ON TABLE SPT_SAMP_FRM_TRACKING IS 'Sampling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v>
      </c>
      <c r="S82" s="4" t="str">
        <f t="shared" si="326"/>
        <v>COMMENT ON COLUMN SPT_SAMP_FRM_TRACKING.SAMP_FRM_TRACKING_ID IS 'Primary Key for the SPT_SAMP_FRM_TRACKING table';</v>
      </c>
    </row>
    <row r="83" spans="1:19" ht="60" x14ac:dyDescent="0.25">
      <c r="A83" s="37" t="s">
        <v>1115</v>
      </c>
      <c r="B83" t="s">
        <v>1116</v>
      </c>
      <c r="C83" s="4" t="str">
        <f t="shared" si="312"/>
        <v>SPT_FORM_CATEGORIES_SEQ</v>
      </c>
      <c r="D83" s="4" t="str">
        <f t="shared" si="313"/>
        <v>Yes</v>
      </c>
      <c r="E83" s="4" t="str">
        <f t="shared" si="314"/>
        <v>CREATE SEQUENCE SPT_FORM_CATEGORIES_SEQ INCREMENT BY 1 START WITH 1;</v>
      </c>
      <c r="F83" s="4" t="str">
        <f t="shared" si="315"/>
        <v>SPT_FORM_CATEGORIES_AUTO_BRI</v>
      </c>
      <c r="G83" s="4" t="str">
        <f t="shared" si="316"/>
        <v>Yes</v>
      </c>
      <c r="H83" s="4" t="str">
        <f t="shared" si="270"/>
        <v>create or replace TRIGGER SPT_FORM_CATEGORIES_AUTO_BRI 
before insert on SPT_FORM_CATEGORIES
for each row
begin
  select SPT_FORM_CATEGORIES_SEQ.nextval into :new.FORM_CATEGORY_ID from dual;
end;
/</v>
      </c>
      <c r="I83" s="4" t="str">
        <f t="shared" si="317"/>
        <v>ALTER TABLE SPT_FORM_CATEGORIES ADD (CREATE_DATE DATE );</v>
      </c>
      <c r="J83" s="4" t="str">
        <f t="shared" si="318"/>
        <v>ALTER TABLE SPT_FORM_CATEGORIES 
ADD (CREATED_BY VARCHAR2(30) );</v>
      </c>
      <c r="K83" s="4" t="str">
        <f t="shared" si="319"/>
        <v>ALTER TABLE SPT_FORM_CATEGORIES 
ADD (LAST_MOD_DATE DATE );</v>
      </c>
      <c r="L83" s="4" t="str">
        <f t="shared" si="320"/>
        <v>ALTER TABLE SPT_FORM_CATEGORIES 
ADD (LAST_MOD_BY VARCHAR2(30) );</v>
      </c>
      <c r="M83" s="4" t="str">
        <f t="shared" si="321"/>
        <v>COMMENT ON COLUMN SPT_FORM_CATEGORIES.CREATE_DATE IS 'The date on which this record was created in the database';</v>
      </c>
      <c r="N83" s="4" t="str">
        <f t="shared" si="322"/>
        <v>COMMENT ON COLUMN SPT_FORM_CATEGORIES.CREATED_BY IS 'The Oracle username of the person creating this record in the database';</v>
      </c>
      <c r="O83" s="4" t="str">
        <f t="shared" si="323"/>
        <v>COMMENT ON COLUMN SPT_FORM_CATEGORIES.LAST_MOD_DATE IS 'The last date on which any of the data in this record was changed';</v>
      </c>
      <c r="P83" s="4" t="str">
        <f t="shared" si="324"/>
        <v>COMMENT ON COLUMN SPT_FORM_CATEGORIES.LAST_MOD_BY IS 'The Oracle username of the person making the most recent change to this record';</v>
      </c>
      <c r="Q83" s="40" t="s">
        <v>1118</v>
      </c>
      <c r="R83" s="41" t="str">
        <f t="shared" si="325"/>
        <v>COMMENT ON TABLE SPT_FORM_CATEGORIES IS 'Data Form Categories
This is a reference table that defines all Data Form Categories that are used to collect data related to the SPTT data set.  ';</v>
      </c>
      <c r="S83" s="4" t="str">
        <f t="shared" si="326"/>
        <v>COMMENT ON COLUMN SPT_FORM_CATEGORIES.FORM_CATEGORY_ID IS 'Primary Key for the SPT_FORM_CATEGORIES table';</v>
      </c>
    </row>
    <row r="84" spans="1:19" s="263" customFormat="1" x14ac:dyDescent="0.25">
      <c r="A84" s="264" t="s">
        <v>4301</v>
      </c>
      <c r="B84" s="263" t="s">
        <v>4303</v>
      </c>
      <c r="C84" s="125" t="str">
        <f t="shared" ref="C84:C89" si="327">CONCATENATE(A84, "_SEQ")</f>
        <v>CTD_CASTS_SEQ</v>
      </c>
      <c r="D84" s="125" t="str">
        <f t="shared" ref="D84:D89" si="328">IF(LEN(C84) &lt;= 30, "Yes", "No")</f>
        <v>Yes</v>
      </c>
      <c r="E84" s="125" t="str">
        <f t="shared" ref="E84:E89" si="329">CONCATENATE("CREATE SEQUENCE ",C84," INCREMENT BY 1 START WITH 1;")</f>
        <v>CREATE SEQUENCE CTD_CASTS_SEQ INCREMENT BY 1 START WITH 1;</v>
      </c>
      <c r="F84" s="125" t="str">
        <f t="shared" ref="F84:F85" si="330">CONCATENATE(A84, "_AUTO_BRI")</f>
        <v>CTD_CASTS_AUTO_BRI</v>
      </c>
      <c r="G84" s="125" t="str">
        <f t="shared" ref="G84:G85" si="331">IF(LEN(F84) &lt;= 30, "Yes", "No")</f>
        <v>Yes</v>
      </c>
      <c r="H84" s="125" t="str">
        <f t="shared" ref="H84:H85" si="332">CONCATENATE("create or replace TRIGGER ",F84, " 
before insert on ",A84,"
for each row
begin
  select ",C84,".nextval into :new.",B84," from dual;
end;
/")</f>
        <v>create or replace TRIGGER CTD_CASTS_AUTO_BRI 
before insert on CTD_CASTS
for each row
begin
  select CTD_CASTS_SEQ.nextval into :new.CAST_ID from dual;
end;
/</v>
      </c>
      <c r="I84" s="125"/>
      <c r="J84" s="125"/>
      <c r="K84" s="125"/>
      <c r="L84" s="125"/>
      <c r="M84" s="125"/>
      <c r="N84" s="125"/>
      <c r="O84" s="125"/>
      <c r="P84" s="125"/>
      <c r="Q84" s="198"/>
      <c r="R84" s="199"/>
      <c r="S84" s="125" t="str">
        <f t="shared" si="326"/>
        <v>COMMENT ON COLUMN CTD_CASTS.CAST_ID IS 'Primary Key for the CTD_CASTS table';</v>
      </c>
    </row>
    <row r="85" spans="1:19" s="263" customFormat="1" x14ac:dyDescent="0.25">
      <c r="A85" s="258" t="s">
        <v>4302</v>
      </c>
      <c r="B85" s="263" t="s">
        <v>4304</v>
      </c>
      <c r="C85" s="125" t="str">
        <f t="shared" si="327"/>
        <v>CTD_DATA_SEQ</v>
      </c>
      <c r="D85" s="125" t="str">
        <f t="shared" si="328"/>
        <v>Yes</v>
      </c>
      <c r="E85" s="125" t="str">
        <f t="shared" si="329"/>
        <v>CREATE SEQUENCE CTD_DATA_SEQ INCREMENT BY 1 START WITH 1;</v>
      </c>
      <c r="F85" s="125" t="str">
        <f t="shared" si="330"/>
        <v>CTD_DATA_AUTO_BRI</v>
      </c>
      <c r="G85" s="125" t="str">
        <f t="shared" si="331"/>
        <v>Yes</v>
      </c>
      <c r="H85" s="125" t="str">
        <f t="shared" si="332"/>
        <v>create or replace TRIGGER CTD_DATA_AUTO_BRI 
before insert on CTD_DATA
for each row
begin
  select CTD_DATA_SEQ.nextval into :new.CTD_DATA_ID from dual;
end;
/</v>
      </c>
      <c r="I85" s="125"/>
      <c r="J85" s="125"/>
      <c r="K85" s="125"/>
      <c r="L85" s="125"/>
      <c r="M85" s="125"/>
      <c r="N85" s="125"/>
      <c r="O85" s="125"/>
      <c r="P85" s="125"/>
      <c r="Q85" s="198"/>
      <c r="R85" s="199"/>
      <c r="S85" s="125" t="str">
        <f t="shared" si="326"/>
        <v>COMMENT ON COLUMN CTD_DATA.CTD_DATA_ID IS 'Primary Key for the CTD_DATA table';</v>
      </c>
    </row>
    <row r="86" spans="1:19" s="263" customFormat="1" x14ac:dyDescent="0.25">
      <c r="A86" s="264" t="s">
        <v>4305</v>
      </c>
      <c r="B86" s="263" t="s">
        <v>4308</v>
      </c>
      <c r="C86" s="125" t="str">
        <f t="shared" si="327"/>
        <v>UI_DEFAULT_OBJECTS_SEQ</v>
      </c>
      <c r="D86" s="125" t="str">
        <f t="shared" si="328"/>
        <v>Yes</v>
      </c>
      <c r="E86" s="125" t="str">
        <f t="shared" si="329"/>
        <v>CREATE SEQUENCE UI_DEFAULT_OBJECTS_SEQ INCREMENT BY 1 START WITH 1;</v>
      </c>
      <c r="F86" s="125" t="str">
        <f t="shared" ref="F86:F89" si="333">CONCATENATE(A86, "_AUTO_BRI")</f>
        <v>UI_DEFAULT_OBJECTS_AUTO_BRI</v>
      </c>
      <c r="G86" s="125" t="str">
        <f t="shared" ref="G86:G89" si="334">IF(LEN(F86) &lt;= 30, "Yes", "No")</f>
        <v>Yes</v>
      </c>
      <c r="H86" s="125" t="str">
        <f t="shared" ref="H86:H87" si="335">CONCATENATE("create or replace TRIGGER ",F86, " 
before insert on ",A86,"
for each row
begin
  select ",C86,".nextval into :new.",B86," from dual;
end;
/")</f>
        <v>create or replace TRIGGER UI_DEFAULT_OBJECTS_AUTO_BRI 
before insert on UI_DEFAULT_OBJECTS
for each row
begin
  select UI_DEFAULT_OBJECTS_SEQ.nextval into :new.UI_DEFAULT_OBJECT_ID from dual;
end;
/</v>
      </c>
      <c r="I86" s="125"/>
      <c r="J86" s="125"/>
      <c r="K86" s="125"/>
      <c r="L86" s="125"/>
      <c r="M86" s="125"/>
      <c r="N86" s="125"/>
      <c r="O86" s="125"/>
      <c r="P86" s="125"/>
      <c r="Q86" s="198"/>
      <c r="R86" s="199"/>
      <c r="S86" s="125"/>
    </row>
    <row r="87" spans="1:19" s="263" customFormat="1" x14ac:dyDescent="0.25">
      <c r="A87" s="264" t="s">
        <v>4306</v>
      </c>
      <c r="B87" s="263" t="s">
        <v>4307</v>
      </c>
      <c r="C87" s="125" t="str">
        <f t="shared" si="327"/>
        <v>UI_DEFAULT_FIELDS_SEQ</v>
      </c>
      <c r="D87" s="125" t="str">
        <f t="shared" si="328"/>
        <v>Yes</v>
      </c>
      <c r="E87" s="125" t="str">
        <f t="shared" si="329"/>
        <v>CREATE SEQUENCE UI_DEFAULT_FIELDS_SEQ INCREMENT BY 1 START WITH 1;</v>
      </c>
      <c r="F87" s="125" t="str">
        <f t="shared" si="333"/>
        <v>UI_DEFAULT_FIELDS_AUTO_BRI</v>
      </c>
      <c r="G87" s="125" t="str">
        <f t="shared" si="334"/>
        <v>Yes</v>
      </c>
      <c r="H87" s="125" t="str">
        <f t="shared" si="335"/>
        <v>create or replace TRIGGER UI_DEFAULT_FIELDS_AUTO_BRI 
before insert on UI_DEFAULT_FIELDS
for each row
begin
  select UI_DEFAULT_FIELDS_SEQ.nextval into :new.UI_DEFAULT_FIELD_ID from dual;
end;
/</v>
      </c>
      <c r="I87" s="125"/>
      <c r="J87" s="125"/>
      <c r="K87" s="125"/>
      <c r="L87" s="125"/>
      <c r="M87" s="125"/>
      <c r="N87" s="125"/>
      <c r="O87" s="125"/>
      <c r="P87" s="125"/>
      <c r="Q87" s="198"/>
      <c r="R87" s="199"/>
      <c r="S87" s="125"/>
    </row>
    <row r="88" spans="1:19" s="263" customFormat="1" x14ac:dyDescent="0.25">
      <c r="A88" s="264" t="s">
        <v>4332</v>
      </c>
      <c r="B88" s="263" t="s">
        <v>4334</v>
      </c>
      <c r="C88" s="125" t="str">
        <f t="shared" si="327"/>
        <v>SPT_DISCARD_HEADER_SEQ</v>
      </c>
      <c r="D88" s="125" t="str">
        <f t="shared" si="328"/>
        <v>Yes</v>
      </c>
      <c r="E88" s="125" t="str">
        <f t="shared" si="329"/>
        <v>CREATE SEQUENCE SPT_DISCARD_HEADER_SEQ INCREMENT BY 1 START WITH 1;</v>
      </c>
      <c r="F88" s="125" t="str">
        <f t="shared" si="333"/>
        <v>SPT_DISCARD_HEADER_AUTO_BRI</v>
      </c>
      <c r="G88" s="125" t="str">
        <f t="shared" si="334"/>
        <v>Yes</v>
      </c>
      <c r="H88" s="125" t="str">
        <f t="shared" ref="H88:H89" si="336">CONCATENATE("create or replace TRIGGER ",F88, " 
before insert on ",A88,"
for each row
begin
  select ",C88,".nextval into :new.",B88," from dual;
end;
/")</f>
        <v>create or replace TRIGGER SPT_DISCARD_HEADER_AUTO_BRI 
before insert on SPT_DISCARD_HEADER
for each row
begin
  select SPT_DISCARD_HEADER_SEQ.nextval into :new.DISC_HEADER_ID from dual;
end;
/</v>
      </c>
      <c r="I88" s="125" t="str">
        <f t="shared" ref="I88:I89" si="337">CONCATENATE("ALTER TABLE ", A88, " ADD (CREATE_DATE DATE );")</f>
        <v>ALTER TABLE SPT_DISCARD_HEADER ADD (CREATE_DATE DATE );</v>
      </c>
      <c r="J88" s="125" t="str">
        <f t="shared" ref="J88:J89" si="338">CONCATENATE("ALTER TABLE ",A88, " 
ADD (CREATED_BY VARCHAR2(30) );")</f>
        <v>ALTER TABLE SPT_DISCARD_HEADER 
ADD (CREATED_BY VARCHAR2(30) );</v>
      </c>
      <c r="K88" s="125" t="str">
        <f t="shared" ref="K88:K89" si="339">CONCATENATE("ALTER TABLE ",A88, " 
ADD (LAST_MOD_DATE DATE );")</f>
        <v>ALTER TABLE SPT_DISCARD_HEADER 
ADD (LAST_MOD_DATE DATE );</v>
      </c>
      <c r="L88" s="125" t="str">
        <f t="shared" ref="L88:L89" si="340">CONCATENATE("ALTER TABLE ", A88, " 
ADD (LAST_MOD_BY VARCHAR2(30) );")</f>
        <v>ALTER TABLE SPT_DISCARD_HEADER 
ADD (LAST_MOD_BY VARCHAR2(30) );</v>
      </c>
      <c r="M88" s="125" t="str">
        <f t="shared" ref="M88:M89" si="341">CONCATENATE("COMMENT ON COLUMN ",A88, ".CREATE_DATE IS 'The date on which this record was created in the database';")</f>
        <v>COMMENT ON COLUMN SPT_DISCARD_HEADER.CREATE_DATE IS 'The date on which this record was created in the database';</v>
      </c>
      <c r="N88" s="125" t="str">
        <f t="shared" ref="N88:N89" si="342">CONCATENATE("COMMENT ON COLUMN ",A88,".CREATED_BY IS 'The Oracle username of the person creating this record in the database';")</f>
        <v>COMMENT ON COLUMN SPT_DISCARD_HEADER.CREATED_BY IS 'The Oracle username of the person creating this record in the database';</v>
      </c>
      <c r="O88" s="125" t="str">
        <f t="shared" ref="O88:O89" si="343">CONCATENATE("COMMENT ON COLUMN ", A88, ".LAST_MOD_DATE IS 'The last date on which any of the data in this record was changed';")</f>
        <v>COMMENT ON COLUMN SPT_DISCARD_HEADER.LAST_MOD_DATE IS 'The last date on which any of the data in this record was changed';</v>
      </c>
      <c r="P88" s="125" t="str">
        <f t="shared" ref="P88:P89" si="344">CONCATENATE("COMMENT ON COLUMN ", A88, ".LAST_MOD_BY IS 'The Oracle username of the person making the most recent change to this record';")</f>
        <v>COMMENT ON COLUMN SPT_DISCARD_HEADER.LAST_MOD_BY IS 'The Oracle username of the person making the most recent change to this record';</v>
      </c>
      <c r="Q88" s="198"/>
      <c r="R88" s="199"/>
      <c r="S88" s="125"/>
    </row>
    <row r="89" spans="1:19" s="263" customFormat="1" x14ac:dyDescent="0.25">
      <c r="A89" s="264" t="s">
        <v>4333</v>
      </c>
      <c r="B89" s="263" t="s">
        <v>4335</v>
      </c>
      <c r="C89" s="125" t="str">
        <f t="shared" si="327"/>
        <v>SPT_DISCARD_DETAIL_SEQ</v>
      </c>
      <c r="D89" s="125" t="str">
        <f t="shared" si="328"/>
        <v>Yes</v>
      </c>
      <c r="E89" s="125" t="str">
        <f t="shared" si="329"/>
        <v>CREATE SEQUENCE SPT_DISCARD_DETAIL_SEQ INCREMENT BY 1 START WITH 1;</v>
      </c>
      <c r="F89" s="125" t="str">
        <f t="shared" si="333"/>
        <v>SPT_DISCARD_DETAIL_AUTO_BRI</v>
      </c>
      <c r="G89" s="125" t="str">
        <f t="shared" si="334"/>
        <v>Yes</v>
      </c>
      <c r="H89" s="125" t="str">
        <f t="shared" si="336"/>
        <v>create or replace TRIGGER SPT_DISCARD_DETAIL_AUTO_BRI 
before insert on SPT_DISCARD_DETAIL
for each row
begin
  select SPT_DISCARD_DETAIL_SEQ.nextval into :new.DISC_DETAIL_ID from dual;
end;
/</v>
      </c>
      <c r="I89" s="125" t="str">
        <f t="shared" si="337"/>
        <v>ALTER TABLE SPT_DISCARD_DETAIL ADD (CREATE_DATE DATE );</v>
      </c>
      <c r="J89" s="125" t="str">
        <f t="shared" si="338"/>
        <v>ALTER TABLE SPT_DISCARD_DETAIL 
ADD (CREATED_BY VARCHAR2(30) );</v>
      </c>
      <c r="K89" s="125" t="str">
        <f t="shared" si="339"/>
        <v>ALTER TABLE SPT_DISCARD_DETAIL 
ADD (LAST_MOD_DATE DATE );</v>
      </c>
      <c r="L89" s="125" t="str">
        <f t="shared" si="340"/>
        <v>ALTER TABLE SPT_DISCARD_DETAIL 
ADD (LAST_MOD_BY VARCHAR2(30) );</v>
      </c>
      <c r="M89" s="125" t="str">
        <f t="shared" si="341"/>
        <v>COMMENT ON COLUMN SPT_DISCARD_DETAIL.CREATE_DATE IS 'The date on which this record was created in the database';</v>
      </c>
      <c r="N89" s="125" t="str">
        <f t="shared" si="342"/>
        <v>COMMENT ON COLUMN SPT_DISCARD_DETAIL.CREATED_BY IS 'The Oracle username of the person creating this record in the database';</v>
      </c>
      <c r="O89" s="125" t="str">
        <f t="shared" si="343"/>
        <v>COMMENT ON COLUMN SPT_DISCARD_DETAIL.LAST_MOD_DATE IS 'The last date on which any of the data in this record was changed';</v>
      </c>
      <c r="P89" s="125" t="str">
        <f t="shared" si="344"/>
        <v>COMMENT ON COLUMN SPT_DISCARD_DETAIL.LAST_MOD_BY IS 'The Oracle username of the person making the most recent change to this record';</v>
      </c>
      <c r="Q89" s="198"/>
      <c r="R89" s="199"/>
      <c r="S89" s="125"/>
    </row>
    <row r="90" spans="1:19" s="263" customFormat="1" ht="90" x14ac:dyDescent="0.25">
      <c r="A90" s="264" t="s">
        <v>4329</v>
      </c>
      <c r="B90" s="263" t="s">
        <v>4330</v>
      </c>
      <c r="C90" s="125" t="str">
        <f t="shared" ref="C90" si="345">CONCATENATE(A90, "_SEQ")</f>
        <v>APX_ERR_CONSTR_MSG_SEQ</v>
      </c>
      <c r="D90" s="125" t="str">
        <f t="shared" ref="D90" si="346">IF(LEN(C90) &lt;= 30, "Yes", "No")</f>
        <v>Yes</v>
      </c>
      <c r="E90" s="125" t="str">
        <f t="shared" ref="E90" si="347">CONCATENATE("CREATE SEQUENCE ",C90," INCREMENT BY 1 START WITH 1;")</f>
        <v>CREATE SEQUENCE APX_ERR_CONSTR_MSG_SEQ INCREMENT BY 1 START WITH 1;</v>
      </c>
      <c r="F90" s="125" t="str">
        <f t="shared" ref="F90" si="348">CONCATENATE(A90, "_AUTO_BRI")</f>
        <v>APX_ERR_CONSTR_MSG_AUTO_BRI</v>
      </c>
      <c r="G90" s="125" t="str">
        <f t="shared" ref="G90" si="349">IF(LEN(F90) &lt;= 30, "Yes", "No")</f>
        <v>Yes</v>
      </c>
      <c r="H90" s="125" t="str">
        <f t="shared" ref="H90" si="350">CONCATENATE("create or replace TRIGGER ",F90, " 
before insert on ",A90,"
for each row
begin
  select ",C90,".nextval into :new.",B90," from dual;
end;
/")</f>
        <v>create or replace TRIGGER APX_ERR_CONSTR_MSG_AUTO_BRI 
before insert on APX_ERR_CONSTR_MSG
for each row
begin
  select APX_ERR_CONSTR_MSG_SEQ.nextval into :new.CONSTR_MSG_ID from dual;
end;
/</v>
      </c>
      <c r="I90" s="125"/>
      <c r="J90" s="125"/>
      <c r="K90" s="125"/>
      <c r="L90" s="125"/>
      <c r="M90" s="125"/>
      <c r="N90" s="125"/>
      <c r="O90" s="125"/>
      <c r="P90" s="125"/>
      <c r="Q90" s="198" t="s">
        <v>4331</v>
      </c>
      <c r="R90" s="199" t="str">
        <f t="shared" si="325"/>
        <v>COMMENT ON TABLE APX_ERR_CONSTR_MSG IS 'APEX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v>
      </c>
      <c r="S90" s="125" t="str">
        <f t="shared" ref="S90" si="351">CONCATENATE("COMMENT ON COLUMN ", A90, ".", B90, " IS 'Primary Key for the ", A90, " table';")</f>
        <v>COMMENT ON COLUMN APX_ERR_CONSTR_MSG.CONSTR_MSG_ID IS 'Primary Key for the APX_ERR_CONSTR_MSG table';</v>
      </c>
    </row>
    <row r="91" spans="1:19" s="263" customFormat="1" ht="120" x14ac:dyDescent="0.25">
      <c r="A91" s="264" t="s">
        <v>4316</v>
      </c>
      <c r="C91" s="125"/>
      <c r="D91" s="125"/>
      <c r="E91" s="125"/>
      <c r="F91" s="125"/>
      <c r="G91" s="125"/>
      <c r="H91" s="125"/>
      <c r="I91" s="125"/>
      <c r="J91" s="125"/>
      <c r="K91" s="125"/>
      <c r="L91" s="125"/>
      <c r="M91" s="125"/>
      <c r="N91" s="125"/>
      <c r="O91" s="125"/>
      <c r="P91" s="125"/>
      <c r="Q91" s="198" t="s">
        <v>4322</v>
      </c>
      <c r="R91" s="199" t="str">
        <f t="shared" si="325"/>
        <v>COMMENT ON TABLE UI_DEF_FIELDS_EXPORT_V IS 'UI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v>
      </c>
      <c r="S91" s="125"/>
    </row>
    <row r="92" spans="1:19" s="263" customFormat="1" ht="120" x14ac:dyDescent="0.25">
      <c r="A92" s="264" t="s">
        <v>4309</v>
      </c>
      <c r="C92" s="125"/>
      <c r="D92" s="125"/>
      <c r="E92" s="125"/>
      <c r="F92" s="125"/>
      <c r="G92" s="125"/>
      <c r="H92" s="125"/>
      <c r="I92" s="125"/>
      <c r="J92" s="125"/>
      <c r="K92" s="125"/>
      <c r="L92" s="125"/>
      <c r="M92" s="125"/>
      <c r="N92" s="125"/>
      <c r="O92" s="125"/>
      <c r="P92" s="125"/>
      <c r="Q92" s="198" t="s">
        <v>4323</v>
      </c>
      <c r="R92" s="199" t="str">
        <f t="shared" si="325"/>
        <v>COMMENT ON TABLE UI_DEF_OBJECTS_EXPORT_V IS 'UI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v>
      </c>
      <c r="S92" s="125"/>
    </row>
    <row r="93" spans="1:19" ht="60" x14ac:dyDescent="0.25">
      <c r="A93" s="128" t="s">
        <v>1810</v>
      </c>
      <c r="Q93" s="140" t="s">
        <v>1809</v>
      </c>
      <c r="R93" s="127" t="str">
        <f t="shared" si="325"/>
        <v>COMMENT ON TABLE SPT_FOT_HEADER_V IS 'FOT Header View
This query returns all of the FOT transaction headers including formatted dates and foreign key reference table values.  This can be considered a raw FOT header query';</v>
      </c>
    </row>
    <row r="94" spans="1:19" ht="90" x14ac:dyDescent="0.25">
      <c r="A94" s="128" t="s">
        <v>1811</v>
      </c>
      <c r="Q94" s="140" t="s">
        <v>1819</v>
      </c>
      <c r="R94" s="139" t="str">
        <f t="shared" si="325"/>
        <v>COMMENT ON TABLE SPT_FOT_TRACKING_V IS 'FOT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5" spans="1:19" ht="90" x14ac:dyDescent="0.25">
      <c r="A95" s="128" t="s">
        <v>1812</v>
      </c>
      <c r="Q95" s="140" t="s">
        <v>1826</v>
      </c>
      <c r="R95" s="139" t="str">
        <f t="shared" si="325"/>
        <v>COMMENT ON TABLE SPT_NET_SHR_TRACKING_V IS 'Net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v>
      </c>
    </row>
    <row r="96" spans="1:19" ht="90" x14ac:dyDescent="0.25">
      <c r="A96" s="128" t="s">
        <v>1813</v>
      </c>
      <c r="Q96" s="49" t="s">
        <v>1822</v>
      </c>
      <c r="R96" s="139" t="str">
        <f t="shared" si="325"/>
        <v>COMMENT ON TABLE SPT_RPL_PTA_HEADER_V IS 'RPL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97" spans="1:19" ht="90" x14ac:dyDescent="0.25">
      <c r="A97" s="128" t="s">
        <v>1814</v>
      </c>
      <c r="Q97" s="49" t="s">
        <v>1821</v>
      </c>
      <c r="R97" s="139" t="str">
        <f t="shared" si="325"/>
        <v>COMMENT ON TABLE SPT_SAMP_FRM_TRACKING_V IS 'Sampling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v>
      </c>
    </row>
    <row r="98" spans="1:19" ht="90" x14ac:dyDescent="0.25">
      <c r="A98" s="128" t="s">
        <v>1815</v>
      </c>
      <c r="Q98" s="49" t="s">
        <v>1820</v>
      </c>
      <c r="R98" s="139" t="str">
        <f t="shared" si="325"/>
        <v>COMMENT ON TABLE SPT_SAMPLE_TRACKING_V IS 'Sampling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9" spans="1:19" ht="105" x14ac:dyDescent="0.25">
      <c r="A99" s="128" t="s">
        <v>1816</v>
      </c>
      <c r="Q99" s="49" t="s">
        <v>1824</v>
      </c>
      <c r="R99" s="139" t="str">
        <f t="shared" si="325"/>
        <v>COMMENT ON TABLE SPT_TRIP_TRACKING_V IS 'Trip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v>
      </c>
    </row>
    <row r="100" spans="1:19" ht="90" x14ac:dyDescent="0.25">
      <c r="A100" s="128" t="s">
        <v>1817</v>
      </c>
      <c r="Q100" s="49" t="s">
        <v>1823</v>
      </c>
      <c r="R100" s="139" t="str">
        <f t="shared" si="325"/>
        <v>COMMENT ON TABLE SPT_UL_PTA_HEADER_V IS 'UL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v>
      </c>
    </row>
    <row r="101" spans="1:19" ht="105" x14ac:dyDescent="0.25">
      <c r="A101" s="128" t="s">
        <v>1818</v>
      </c>
      <c r="Q101" s="49" t="s">
        <v>1825</v>
      </c>
      <c r="R101" s="139" t="str">
        <f t="shared" si="325"/>
        <v>COMMENT ON TABLE SPT_UL_TRACKING_V IS 'UL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v>
      </c>
    </row>
    <row r="102" spans="1:19" ht="105" x14ac:dyDescent="0.25">
      <c r="A102" s="128" t="s">
        <v>1827</v>
      </c>
      <c r="Q102" s="40" t="s">
        <v>1828</v>
      </c>
      <c r="R102" s="139" t="str">
        <f t="shared" si="325"/>
        <v>COMMENT ON TABLE SPT_QC_TRIP_TRACKING_V IS 'Trip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v>
      </c>
    </row>
    <row r="103" spans="1:19" ht="75" x14ac:dyDescent="0.25">
      <c r="A103" t="s">
        <v>1838</v>
      </c>
      <c r="Q103" s="40" t="s">
        <v>1853</v>
      </c>
      <c r="R103" s="139" t="str">
        <f t="shared" ref="R103" si="352">CONCATENATE("COMMENT ON TABLE ", A103, " IS '", SUBSTITUTE(Q103, "'", "''"), "';")</f>
        <v>COMMENT ON TABLE SPT_PTA_TRIP_EVT_V IS 'Trip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v>
      </c>
    </row>
    <row r="104" spans="1:19" ht="75" x14ac:dyDescent="0.25">
      <c r="A104" t="s">
        <v>1854</v>
      </c>
      <c r="Q104" s="147" t="s">
        <v>1857</v>
      </c>
      <c r="R104" s="148" t="str">
        <f t="shared" ref="R104:R106" si="353">CONCATENATE("COMMENT ON TABLE ", A104, " IS '", SUBSTITUTE(Q104, "'", "''"), "';")</f>
        <v>COMMENT ON TABLE SPT_OB_TRANSFERS_V IS 'Onboard Transfers
This query returns all Onboard Transfers recorded for all Vessel Trips.  Fields include the comma-separated source and destination well numbers for each onboard transfer.  This View returns all reference table values.  ';</v>
      </c>
    </row>
    <row r="105" spans="1:19" ht="75" x14ac:dyDescent="0.25">
      <c r="A105" s="146" t="s">
        <v>1860</v>
      </c>
      <c r="B105" s="145" t="s">
        <v>1862</v>
      </c>
      <c r="C105" s="125" t="str">
        <f t="shared" ref="C105:C106" si="354">CONCATENATE(A105, "_SEQ")</f>
        <v>SPT_FILE_GROUPS_SEQ</v>
      </c>
      <c r="D105" s="125" t="str">
        <f t="shared" ref="D105:D106" si="355">IF(LEN(C105) &lt;= 30, "Yes", "No")</f>
        <v>Yes</v>
      </c>
      <c r="E105" s="125" t="str">
        <f t="shared" ref="E105:E106" si="356">CONCATENATE("CREATE SEQUENCE ",C105," INCREMENT BY 1 START WITH 1;")</f>
        <v>CREATE SEQUENCE SPT_FILE_GROUPS_SEQ INCREMENT BY 1 START WITH 1;</v>
      </c>
      <c r="F105" s="125" t="str">
        <f t="shared" ref="F105:F106" si="357">CONCATENATE(A105, "_AUTO_BRI")</f>
        <v>SPT_FILE_GROUPS_AUTO_BRI</v>
      </c>
      <c r="G105" s="125" t="str">
        <f t="shared" ref="G105:G106" si="358">IF(LEN(F105) &lt;= 30, "Yes", "No")</f>
        <v>Yes</v>
      </c>
      <c r="H105" s="125" t="str">
        <f t="shared" ref="H105:H106" si="359">CONCATENATE("create or replace TRIGGER ",F105, " 
before insert on ",A105,"
for each row
begin
  select ",C105,".nextval into :new.",B105," from dual;
end;
/")</f>
        <v>create or replace TRIGGER SPT_FILE_GROUPS_AUTO_BRI 
before insert on SPT_FILE_GROUPS
for each row
begin
  select SPT_FILE_GROUPS_SEQ.nextval into :new.FILE_GROUP_ID from dual;
end;
/</v>
      </c>
      <c r="I105" s="125" t="str">
        <f t="shared" ref="I105:I106" si="360">CONCATENATE("ALTER TABLE ", A105, " ADD (CREATE_DATE DATE );")</f>
        <v>ALTER TABLE SPT_FILE_GROUPS ADD (CREATE_DATE DATE );</v>
      </c>
      <c r="J105" s="125" t="str">
        <f t="shared" ref="J105:J106" si="361">CONCATENATE("ALTER TABLE ",A105, " 
ADD (CREATED_BY VARCHAR2(30) );")</f>
        <v>ALTER TABLE SPT_FILE_GROUPS 
ADD (CREATED_BY VARCHAR2(30) );</v>
      </c>
      <c r="K105" s="125" t="str">
        <f t="shared" ref="K105:K106" si="362">CONCATENATE("ALTER TABLE ",A105, " 
ADD (LAST_MOD_DATE DATE );")</f>
        <v>ALTER TABLE SPT_FILE_GROUPS 
ADD (LAST_MOD_DATE DATE );</v>
      </c>
      <c r="L105" s="125" t="str">
        <f t="shared" ref="L105:L106" si="363">CONCATENATE("ALTER TABLE ", A105, " 
ADD (LAST_MOD_BY VARCHAR2(30) );")</f>
        <v>ALTER TABLE SPT_FILE_GROUPS 
ADD (LAST_MOD_BY VARCHAR2(30) );</v>
      </c>
      <c r="M105" s="125" t="str">
        <f t="shared" ref="M105:M106" si="364">CONCATENATE("COMMENT ON COLUMN ",A105, ".CREATE_DATE IS 'The date on which this record was created in the database';")</f>
        <v>COMMENT ON COLUMN SPT_FILE_GROUPS.CREATE_DATE IS 'The date on which this record was created in the database';</v>
      </c>
      <c r="N105" s="125" t="str">
        <f t="shared" ref="N105:N106" si="365">CONCATENATE("COMMENT ON COLUMN ",A105,".CREATED_BY IS 'The Oracle username of the person creating this record in the database';")</f>
        <v>COMMENT ON COLUMN SPT_FILE_GROUPS.CREATED_BY IS 'The Oracle username of the person creating this record in the database';</v>
      </c>
      <c r="O105" s="125" t="str">
        <f t="shared" ref="O105:O106" si="366">CONCATENATE("COMMENT ON COLUMN ", A105, ".LAST_MOD_DATE IS 'The last date on which any of the data in this record was changed';")</f>
        <v>COMMENT ON COLUMN SPT_FILE_GROUPS.LAST_MOD_DATE IS 'The last date on which any of the data in this record was changed';</v>
      </c>
      <c r="P105" s="125" t="str">
        <f t="shared" ref="P105:P106" si="367">CONCATENATE("COMMENT ON COLUMN ", A105, ".LAST_MOD_BY IS 'The Oracle username of the person making the most recent change to this record';")</f>
        <v>COMMENT ON COLUMN SPT_FILE_GROUPS.LAST_MOD_BY IS 'The Oracle username of the person making the most recent change to this record';</v>
      </c>
      <c r="Q105" s="147" t="s">
        <v>1864</v>
      </c>
      <c r="R105" s="148" t="str">
        <f t="shared" si="353"/>
        <v>COMMENT ON TABLE SPT_FILE_GROUPS IS 'File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v>
      </c>
      <c r="S105" s="125" t="str">
        <f t="shared" ref="S105:S106" si="368">CONCATENATE("COMMENT ON COLUMN ", A105, ".", B105, " IS 'Primary Key for the ", A105, " table';")</f>
        <v>COMMENT ON COLUMN SPT_FILE_GROUPS.FILE_GROUP_ID IS 'Primary Key for the SPT_FILE_GROUPS table';</v>
      </c>
    </row>
    <row r="106" spans="1:19" ht="90" x14ac:dyDescent="0.25">
      <c r="A106" s="146" t="s">
        <v>1861</v>
      </c>
      <c r="B106" s="145" t="s">
        <v>1863</v>
      </c>
      <c r="C106" s="125" t="str">
        <f t="shared" si="354"/>
        <v>SPT_FILES_SEQ</v>
      </c>
      <c r="D106" s="125" t="str">
        <f t="shared" si="355"/>
        <v>Yes</v>
      </c>
      <c r="E106" s="125" t="str">
        <f t="shared" si="356"/>
        <v>CREATE SEQUENCE SPT_FILES_SEQ INCREMENT BY 1 START WITH 1;</v>
      </c>
      <c r="F106" s="125" t="str">
        <f t="shared" si="357"/>
        <v>SPT_FILES_AUTO_BRI</v>
      </c>
      <c r="G106" s="125" t="str">
        <f t="shared" si="358"/>
        <v>Yes</v>
      </c>
      <c r="H106" s="125" t="str">
        <f t="shared" si="359"/>
        <v>create or replace TRIGGER SPT_FILES_AUTO_BRI 
before insert on SPT_FILES
for each row
begin
  select SPT_FILES_SEQ.nextval into :new.FILE_ID from dual;
end;
/</v>
      </c>
      <c r="I106" s="125" t="str">
        <f t="shared" si="360"/>
        <v>ALTER TABLE SPT_FILES ADD (CREATE_DATE DATE );</v>
      </c>
      <c r="J106" s="125" t="str">
        <f t="shared" si="361"/>
        <v>ALTER TABLE SPT_FILES 
ADD (CREATED_BY VARCHAR2(30) );</v>
      </c>
      <c r="K106" s="125" t="str">
        <f t="shared" si="362"/>
        <v>ALTER TABLE SPT_FILES 
ADD (LAST_MOD_DATE DATE );</v>
      </c>
      <c r="L106" s="125" t="str">
        <f t="shared" si="363"/>
        <v>ALTER TABLE SPT_FILES 
ADD (LAST_MOD_BY VARCHAR2(30) );</v>
      </c>
      <c r="M106" s="125" t="str">
        <f t="shared" si="364"/>
        <v>COMMENT ON COLUMN SPT_FILES.CREATE_DATE IS 'The date on which this record was created in the database';</v>
      </c>
      <c r="N106" s="125" t="str">
        <f t="shared" si="365"/>
        <v>COMMENT ON COLUMN SPT_FILES.CREATED_BY IS 'The Oracle username of the person creating this record in the database';</v>
      </c>
      <c r="O106" s="125" t="str">
        <f t="shared" si="366"/>
        <v>COMMENT ON COLUMN SPT_FILES.LAST_MOD_DATE IS 'The last date on which any of the data in this record was changed';</v>
      </c>
      <c r="P106" s="125" t="str">
        <f t="shared" si="367"/>
        <v>COMMENT ON COLUMN SPT_FILES.LAST_MOD_BY IS 'The Oracle username of the person making the most recent change to this record';</v>
      </c>
      <c r="Q106" s="147" t="s">
        <v>1865</v>
      </c>
      <c r="R106" s="148" t="str">
        <f t="shared" si="353"/>
        <v>COMMENT ON TABLE SPT_FILES IS 'Files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v>
      </c>
      <c r="S106" s="125" t="str">
        <f t="shared" si="368"/>
        <v>COMMENT ON COLUMN SPT_FILES.FILE_ID IS 'Primary Key for the SPT_FILES table';</v>
      </c>
    </row>
    <row r="107" spans="1:19" ht="105" x14ac:dyDescent="0.25">
      <c r="A107" s="48" t="s">
        <v>1898</v>
      </c>
      <c r="B107" t="s">
        <v>1905</v>
      </c>
      <c r="C107" s="125" t="str">
        <f t="shared" ref="C107:C110" si="369">CONCATENATE(A107, "_SEQ")</f>
        <v>SPT_APP_USERS_SEQ</v>
      </c>
      <c r="D107" s="125" t="str">
        <f t="shared" ref="D107:D110" si="370">IF(LEN(C107) &lt;= 30, "Yes", "No")</f>
        <v>Yes</v>
      </c>
      <c r="E107" s="125" t="str">
        <f t="shared" ref="E107:E110" si="371">CONCATENATE("CREATE SEQUENCE ",C107," INCREMENT BY 1 START WITH 1;")</f>
        <v>CREATE SEQUENCE SPT_APP_USERS_SEQ INCREMENT BY 1 START WITH 1;</v>
      </c>
      <c r="F107" s="125" t="str">
        <f t="shared" ref="F107:F110" si="372">CONCATENATE(A107, "_AUTO_BRI")</f>
        <v>SPT_APP_USERS_AUTO_BRI</v>
      </c>
      <c r="G107" s="125" t="str">
        <f t="shared" ref="G107:G110" si="373">IF(LEN(F107) &lt;= 30, "Yes", "No")</f>
        <v>Yes</v>
      </c>
      <c r="H107" s="125" t="str">
        <f t="shared" ref="H107:H110" si="374">CONCATENATE("create or replace TRIGGER ",F107, " 
before insert on ",A107,"
for each row
begin
  select ",C107,".nextval into :new.",B107," from dual;
end;
/")</f>
        <v>create or replace TRIGGER SPT_APP_USERS_AUTO_BRI 
before insert on SPT_APP_USERS
for each row
begin
  select SPT_APP_USERS_SEQ.nextval into :new.APP_USER_ID from dual;
end;
/</v>
      </c>
      <c r="I107" s="125" t="str">
        <f t="shared" ref="I107:I110" si="375">CONCATENATE("ALTER TABLE ", A107, " ADD (CREATE_DATE DATE );")</f>
        <v>ALTER TABLE SPT_APP_USERS ADD (CREATE_DATE DATE );</v>
      </c>
      <c r="J107" s="125" t="str">
        <f t="shared" ref="J107:J110" si="376">CONCATENATE("ALTER TABLE ",A107, " 
ADD (CREATED_BY VARCHAR2(30) );")</f>
        <v>ALTER TABLE SPT_APP_USERS 
ADD (CREATED_BY VARCHAR2(30) );</v>
      </c>
      <c r="K107" s="125" t="str">
        <f t="shared" ref="K107:K110" si="377">CONCATENATE("ALTER TABLE ",A107, " 
ADD (LAST_MOD_DATE DATE );")</f>
        <v>ALTER TABLE SPT_APP_USERS 
ADD (LAST_MOD_DATE DATE );</v>
      </c>
      <c r="L107" s="125" t="str">
        <f t="shared" ref="L107:L110" si="378">CONCATENATE("ALTER TABLE ", A107, " 
ADD (LAST_MOD_BY VARCHAR2(30) );")</f>
        <v>ALTER TABLE SPT_APP_USERS 
ADD (LAST_MOD_BY VARCHAR2(30) );</v>
      </c>
      <c r="M107" s="125" t="str">
        <f t="shared" ref="M107:M110" si="379">CONCATENATE("COMMENT ON COLUMN ",A107, ".CREATE_DATE IS 'The date on which this record was created in the database';")</f>
        <v>COMMENT ON COLUMN SPT_APP_USERS.CREATE_DATE IS 'The date on which this record was created in the database';</v>
      </c>
      <c r="N107" s="125" t="str">
        <f t="shared" ref="N107:N110" si="380">CONCATENATE("COMMENT ON COLUMN ",A107,".CREATED_BY IS 'The Oracle username of the person creating this record in the database';")</f>
        <v>COMMENT ON COLUMN SPT_APP_USERS.CREATED_BY IS 'The Oracle username of the person creating this record in the database';</v>
      </c>
      <c r="O107" s="125" t="str">
        <f t="shared" ref="O107:O110" si="381">CONCATENATE("COMMENT ON COLUMN ", A107, ".LAST_MOD_DATE IS 'The last date on which any of the data in this record was changed';")</f>
        <v>COMMENT ON COLUMN SPT_APP_USERS.LAST_MOD_DATE IS 'The last date on which any of the data in this record was changed';</v>
      </c>
      <c r="P107" s="125" t="str">
        <f t="shared" ref="P107:P110" si="382">CONCATENATE("COMMENT ON COLUMN ", A107, ".LAST_MOD_BY IS 'The Oracle username of the person making the most recent change to this record';")</f>
        <v>COMMENT ON COLUMN SPT_APP_USERS.LAST_MOD_BY IS 'The Oracle username of the person making the most recent change to this record';</v>
      </c>
      <c r="Q107" s="147" t="s">
        <v>1906</v>
      </c>
      <c r="R107" s="148" t="str">
        <f t="shared" ref="R107:R110" si="383">CONCATENATE("COMMENT ON TABLE ", A107, " IS '", SUBSTITUTE(Q107, "'", "''"), "';")</f>
        <v>COMMENT ON TABLE SPT_APP_USERS IS 'Application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v>
      </c>
      <c r="S107" s="125" t="str">
        <f t="shared" ref="S107:S110" si="384">CONCATENATE("COMMENT ON COLUMN ", A107, ".", B107, " IS 'Primary Key for the ", A107, " table';")</f>
        <v>COMMENT ON COLUMN SPT_APP_USERS.APP_USER_ID IS 'Primary Key for the SPT_APP_USERS table';</v>
      </c>
    </row>
    <row r="108" spans="1:19" ht="60" x14ac:dyDescent="0.25">
      <c r="A108" s="146" t="s">
        <v>1899</v>
      </c>
      <c r="B108" t="s">
        <v>1904</v>
      </c>
      <c r="C108" s="125" t="str">
        <f t="shared" si="369"/>
        <v>SPT_APP_USER_GROUPS_SEQ</v>
      </c>
      <c r="D108" s="125" t="str">
        <f t="shared" si="370"/>
        <v>Yes</v>
      </c>
      <c r="E108" s="125" t="str">
        <f t="shared" si="371"/>
        <v>CREATE SEQUENCE SPT_APP_USER_GROUPS_SEQ INCREMENT BY 1 START WITH 1;</v>
      </c>
      <c r="F108" s="125" t="str">
        <f t="shared" si="372"/>
        <v>SPT_APP_USER_GROUPS_AUTO_BRI</v>
      </c>
      <c r="G108" s="125" t="str">
        <f t="shared" si="373"/>
        <v>Yes</v>
      </c>
      <c r="H108" s="125" t="str">
        <f t="shared" si="374"/>
        <v>create or replace TRIGGER SPT_APP_USER_GROUPS_AUTO_BRI 
before insert on SPT_APP_USER_GROUPS
for each row
begin
  select SPT_APP_USER_GROUPS_SEQ.nextval into :new.APP_USER_GROUP_ID from dual;
end;
/</v>
      </c>
      <c r="I108" s="125" t="str">
        <f t="shared" si="375"/>
        <v>ALTER TABLE SPT_APP_USER_GROUPS ADD (CREATE_DATE DATE );</v>
      </c>
      <c r="J108" s="125" t="str">
        <f t="shared" si="376"/>
        <v>ALTER TABLE SPT_APP_USER_GROUPS 
ADD (CREATED_BY VARCHAR2(30) );</v>
      </c>
      <c r="K108" s="125" t="str">
        <f t="shared" si="377"/>
        <v>ALTER TABLE SPT_APP_USER_GROUPS 
ADD (LAST_MOD_DATE DATE );</v>
      </c>
      <c r="L108" s="125" t="str">
        <f t="shared" si="378"/>
        <v>ALTER TABLE SPT_APP_USER_GROUPS 
ADD (LAST_MOD_BY VARCHAR2(30) );</v>
      </c>
      <c r="M108" s="125" t="str">
        <f t="shared" si="379"/>
        <v>COMMENT ON COLUMN SPT_APP_USER_GROUPS.CREATE_DATE IS 'The date on which this record was created in the database';</v>
      </c>
      <c r="N108" s="125" t="str">
        <f t="shared" si="380"/>
        <v>COMMENT ON COLUMN SPT_APP_USER_GROUPS.CREATED_BY IS 'The Oracle username of the person creating this record in the database';</v>
      </c>
      <c r="O108" s="125" t="str">
        <f t="shared" si="381"/>
        <v>COMMENT ON COLUMN SPT_APP_USER_GROUPS.LAST_MOD_DATE IS 'The last date on which any of the data in this record was changed';</v>
      </c>
      <c r="P108" s="125" t="str">
        <f t="shared" si="382"/>
        <v>COMMENT ON COLUMN SPT_APP_USER_GROUPS.LAST_MOD_BY IS 'The Oracle username of the person making the most recent change to this record';</v>
      </c>
      <c r="Q108" s="147" t="s">
        <v>1902</v>
      </c>
      <c r="R108" s="148" t="str">
        <f t="shared" si="383"/>
        <v>COMMENT ON TABLE SPT_APP_USER_GROUPS IS 'Application User Permission Groups
This intersection table defines which Application Users belong to which Application Permissions Groups.  Each user can have one or more assigned Application Permission Groups.';</v>
      </c>
      <c r="S108" s="125" t="str">
        <f t="shared" si="384"/>
        <v>COMMENT ON COLUMN SPT_APP_USER_GROUPS.APP_USER_GROUP_ID IS 'Primary Key for the SPT_APP_USER_GROUPS table';</v>
      </c>
    </row>
    <row r="109" spans="1:19" ht="75" x14ac:dyDescent="0.25">
      <c r="A109" s="146" t="s">
        <v>1900</v>
      </c>
      <c r="B109" t="s">
        <v>1903</v>
      </c>
      <c r="C109" s="125" t="str">
        <f t="shared" si="369"/>
        <v>SPT_APP_GROUPS_SEQ</v>
      </c>
      <c r="D109" s="125" t="str">
        <f t="shared" si="370"/>
        <v>Yes</v>
      </c>
      <c r="E109" s="125" t="str">
        <f t="shared" si="371"/>
        <v>CREATE SEQUENCE SPT_APP_GROUPS_SEQ INCREMENT BY 1 START WITH 1;</v>
      </c>
      <c r="F109" s="125" t="str">
        <f t="shared" si="372"/>
        <v>SPT_APP_GROUPS_AUTO_BRI</v>
      </c>
      <c r="G109" s="125" t="str">
        <f t="shared" si="373"/>
        <v>Yes</v>
      </c>
      <c r="H109" s="125" t="str">
        <f t="shared" si="374"/>
        <v>create or replace TRIGGER SPT_APP_GROUPS_AUTO_BRI 
before insert on SPT_APP_GROUPS
for each row
begin
  select SPT_APP_GROUPS_SEQ.nextval into :new.APP_GROUP_ID from dual;
end;
/</v>
      </c>
      <c r="I109" s="125" t="str">
        <f t="shared" si="375"/>
        <v>ALTER TABLE SPT_APP_GROUPS ADD (CREATE_DATE DATE );</v>
      </c>
      <c r="J109" s="125" t="str">
        <f t="shared" si="376"/>
        <v>ALTER TABLE SPT_APP_GROUPS 
ADD (CREATED_BY VARCHAR2(30) );</v>
      </c>
      <c r="K109" s="125" t="str">
        <f t="shared" si="377"/>
        <v>ALTER TABLE SPT_APP_GROUPS 
ADD (LAST_MOD_DATE DATE );</v>
      </c>
      <c r="L109" s="125" t="str">
        <f t="shared" si="378"/>
        <v>ALTER TABLE SPT_APP_GROUPS 
ADD (LAST_MOD_BY VARCHAR2(30) );</v>
      </c>
      <c r="M109" s="125" t="str">
        <f t="shared" si="379"/>
        <v>COMMENT ON COLUMN SPT_APP_GROUPS.CREATE_DATE IS 'The date on which this record was created in the database';</v>
      </c>
      <c r="N109" s="125" t="str">
        <f t="shared" si="380"/>
        <v>COMMENT ON COLUMN SPT_APP_GROUPS.CREATED_BY IS 'The Oracle username of the person creating this record in the database';</v>
      </c>
      <c r="O109" s="125" t="str">
        <f t="shared" si="381"/>
        <v>COMMENT ON COLUMN SPT_APP_GROUPS.LAST_MOD_DATE IS 'The last date on which any of the data in this record was changed';</v>
      </c>
      <c r="P109" s="125" t="str">
        <f t="shared" si="382"/>
        <v>COMMENT ON COLUMN SPT_APP_GROUPS.LAST_MOD_BY IS 'The Oracle username of the person making the most recent change to this record';</v>
      </c>
      <c r="Q109" s="147" t="s">
        <v>1901</v>
      </c>
      <c r="R109" s="148" t="str">
        <f t="shared" si="383"/>
        <v>COMMENT ON TABLE SPT_APP_GROUPS IS 'Application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v>
      </c>
      <c r="S109" s="125" t="str">
        <f t="shared" si="384"/>
        <v>COMMENT ON COLUMN SPT_APP_GROUPS.APP_GROUP_ID IS 'Primary Key for the SPT_APP_GROUPS table';</v>
      </c>
    </row>
    <row r="110" spans="1:19" ht="60" x14ac:dyDescent="0.25">
      <c r="A110" s="146" t="s">
        <v>2937</v>
      </c>
      <c r="B110" t="s">
        <v>2938</v>
      </c>
      <c r="C110" s="125" t="str">
        <f t="shared" si="369"/>
        <v>SPT_FAD_CLOSURES_SEQ</v>
      </c>
      <c r="D110" s="125" t="str">
        <f t="shared" si="370"/>
        <v>Yes</v>
      </c>
      <c r="E110" s="125" t="str">
        <f t="shared" si="371"/>
        <v>CREATE SEQUENCE SPT_FAD_CLOSURES_SEQ INCREMENT BY 1 START WITH 1;</v>
      </c>
      <c r="F110" s="125" t="str">
        <f t="shared" si="372"/>
        <v>SPT_FAD_CLOSURES_AUTO_BRI</v>
      </c>
      <c r="G110" s="125" t="str">
        <f t="shared" si="373"/>
        <v>Yes</v>
      </c>
      <c r="H110" s="125" t="str">
        <f t="shared" si="374"/>
        <v>create or replace TRIGGER SPT_FAD_CLOSURES_AUTO_BRI 
before insert on SPT_FAD_CLOSURES
for each row
begin
  select SPT_FAD_CLOSURES_SEQ.nextval into :new.FAD_CLOSURE_ID from dual;
end;
/</v>
      </c>
      <c r="I110" s="125" t="str">
        <f t="shared" si="375"/>
        <v>ALTER TABLE SPT_FAD_CLOSURES ADD (CREATE_DATE DATE );</v>
      </c>
      <c r="J110" s="125" t="str">
        <f t="shared" si="376"/>
        <v>ALTER TABLE SPT_FAD_CLOSURES 
ADD (CREATED_BY VARCHAR2(30) );</v>
      </c>
      <c r="K110" s="125" t="str">
        <f t="shared" si="377"/>
        <v>ALTER TABLE SPT_FAD_CLOSURES 
ADD (LAST_MOD_DATE DATE );</v>
      </c>
      <c r="L110" s="125" t="str">
        <f t="shared" si="378"/>
        <v>ALTER TABLE SPT_FAD_CLOSURES 
ADD (LAST_MOD_BY VARCHAR2(30) );</v>
      </c>
      <c r="M110" s="125" t="str">
        <f t="shared" si="379"/>
        <v>COMMENT ON COLUMN SPT_FAD_CLOSURES.CREATE_DATE IS 'The date on which this record was created in the database';</v>
      </c>
      <c r="N110" s="125" t="str">
        <f t="shared" si="380"/>
        <v>COMMENT ON COLUMN SPT_FAD_CLOSURES.CREATED_BY IS 'The Oracle username of the person creating this record in the database';</v>
      </c>
      <c r="O110" s="125" t="str">
        <f t="shared" si="381"/>
        <v>COMMENT ON COLUMN SPT_FAD_CLOSURES.LAST_MOD_DATE IS 'The last date on which any of the data in this record was changed';</v>
      </c>
      <c r="P110" s="125" t="str">
        <f t="shared" si="382"/>
        <v>COMMENT ON COLUMN SPT_FAD_CLOSURES.LAST_MOD_BY IS 'The Oracle username of the person making the most recent change to this record';</v>
      </c>
      <c r="Q110" s="198" t="s">
        <v>2939</v>
      </c>
      <c r="R110" s="199" t="str">
        <f t="shared" si="383"/>
        <v>COMMENT ON TABLE SPT_FAD_CLOSURES IS 'FAD Closure Periods
This is a reference table that defines the FAD Closure Periods for the SPTT fishery.  This table is used when validating the RPL fishing trip events in the QC data validation framework';</v>
      </c>
      <c r="S110" s="125" t="str">
        <f t="shared" si="384"/>
        <v>COMMENT ON COLUMN SPT_FAD_CLOSURES.FAD_CLOSURE_ID IS 'Primary Key for the SPT_FAD_CLOSURES table';</v>
      </c>
    </row>
    <row r="111" spans="1:19" ht="75" x14ac:dyDescent="0.25">
      <c r="A111" s="200" t="s">
        <v>3011</v>
      </c>
      <c r="B111" t="s">
        <v>3012</v>
      </c>
      <c r="C111" s="125" t="str">
        <f t="shared" ref="C111:C112" si="385">CONCATENATE(A111, "_SEQ")</f>
        <v>SPT_FRM_VERS_DOC_PROP_SEQ</v>
      </c>
      <c r="D111" s="125" t="str">
        <f t="shared" ref="D111" si="386">IF(LEN(C111) &lt;= 30, "Yes", "No")</f>
        <v>Yes</v>
      </c>
      <c r="E111" s="125" t="str">
        <f t="shared" ref="E111" si="387">CONCATENATE("CREATE SEQUENCE ",C111," INCREMENT BY 1 START WITH 1;")</f>
        <v>CREATE SEQUENCE SPT_FRM_VERS_DOC_PROP_SEQ INCREMENT BY 1 START WITH 1;</v>
      </c>
      <c r="F111" s="125" t="str">
        <f t="shared" ref="F111" si="388">CONCATENATE(A111, "_AUTO_BRI")</f>
        <v>SPT_FRM_VERS_DOC_PROP_AUTO_BRI</v>
      </c>
      <c r="G111" s="125" t="str">
        <f t="shared" ref="G111" si="389">IF(LEN(F111) &lt;= 30, "Yes", "No")</f>
        <v>Yes</v>
      </c>
      <c r="H111" s="125" t="str">
        <f t="shared" ref="H111" si="390">CONCATENATE("create or replace TRIGGER ",F111, " 
before insert on ",A111,"
for each row
begin
  select ",C111,".nextval into :new.",B111," from dual;
end;
/")</f>
        <v>create or replace TRIGGER SPT_FRM_VERS_DOC_PROP_AUTO_BRI 
before insert on SPT_FRM_VERS_DOC_PROP
for each row
begin
  select SPT_FRM_VERS_DOC_PROP_SEQ.nextval into :new.FRM_VERS_DOC_PROP_ID from dual;
end;
/</v>
      </c>
      <c r="I111" s="125" t="str">
        <f t="shared" ref="I111" si="391">CONCATENATE("ALTER TABLE ", A111, " ADD (CREATE_DATE DATE );")</f>
        <v>ALTER TABLE SPT_FRM_VERS_DOC_PROP ADD (CREATE_DATE DATE );</v>
      </c>
      <c r="J111" s="125" t="str">
        <f t="shared" ref="J111" si="392">CONCATENATE("ALTER TABLE ",A111, " 
ADD (CREATED_BY VARCHAR2(30) );")</f>
        <v>ALTER TABLE SPT_FRM_VERS_DOC_PROP 
ADD (CREATED_BY VARCHAR2(30) );</v>
      </c>
      <c r="K111" s="125" t="str">
        <f t="shared" ref="K111" si="393">CONCATENATE("ALTER TABLE ",A111, " 
ADD (LAST_MOD_DATE DATE );")</f>
        <v>ALTER TABLE SPT_FRM_VERS_DOC_PROP 
ADD (LAST_MOD_DATE DATE );</v>
      </c>
      <c r="L111" s="125" t="str">
        <f t="shared" ref="L111" si="394">CONCATENATE("ALTER TABLE ", A111, " 
ADD (LAST_MOD_BY VARCHAR2(30) );")</f>
        <v>ALTER TABLE SPT_FRM_VERS_DOC_PROP 
ADD (LAST_MOD_BY VARCHAR2(30) );</v>
      </c>
      <c r="M111" s="125" t="str">
        <f t="shared" ref="M111" si="395">CONCATENATE("COMMENT ON COLUMN ",A111, ".CREATE_DATE IS 'The date on which this record was created in the database';")</f>
        <v>COMMENT ON COLUMN SPT_FRM_VERS_DOC_PROP.CREATE_DATE IS 'The date on which this record was created in the database';</v>
      </c>
      <c r="N111" s="125" t="str">
        <f t="shared" ref="N111" si="396">CONCATENATE("COMMENT ON COLUMN ",A111,".CREATED_BY IS 'The Oracle username of the person creating this record in the database';")</f>
        <v>COMMENT ON COLUMN SPT_FRM_VERS_DOC_PROP.CREATED_BY IS 'The Oracle username of the person creating this record in the database';</v>
      </c>
      <c r="O111" s="125" t="str">
        <f t="shared" ref="O111" si="397">CONCATENATE("COMMENT ON COLUMN ", A111, ".LAST_MOD_DATE IS 'The last date on which any of the data in this record was changed';")</f>
        <v>COMMENT ON COLUMN SPT_FRM_VERS_DOC_PROP.LAST_MOD_DATE IS 'The last date on which any of the data in this record was changed';</v>
      </c>
      <c r="P111" s="125" t="str">
        <f t="shared" ref="P111" si="398">CONCATENATE("COMMENT ON COLUMN ", A111, ".LAST_MOD_BY IS 'The Oracle username of the person making the most recent change to this record';")</f>
        <v>COMMENT ON COLUMN SPT_FRM_VERS_DOC_PROP.LAST_MOD_BY IS 'The Oracle username of the person making the most recent change to this record';</v>
      </c>
      <c r="Q111" s="198" t="s">
        <v>3013</v>
      </c>
      <c r="R111" s="199" t="str">
        <f t="shared" ref="R111" si="399">CONCATENATE("COMMENT ON TABLE ", A111, " IS '", SUBSTITUTE(Q111, "'", "''"), "';")</f>
        <v>COMMENT ON TABLE SPT_FRM_VERS_DOC_PROP IS 'Form Version XML Document Properties
This is an intersection table that defines which XML Document Properties belong to which form version.  This table allows the XML data import module to define multiple versions of a given XML document with different properties and policies.';</v>
      </c>
      <c r="S111" s="125" t="str">
        <f t="shared" ref="S111" si="400">CONCATENATE("COMMENT ON COLUMN ", A111, ".", B111, " IS 'Primary Key for the ", A111, " table';")</f>
        <v>COMMENT ON COLUMN SPT_FRM_VERS_DOC_PROP.FRM_VERS_DOC_PROP_ID IS 'Primary Key for the SPT_FRM_VERS_DOC_PROP table';</v>
      </c>
    </row>
    <row r="112" spans="1:19" ht="90" x14ac:dyDescent="0.25">
      <c r="A112" t="s">
        <v>3707</v>
      </c>
      <c r="B112" t="s">
        <v>3708</v>
      </c>
      <c r="C112" s="125" t="str">
        <f t="shared" si="385"/>
        <v>SPT_UL_STAGING_DATA_SEQ</v>
      </c>
      <c r="D112" s="125" t="str">
        <f t="shared" ref="D112" si="401">IF(LEN(C112) &lt;= 30, "Yes", "No")</f>
        <v>Yes</v>
      </c>
      <c r="E112" s="125" t="str">
        <f t="shared" ref="E112" si="402">CONCATENATE("CREATE SEQUENCE ",C112," INCREMENT BY 1 START WITH 1;")</f>
        <v>CREATE SEQUENCE SPT_UL_STAGING_DATA_SEQ INCREMENT BY 1 START WITH 1;</v>
      </c>
      <c r="F112" s="125" t="str">
        <f t="shared" ref="F112" si="403">CONCATENATE(A112, "_AUTO_BRI")</f>
        <v>SPT_UL_STAGING_DATA_AUTO_BRI</v>
      </c>
      <c r="G112" s="125" t="str">
        <f t="shared" ref="G112" si="404">IF(LEN(F112) &lt;= 30, "Yes", "No")</f>
        <v>Yes</v>
      </c>
      <c r="H112" s="125" t="str">
        <f t="shared" ref="H112" si="405">CONCATENATE("create or replace TRIGGER ",F112, " 
before insert on ",A112,"
for each row
begin
  select ",C112,".nextval into :new.",B112," from dual;
end;
/")</f>
        <v>create or replace TRIGGER SPT_UL_STAGING_DATA_AUTO_BRI 
before insert on SPT_UL_STAGING_DATA
for each row
begin
  select SPT_UL_STAGING_DATA_SEQ.nextval into :new.UL_STAGING_DATA_ID from dual;
end;
/</v>
      </c>
      <c r="I112" s="125" t="str">
        <f t="shared" ref="I112" si="406">CONCATENATE("ALTER TABLE ", A112, " ADD (CREATE_DATE DATE );")</f>
        <v>ALTER TABLE SPT_UL_STAGING_DATA ADD (CREATE_DATE DATE );</v>
      </c>
      <c r="J112" s="125" t="str">
        <f t="shared" ref="J112" si="407">CONCATENATE("ALTER TABLE ",A112, " 
ADD (CREATED_BY VARCHAR2(30) );")</f>
        <v>ALTER TABLE SPT_UL_STAGING_DATA 
ADD (CREATED_BY VARCHAR2(30) );</v>
      </c>
      <c r="K112" s="125" t="str">
        <f t="shared" ref="K112" si="408">CONCATENATE("ALTER TABLE ",A112, " 
ADD (LAST_MOD_DATE DATE );")</f>
        <v>ALTER TABLE SPT_UL_STAGING_DATA 
ADD (LAST_MOD_DATE DATE );</v>
      </c>
      <c r="L112" s="125" t="str">
        <f t="shared" ref="L112" si="409">CONCATENATE("ALTER TABLE ", A112, " 
ADD (LAST_MOD_BY VARCHAR2(30) );")</f>
        <v>ALTER TABLE SPT_UL_STAGING_DATA 
ADD (LAST_MOD_BY VARCHAR2(30) );</v>
      </c>
      <c r="M112" s="125" t="str">
        <f t="shared" ref="M112" si="410">CONCATENATE("COMMENT ON COLUMN ",A112, ".CREATE_DATE IS 'The date on which this record was created in the database';")</f>
        <v>COMMENT ON COLUMN SPT_UL_STAGING_DATA.CREATE_DATE IS 'The date on which this record was created in the database';</v>
      </c>
      <c r="N112" s="125" t="str">
        <f t="shared" ref="N112" si="411">CONCATENATE("COMMENT ON COLUMN ",A112,".CREATED_BY IS 'The Oracle username of the person creating this record in the database';")</f>
        <v>COMMENT ON COLUMN SPT_UL_STAGING_DATA.CREATED_BY IS 'The Oracle username of the person creating this record in the database';</v>
      </c>
      <c r="O112" s="125" t="str">
        <f t="shared" ref="O112" si="412">CONCATENATE("COMMENT ON COLUMN ", A112, ".LAST_MOD_DATE IS 'The last date on which any of the data in this record was changed';")</f>
        <v>COMMENT ON COLUMN SPT_UL_STAGING_DATA.LAST_MOD_DATE IS 'The last date on which any of the data in this record was changed';</v>
      </c>
      <c r="P112" s="125" t="str">
        <f t="shared" ref="P112" si="413">CONCATENATE("COMMENT ON COLUMN ", A112, ".LAST_MOD_BY IS 'The Oracle username of the person making the most recent change to this record';")</f>
        <v>COMMENT ON COLUMN SPT_UL_STAGING_DATA.LAST_MOD_BY IS 'The Oracle username of the person making the most recent change to this record';</v>
      </c>
      <c r="Q112" s="198" t="s">
        <v>3709</v>
      </c>
      <c r="R112" s="199" t="str">
        <f t="shared" ref="R112" si="414">CONCATENATE("COMMENT ON TABLE ", A112, " IS '", SUBSTITUTE(Q112, "'", "''"), "';")</f>
        <v>COMMENT ON TABLE SPT_UL_STAGING_DATA IS 'UL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v>
      </c>
      <c r="S112" s="125" t="str">
        <f t="shared" ref="S112" si="415">CONCATENATE("COMMENT ON COLUMN ", A112, ".", B112, " IS 'Primary Key for the ", A112, " table';")</f>
        <v>COMMENT ON COLUMN SPT_UL_STAGING_DATA.UL_STAGING_DATA_ID IS 'Primary Key for the SPT_UL_STAGING_DATA table';</v>
      </c>
    </row>
    <row r="113" spans="1:19" ht="90" x14ac:dyDescent="0.25">
      <c r="A113" t="s">
        <v>3897</v>
      </c>
      <c r="B113" t="s">
        <v>3898</v>
      </c>
      <c r="C113" s="125" t="str">
        <f t="shared" ref="C113" si="416">CONCATENATE(A113, "_SEQ")</f>
        <v>SPT_NET_SHR_STG_DATA_SEQ</v>
      </c>
      <c r="D113" s="125" t="str">
        <f t="shared" ref="D113" si="417">IF(LEN(C113) &lt;= 30, "Yes", "No")</f>
        <v>Yes</v>
      </c>
      <c r="E113" s="125" t="str">
        <f t="shared" ref="E113" si="418">CONCATENATE("CREATE SEQUENCE ",C113," INCREMENT BY 1 START WITH 1;")</f>
        <v>CREATE SEQUENCE SPT_NET_SHR_STG_DATA_SEQ INCREMENT BY 1 START WITH 1;</v>
      </c>
      <c r="F113" s="125" t="str">
        <f t="shared" ref="F113" si="419">CONCATENATE(A113, "_AUTO_BRI")</f>
        <v>SPT_NET_SHR_STG_DATA_AUTO_BRI</v>
      </c>
      <c r="G113" s="125" t="str">
        <f t="shared" ref="G113" si="420">IF(LEN(F113) &lt;= 30, "Yes", "No")</f>
        <v>Yes</v>
      </c>
      <c r="H113" s="125" t="str">
        <f t="shared" ref="H113" si="421">CONCATENATE("create or replace TRIGGER ",F113, " 
before insert on ",A113,"
for each row
begin
  select ",C113,".nextval into :new.",B113," from dual;
end;
/")</f>
        <v>create or replace TRIGGER SPT_NET_SHR_STG_DATA_AUTO_BRI 
before insert on SPT_NET_SHR_STG_DATA
for each row
begin
  select SPT_NET_SHR_STG_DATA_SEQ.nextval into :new.NET_SHR_STG_DATA_ID from dual;
end;
/</v>
      </c>
      <c r="I113" s="125" t="str">
        <f t="shared" ref="I113" si="422">CONCATENATE("ALTER TABLE ", A113, " ADD (CREATE_DATE DATE );")</f>
        <v>ALTER TABLE SPT_NET_SHR_STG_DATA ADD (CREATE_DATE DATE );</v>
      </c>
      <c r="J113" s="125" t="str">
        <f t="shared" ref="J113" si="423">CONCATENATE("ALTER TABLE ",A113, " 
ADD (CREATED_BY VARCHAR2(30) );")</f>
        <v>ALTER TABLE SPT_NET_SHR_STG_DATA 
ADD (CREATED_BY VARCHAR2(30) );</v>
      </c>
      <c r="K113" s="125" t="str">
        <f t="shared" ref="K113" si="424">CONCATENATE("ALTER TABLE ",A113, " 
ADD (LAST_MOD_DATE DATE );")</f>
        <v>ALTER TABLE SPT_NET_SHR_STG_DATA 
ADD (LAST_MOD_DATE DATE );</v>
      </c>
      <c r="L113" s="125" t="str">
        <f t="shared" ref="L113" si="425">CONCATENATE("ALTER TABLE ", A113, " 
ADD (LAST_MOD_BY VARCHAR2(30) );")</f>
        <v>ALTER TABLE SPT_NET_SHR_STG_DATA 
ADD (LAST_MOD_BY VARCHAR2(30) );</v>
      </c>
      <c r="M113" s="125" t="str">
        <f t="shared" ref="M113" si="426">CONCATENATE("COMMENT ON COLUMN ",A113, ".CREATE_DATE IS 'The date on which this record was created in the database';")</f>
        <v>COMMENT ON COLUMN SPT_NET_SHR_STG_DATA.CREATE_DATE IS 'The date on which this record was created in the database';</v>
      </c>
      <c r="N113" s="125" t="str">
        <f t="shared" ref="N113" si="427">CONCATENATE("COMMENT ON COLUMN ",A113,".CREATED_BY IS 'The Oracle username of the person creating this record in the database';")</f>
        <v>COMMENT ON COLUMN SPT_NET_SHR_STG_DATA.CREATED_BY IS 'The Oracle username of the person creating this record in the database';</v>
      </c>
      <c r="O113" s="125" t="str">
        <f t="shared" ref="O113" si="428">CONCATENATE("COMMENT ON COLUMN ", A113, ".LAST_MOD_DATE IS 'The last date on which any of the data in this record was changed';")</f>
        <v>COMMENT ON COLUMN SPT_NET_SHR_STG_DATA.LAST_MOD_DATE IS 'The last date on which any of the data in this record was changed';</v>
      </c>
      <c r="P113" s="125" t="str">
        <f t="shared" ref="P113" si="429">CONCATENATE("COMMENT ON COLUMN ", A113, ".LAST_MOD_BY IS 'The Oracle username of the person making the most recent change to this record';")</f>
        <v>COMMENT ON COLUMN SPT_NET_SHR_STG_DATA.LAST_MOD_BY IS 'The Oracle username of the person making the most recent change to this record';</v>
      </c>
      <c r="Q113" s="198" t="s">
        <v>3899</v>
      </c>
      <c r="R113" s="199" t="str">
        <f t="shared" ref="R113" si="430">CONCATENATE("COMMENT ON TABLE ", A113, " IS '", SUBSTITUTE(Q113, "'", "''"), "';")</f>
        <v>COMMENT ON TABLE SPT_NET_SHR_STG_DATA IS 'Net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v>
      </c>
      <c r="S113" s="125" t="str">
        <f t="shared" ref="S113" si="431">CONCATENATE("COMMENT ON COLUMN ", A113, ".", B113, " IS 'Primary Key for the ", A113, " table';")</f>
        <v>COMMENT ON COLUMN SPT_NET_SHR_STG_DATA.NET_SHR_STG_DATA_ID IS 'Primary Key for the SPT_NET_SHR_STG_DATA table';</v>
      </c>
    </row>
    <row r="117" spans="1:19" ht="75" x14ac:dyDescent="0.25">
      <c r="A117" s="164" t="s">
        <v>1908</v>
      </c>
      <c r="Q117" s="167" t="s">
        <v>2260</v>
      </c>
      <c r="R117" s="168" t="str">
        <f t="shared" ref="R117:R152" si="432">CONCATENATE("COMMENT ON TABLE ", A117, " IS '", SUBSTITUTE(Q117, "'", "''"), "';")</f>
        <v>COMMENT ON TABLE SPT_APP_REC_GROUP_DEF_VALS_V IS 'Record Group Default Values (View)
This View returns all defined record groups and their associated default values.  This defines which fields are set to which values when a given record group (e.g. for the record group YFT retained catch weight the species field is set to YFT).';</v>
      </c>
    </row>
    <row r="118" spans="1:19" ht="90" x14ac:dyDescent="0.25">
      <c r="A118" s="164" t="s">
        <v>1916</v>
      </c>
      <c r="Q118" s="167" t="s">
        <v>2261</v>
      </c>
      <c r="R118" s="168" t="str">
        <f t="shared" si="432"/>
        <v>COMMENT ON TABLE SPT_APP_TABLE_FIELDS_V IS 'Application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v>
      </c>
    </row>
    <row r="119" spans="1:19" ht="135" x14ac:dyDescent="0.25">
      <c r="A119" s="164" t="s">
        <v>1937</v>
      </c>
      <c r="Q119" s="167" t="s">
        <v>2415</v>
      </c>
      <c r="R119" s="168" t="str">
        <f t="shared" si="432"/>
        <v>COMMENT ON TABLE SPT_APP_XML_DOC_PROP_FIELDS_V IS 'XML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v>
      </c>
    </row>
    <row r="120" spans="1:19" ht="60" x14ac:dyDescent="0.25">
      <c r="A120" s="164" t="s">
        <v>1958</v>
      </c>
      <c r="Q120" s="167" t="s">
        <v>2262</v>
      </c>
      <c r="R120" s="168" t="str">
        <f t="shared" si="432"/>
        <v>COMMENT ON TABLE SPT_APP_XML_PROP_V IS 'XML Document Properties (View)
This View returns all XML document properties and each child XML document property recursively that are defined in the hierarchy.';</v>
      </c>
    </row>
    <row r="121" spans="1:19" ht="60" x14ac:dyDescent="0.25">
      <c r="A121" s="164" t="s">
        <v>2130</v>
      </c>
      <c r="Q121" s="167" t="s">
        <v>2263</v>
      </c>
      <c r="R121" s="168" t="str">
        <f>CONCATENATE("COMMENT ON MATERIALIZED VIEW ", A121, " IS '", SUBSTITUTE(Q121, "'", "''"), "';")</f>
        <v>COMMENT ON MATERIALIZED VIEW SPT_APP_XML_REC_GRPS_MV IS 'XML Document Property Record Groups (View)
This View returns all XML Document Property Fields including information about destination tables/fields as well as the Record Group information defined for the XML Document Properties.  ';</v>
      </c>
    </row>
    <row r="122" spans="1:19" ht="60" x14ac:dyDescent="0.25">
      <c r="A122" s="164" t="s">
        <v>1960</v>
      </c>
      <c r="Q122" s="167" t="s">
        <v>2264</v>
      </c>
      <c r="R122" s="168" t="str">
        <f t="shared" si="432"/>
        <v>COMMENT ON TABLE SPT_CATCH_V IS 'Catch Data (View)
This View returns all catch data stored in the database.  Each reference record''s associated values are also returned by the query.';</v>
      </c>
    </row>
    <row r="123" spans="1:19" ht="60" x14ac:dyDescent="0.25">
      <c r="A123" s="164" t="s">
        <v>1964</v>
      </c>
      <c r="Q123" s="167" t="s">
        <v>2265</v>
      </c>
      <c r="R123" s="168" t="str">
        <f t="shared" si="432"/>
        <v>COMMENT ON TABLE SPT_EXEC_XML_FILES_V IS 'XML Import Module Execution Files (View)
This View returns all XML files that were processed by the XML import module.  Each associated date/time is provided as a standard formatted date in MM/DD/YYYY HH24:MI format.';</v>
      </c>
    </row>
    <row r="124" spans="1:19" ht="120" x14ac:dyDescent="0.25">
      <c r="A124" s="164" t="s">
        <v>1976</v>
      </c>
      <c r="Q124" s="167" t="s">
        <v>2266</v>
      </c>
      <c r="R124" s="168" t="str">
        <f t="shared" si="432"/>
        <v>COMMENT ON TABLE SPT_PTA_ERRORS_V IS 'PTA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v>
      </c>
    </row>
    <row r="125" spans="1:19" ht="135" x14ac:dyDescent="0.25">
      <c r="A125" s="164" t="s">
        <v>1996</v>
      </c>
      <c r="Q125" s="167" t="s">
        <v>2267</v>
      </c>
      <c r="R125" s="168" t="str">
        <f t="shared" si="432"/>
        <v>COMMENT ON TABLE SPT_PTA_ERROR_TYPES_V IS 'PTA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v>
      </c>
    </row>
    <row r="126" spans="1:19" ht="75" x14ac:dyDescent="0.25">
      <c r="A126" s="164" t="s">
        <v>1997</v>
      </c>
      <c r="Q126" s="167" t="s">
        <v>2268</v>
      </c>
      <c r="R126" s="168" t="str">
        <f t="shared" si="432"/>
        <v>COMMENT ON TABLE SPT_QC_CRITERIA_V IS 'QC Criteria (View)
This View returns all QC Criteria (Error Types) defined in the database and their associated QC Object, Error Severity, and Error Category.  This query is used to define all PTA Error Types when a data stream is first entered into the database';</v>
      </c>
    </row>
    <row r="127" spans="1:19" ht="225" x14ac:dyDescent="0.25">
      <c r="A127" s="164" t="s">
        <v>904</v>
      </c>
      <c r="Q127" s="167" t="s">
        <v>2279</v>
      </c>
      <c r="R127" s="168" t="str">
        <f t="shared" si="432"/>
        <v>COMMENT ON TABLE SPT_QC_PTA_VESS_NO_MATCH_V IS 'QC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v>
      </c>
    </row>
    <row r="128" spans="1:19" ht="165" x14ac:dyDescent="0.25">
      <c r="A128" s="164" t="s">
        <v>909</v>
      </c>
      <c r="Q128" s="167" t="s">
        <v>2280</v>
      </c>
      <c r="R128" s="168" t="str">
        <f t="shared" si="432"/>
        <v>COMMENT ON TABLE SPT_QC_PTA_VESS_OVERLAP_V IS 'QC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v>
      </c>
    </row>
    <row r="129" spans="1:18" ht="90" x14ac:dyDescent="0.25">
      <c r="A129" s="164" t="s">
        <v>1998</v>
      </c>
      <c r="Q129" s="167" t="s">
        <v>2276</v>
      </c>
      <c r="R129" s="168" t="str">
        <f t="shared" si="432"/>
        <v>COMMENT ON TABLE SPT_QC_RPL_HEADER_V IS 'General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0" spans="1:18" ht="90" x14ac:dyDescent="0.25">
      <c r="A130" s="164" t="s">
        <v>2020</v>
      </c>
      <c r="Q130" s="167" t="s">
        <v>2278</v>
      </c>
      <c r="R130" s="168" t="str">
        <f t="shared" si="432"/>
        <v>COMMENT ON TABLE SPT_QC_RPL_OVERLAP_V IS 'Overlap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1" spans="1:18" ht="90" x14ac:dyDescent="0.25">
      <c r="A131" s="164" t="s">
        <v>1813</v>
      </c>
      <c r="Q131" s="167" t="s">
        <v>2271</v>
      </c>
      <c r="R131" s="168" t="str">
        <f t="shared" si="432"/>
        <v>COMMENT ON TABLE SPT_RPL_PTA_HEADER_V IS 'RPL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132" spans="1:18" ht="60" x14ac:dyDescent="0.25">
      <c r="A132" s="164" t="s">
        <v>2061</v>
      </c>
      <c r="Q132" s="167" t="s">
        <v>2269</v>
      </c>
      <c r="R132" s="168" t="str">
        <f t="shared" si="432"/>
        <v>COMMENT ON TABLE SPT_TRIP_EVT_V IS 'Trip Events (View)
This View returns all Trip Events stored in the database.  Each reference record''s associated values are also returned by the query.';</v>
      </c>
    </row>
    <row r="133" spans="1:18" s="197" customFormat="1" ht="90" x14ac:dyDescent="0.25">
      <c r="A133" s="197" t="s">
        <v>2512</v>
      </c>
      <c r="Q133" s="198" t="s">
        <v>2521</v>
      </c>
      <c r="R133" s="199" t="str">
        <f t="shared" si="432"/>
        <v>COMMENT ON TABLE SPT_QC_TRIP_OB_FISH_V IS 'General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4" spans="1:18" s="197" customFormat="1" ht="165" x14ac:dyDescent="0.25">
      <c r="A134" s="213" t="s">
        <v>2532</v>
      </c>
      <c r="Q134" s="198" t="s">
        <v>2530</v>
      </c>
      <c r="R134" s="199" t="str">
        <f t="shared" si="432"/>
        <v>COMMENT ON TABLE SPT_QC_EVT_DIST_ISSUE_V IS 'RPL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5" spans="1:18" s="197" customFormat="1" ht="120" x14ac:dyDescent="0.25">
      <c r="A135" s="202" t="s">
        <v>2528</v>
      </c>
      <c r="Q135" s="198" t="s">
        <v>2529</v>
      </c>
      <c r="R135" s="199" t="str">
        <f t="shared" si="432"/>
        <v>COMMENT ON TABLE SPT_QC_MISS_EVT_DATES_V IS 'RPL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v>
      </c>
    </row>
    <row r="136" spans="1:18" s="197" customFormat="1" ht="90" x14ac:dyDescent="0.25">
      <c r="A136" s="197" t="s">
        <v>2345</v>
      </c>
      <c r="Q136" s="198" t="s">
        <v>2346</v>
      </c>
      <c r="R136" s="199" t="str">
        <f t="shared" si="432"/>
        <v>COMMENT ON TABLE SPT_QC_TRIP_EVT_V IS 'General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7" spans="1:18" ht="90" x14ac:dyDescent="0.25">
      <c r="A137" s="146" t="s">
        <v>2363</v>
      </c>
      <c r="Q137" s="198" t="s">
        <v>2365</v>
      </c>
      <c r="R137" s="199" t="str">
        <f t="shared" si="432"/>
        <v>COMMENT ON TABLE SPT_QC_TRIP_CATCH_V IS 'General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8" spans="1:18" ht="105" x14ac:dyDescent="0.25">
      <c r="A138" s="207" t="s">
        <v>3854</v>
      </c>
      <c r="Q138" s="169" t="s">
        <v>3855</v>
      </c>
      <c r="R138" s="199" t="str">
        <f t="shared" si="432"/>
        <v>COMMENT ON TABLE SPT_QC_DUP_DCODE_CATCH_V IS 'RPL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39" spans="1:18" s="263" customFormat="1" ht="105" x14ac:dyDescent="0.25">
      <c r="A139" s="207" t="s">
        <v>3857</v>
      </c>
      <c r="Q139" s="169" t="s">
        <v>3856</v>
      </c>
      <c r="R139" s="199" t="str">
        <f t="shared" si="432"/>
        <v>COMMENT ON TABLE SPT_QC_DUP_CATCH_V IS 'RPL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40" spans="1:18" ht="90" x14ac:dyDescent="0.25">
      <c r="A140" s="146" t="s">
        <v>2364</v>
      </c>
      <c r="Q140" s="198" t="s">
        <v>2366</v>
      </c>
      <c r="R140" s="199" t="str">
        <f t="shared" si="432"/>
        <v>COMMENT ON TABLE SPT_QC_CATCH_WELL_V IS 'General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1" spans="1:18" s="263" customFormat="1" ht="105" x14ac:dyDescent="0.25">
      <c r="A141" s="223" t="s">
        <v>4136</v>
      </c>
      <c r="Q141" s="198" t="s">
        <v>4153</v>
      </c>
      <c r="R141" s="199" t="str">
        <f t="shared" si="432"/>
        <v>COMMENT ON TABLE SPT_QC_RPL_NET_SHR_RELS_V IS 'RPL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2" spans="1:18" s="263" customFormat="1" ht="90" x14ac:dyDescent="0.25">
      <c r="A142" t="s">
        <v>4154</v>
      </c>
      <c r="Q142" s="198" t="s">
        <v>4155</v>
      </c>
      <c r="R142" s="199" t="str">
        <f t="shared" si="432"/>
        <v>COMMENT ON TABLE SPT_QC_NET_SHR_DUP_V IS 'RPL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3" spans="1:18" s="263" customFormat="1" x14ac:dyDescent="0.25">
      <c r="Q143" s="198"/>
      <c r="R143" s="199"/>
    </row>
    <row r="144" spans="1:18" s="263" customFormat="1" x14ac:dyDescent="0.25">
      <c r="Q144" s="198"/>
      <c r="R144" s="199"/>
    </row>
    <row r="145" spans="1:18" s="263" customFormat="1" x14ac:dyDescent="0.25">
      <c r="Q145" s="198"/>
      <c r="R145" s="199"/>
    </row>
    <row r="146" spans="1:18" s="263" customFormat="1" x14ac:dyDescent="0.25">
      <c r="Q146" s="198"/>
      <c r="R146" s="199"/>
    </row>
    <row r="147" spans="1:18" s="263" customFormat="1" x14ac:dyDescent="0.25">
      <c r="Q147" s="198"/>
      <c r="R147" s="199"/>
    </row>
    <row r="148" spans="1:18" ht="75" x14ac:dyDescent="0.25">
      <c r="A148" s="164" t="s">
        <v>2070</v>
      </c>
      <c r="Q148" s="167" t="s">
        <v>2270</v>
      </c>
      <c r="R148" s="168" t="str">
        <f t="shared" si="432"/>
        <v>COMMENT ON TABLE SPT_TRIP_OB_FISH_V IS 'Fish Onboard (View)
This View returns all onboard fish that were reported at the beginning of a fishing trip or after unloading after the conclusion of a fishing trip.  Each reference record''s associated values are also returned by the query.';</v>
      </c>
    </row>
    <row r="149" spans="1:18" ht="90" x14ac:dyDescent="0.25">
      <c r="A149" s="164" t="s">
        <v>2072</v>
      </c>
      <c r="Q149" s="167" t="s">
        <v>2272</v>
      </c>
      <c r="R149" s="168" t="str">
        <f>CONCATENATE("COMMENT ON TABLE ", A149, " IS '", SUBSTITUTE(Q149, "'", "''"), "';")</f>
        <v>COMMENT ON TABLE SPT_XML_PTA_ERRORS_V IS 'XML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v>
      </c>
    </row>
    <row r="150" spans="1:18" ht="105" x14ac:dyDescent="0.25">
      <c r="A150" s="164" t="s">
        <v>2073</v>
      </c>
      <c r="Q150" s="167" t="s">
        <v>2273</v>
      </c>
      <c r="R150" s="168" t="str">
        <f t="shared" si="432"/>
        <v>COMMENT ON TABLE SPT_XML_PTA_ERROR_TYPE_V IS 'XML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v>
      </c>
    </row>
    <row r="151" spans="1:18" s="197" customFormat="1" ht="60" x14ac:dyDescent="0.25">
      <c r="A151" s="200" t="s">
        <v>542</v>
      </c>
      <c r="Q151" s="198" t="s">
        <v>2330</v>
      </c>
      <c r="R151" s="199" t="str">
        <f t="shared" si="432"/>
        <v>COMMENT ON TABLE SPT_FORM_SIZE_GROUPS_V IS 'Form Size Groups (View)
This View returns all Size Class Groups that each defines a Size Class (e.g. 0-7 LB, &gt; 7LB, etc.) for each form version (e.g. eTunaLog, APEX FOT, etc.).  ';</v>
      </c>
    </row>
    <row r="152" spans="1:18" s="197" customFormat="1" ht="75" x14ac:dyDescent="0.25">
      <c r="A152" s="200" t="s">
        <v>544</v>
      </c>
      <c r="Q152" s="198" t="s">
        <v>549</v>
      </c>
      <c r="R152" s="199" t="str">
        <f t="shared" si="432"/>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153" spans="1:18" s="166" customFormat="1" ht="45" x14ac:dyDescent="0.25">
      <c r="A153" s="166" t="s">
        <v>2038</v>
      </c>
      <c r="Q153" s="169" t="s">
        <v>2277</v>
      </c>
      <c r="R153" s="169" t="str">
        <f>CONCATENATE("COMMENT ON TABLE ", A153, " IS '", SUBSTITUTE(Q153, "'", "''"), "';")</f>
        <v>COMMENT ON TABLE SPT_QC_RPL_VESS_REG_V IS 'RPL Vessel Registration QC Validator (View)
This View identifies QC validation errors for vessel registration inconsistencies';</v>
      </c>
    </row>
    <row r="154" spans="1:18" s="166" customFormat="1" ht="90" x14ac:dyDescent="0.25">
      <c r="A154" s="166" t="s">
        <v>2074</v>
      </c>
      <c r="Q154" s="169" t="s">
        <v>2274</v>
      </c>
      <c r="R154" s="169" t="str">
        <f>CONCATENATE("COMMENT ON TABLE ", A154, " IS '", SUBSTITUTE(Q154, "'", "''"), "';")</f>
        <v>COMMENT ON TABLE SPT_XML_QC_ERROR_V IS 'XML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v>
      </c>
    </row>
    <row r="155" spans="1:18" s="166" customFormat="1" x14ac:dyDescent="0.25">
      <c r="A155" s="166" t="s">
        <v>2075</v>
      </c>
      <c r="Q155" s="169" t="s">
        <v>2275</v>
      </c>
      <c r="R155" s="169" t="str">
        <f>CONCATENATE("COMMENT ON TABLE ", A155, " IS '", SUBSTITUTE(Q155, "'", "''"), "';")</f>
        <v>COMMENT ON TABLE SPT_XML_QC_ERR_TYPE_V IS 'XML File QC Error Type Report (View)';</v>
      </c>
    </row>
    <row r="156" spans="1:18" ht="75" x14ac:dyDescent="0.25">
      <c r="A156" t="s">
        <v>2587</v>
      </c>
      <c r="Q156" s="198" t="s">
        <v>2588</v>
      </c>
      <c r="R156" s="199" t="str">
        <f t="shared" ref="R156:R184" si="433">CONCATENATE("COMMENT ON TABLE ", A156, " IS '", SUBSTITUTE(Q156, "'", "''"), "';")</f>
        <v>COMMENT ON TABLE SPT_XML_POST_PROC_V IS 'XML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v>
      </c>
    </row>
    <row r="157" spans="1:18" ht="60" x14ac:dyDescent="0.25">
      <c r="A157" s="200" t="s">
        <v>2849</v>
      </c>
      <c r="Q157" s="198" t="s">
        <v>2861</v>
      </c>
      <c r="R157" s="169" t="str">
        <f t="shared" si="433"/>
        <v>COMMENT ON TABLE SPT_LOC_ALIASES_V IS 'Location Aliases (View)
This View returns all Locations and their associated aliases in a comma-delimited list for reference purposes.  All aliases are also used when matching location names in the XML import module';</v>
      </c>
    </row>
    <row r="158" spans="1:18" ht="60" x14ac:dyDescent="0.25">
      <c r="A158" s="200" t="s">
        <v>2850</v>
      </c>
      <c r="Q158" s="198" t="s">
        <v>2862</v>
      </c>
      <c r="R158" s="169" t="str">
        <f t="shared" si="433"/>
        <v>COMMENT ON TABLE SPT_ORG_ALIASES_V IS 'Organization Aliases (View)
This View returns all Organizations and their associated aliases in a comma-delimited list for reference purposes.  All aliases are also used when matching organization names in the XML import module';</v>
      </c>
    </row>
    <row r="159" spans="1:18" s="263" customFormat="1" ht="60" x14ac:dyDescent="0.25">
      <c r="A159" s="264" t="s">
        <v>3841</v>
      </c>
      <c r="Q159" s="198" t="s">
        <v>3838</v>
      </c>
      <c r="R159" s="169" t="str">
        <f t="shared" si="433"/>
        <v>COMMENT ON TABLE SPT_SPECIES_ALIASES_V IS 'Species Aliases (View)
This View returns all Species and their associated aliases in a comma-delimited list for reference purposes.  All aliases are also used when matching species names in the XML import module';</v>
      </c>
    </row>
    <row r="160" spans="1:18" ht="75" x14ac:dyDescent="0.25">
      <c r="A160" s="200" t="s">
        <v>3826</v>
      </c>
      <c r="Q160" s="198" t="s">
        <v>2864</v>
      </c>
      <c r="R160" s="169" t="str">
        <f t="shared" si="433"/>
        <v>COMMENT ON TABLE SPT_QC_DUP_LOC_ALIASES_V IS 'Duplicate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v>
      </c>
    </row>
    <row r="161" spans="1:18" ht="90" x14ac:dyDescent="0.25">
      <c r="A161" s="200" t="s">
        <v>3827</v>
      </c>
      <c r="Q161" s="198" t="s">
        <v>2863</v>
      </c>
      <c r="R161" s="169" t="str">
        <f t="shared" si="433"/>
        <v>COMMENT ON TABLE SPT_QC_DUP_ORG_ALIASES_V IS 'Duplicate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v>
      </c>
    </row>
    <row r="162" spans="1:18" s="263" customFormat="1" ht="75" x14ac:dyDescent="0.25">
      <c r="A162" s="264" t="s">
        <v>3839</v>
      </c>
      <c r="Q162" s="198" t="s">
        <v>3840</v>
      </c>
      <c r="R162" s="169" t="str">
        <f t="shared" si="433"/>
        <v>COMMENT ON TABLE SPT_QC_DUP_SPP_ALIASES_V IS 'Duplicate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v>
      </c>
    </row>
    <row r="163" spans="1:18" ht="75" x14ac:dyDescent="0.25">
      <c r="A163" s="200" t="s">
        <v>2891</v>
      </c>
      <c r="Q163" s="198" t="s">
        <v>2908</v>
      </c>
      <c r="R163" s="199" t="str">
        <f t="shared" si="433"/>
        <v>COMMENT ON TABLE SPT_RPT_TRIP_EVT_STATS_V IS 'Fishing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v>
      </c>
    </row>
    <row r="164" spans="1:18" ht="75" x14ac:dyDescent="0.25">
      <c r="A164" s="200" t="s">
        <v>2902</v>
      </c>
      <c r="Q164" s="198" t="s">
        <v>2909</v>
      </c>
      <c r="R164" s="199" t="str">
        <f t="shared" si="433"/>
        <v>COMMENT ON TABLE SPT_RPT_RPL_ERR_TALLIES_V IS 'RPL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v>
      </c>
    </row>
    <row r="165" spans="1:18" ht="120" x14ac:dyDescent="0.25">
      <c r="A165" s="200" t="s">
        <v>2957</v>
      </c>
      <c r="Q165" s="198" t="s">
        <v>2964</v>
      </c>
      <c r="R165" s="199" t="str">
        <f t="shared" si="433"/>
        <v>COMMENT ON TABLE SPT_QC_CONC_CAP_TRIPS_V IS 'Concurrent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v>
      </c>
    </row>
    <row r="166" spans="1:18" ht="105" x14ac:dyDescent="0.25">
      <c r="A166" s="200" t="s">
        <v>2941</v>
      </c>
      <c r="Q166" s="198" t="s">
        <v>2965</v>
      </c>
      <c r="R166" s="199" t="str">
        <f t="shared" si="433"/>
        <v>COMMENT ON TABLE SPT_QC_TRIP_EVT_FAD_SET_V IS 'FAD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v>
      </c>
    </row>
    <row r="167" spans="1:18" ht="105" x14ac:dyDescent="0.25">
      <c r="A167" t="s">
        <v>2978</v>
      </c>
      <c r="Q167" s="198" t="s">
        <v>2979</v>
      </c>
      <c r="R167" s="199" t="str">
        <f t="shared" si="433"/>
        <v>COMMENT ON TABLE SPT_QC_MISS_TRIP_EVT_PAGES_V IS 'Missing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v>
      </c>
    </row>
    <row r="168" spans="1:18" ht="60" x14ac:dyDescent="0.25">
      <c r="A168" t="s">
        <v>2984</v>
      </c>
      <c r="Q168" s="198" t="s">
        <v>2985</v>
      </c>
      <c r="R168" s="199" t="str">
        <f t="shared" si="433"/>
        <v>COMMENT ON TABLE SPT_RAW_RPL_DATA_V IS 'RPL Raw Data (View)
This View returns all raw RPL data in a flat format for all trips joined with all trip event and discarded/retained catch data.  Developed initially for usage with R scripts';</v>
      </c>
    </row>
    <row r="169" spans="1:18" ht="75" x14ac:dyDescent="0.25">
      <c r="A169" t="s">
        <v>3035</v>
      </c>
      <c r="Q169" s="198" t="s">
        <v>3051</v>
      </c>
      <c r="R169" s="199" t="str">
        <f t="shared" si="433"/>
        <v>COMMENT ON TABLE SPT_RAW_RPL_EVT_CATCH_TUNA_V IS 'RPL Raw Event Catch for Target Tuna Species
This View returns all raw RPL trip and event data in a flat format that includes the total weight of each target tuna species (BET, SKJ, YFT) for retained catch with respect to size classes and discarded catch for all size classes.  ';</v>
      </c>
    </row>
    <row r="170" spans="1:18" ht="60" x14ac:dyDescent="0.25">
      <c r="A170" t="s">
        <v>3712</v>
      </c>
      <c r="Q170" s="198" t="s">
        <v>3721</v>
      </c>
      <c r="R170" s="199" t="str">
        <f t="shared" si="433"/>
        <v>COMMENT ON TABLE SPT_SWFSC_QC_TRIP_DATE_VW IS 'SWFSC Trip Date Overlap QC (View)
This View returns all vessels with date range overlaps for the vessel trips for a given vessel in the data imported directly from SWFSC via provided queries.';</v>
      </c>
    </row>
    <row r="171" spans="1:18" ht="60" x14ac:dyDescent="0.25">
      <c r="A171" s="226" t="s">
        <v>3758</v>
      </c>
      <c r="Q171" s="198" t="s">
        <v>3755</v>
      </c>
      <c r="R171" s="199" t="str">
        <f t="shared" si="433"/>
        <v>COMMENT ON TABLE SPT_RPT_RPL_TRIP_DATES_V IS 'RPL Trip Date Report (View)
This View returns all fishing trips stored in the database for cross-referencing with the tracking system to see if there are any mismatched/missing trips.';</v>
      </c>
    </row>
    <row r="172" spans="1:18" ht="60" x14ac:dyDescent="0.25">
      <c r="A172" s="226" t="s">
        <v>3760</v>
      </c>
      <c r="Q172" s="198" t="s">
        <v>3756</v>
      </c>
      <c r="R172" s="199" t="str">
        <f t="shared" si="433"/>
        <v>COMMENT ON TABLE SPT_RPT_RPL_YR_TOT_CATCH_WT_V IS 'RPL Yearly Total Catch Weight Report (View)
This View retrieves the total weight of retained/discarded target tuna species (YFT, SKJ, BET) in metric tons for each Trip Year (based on departure date).  ';</v>
      </c>
    </row>
    <row r="173" spans="1:18" ht="60" x14ac:dyDescent="0.25">
      <c r="A173" s="226" t="s">
        <v>3759</v>
      </c>
      <c r="Q173" s="198" t="s">
        <v>3757</v>
      </c>
      <c r="R173" s="199" t="str">
        <f t="shared" si="433"/>
        <v>COMMENT ON TABLE SPT_RPT_RPL_YR_TRIP_COUNTS_V IS 'RPL Yearly Trip Counts Report (View)
This View retrieves the total number of unique vessels and fishing trips for each Trip Year (based on departure date).';</v>
      </c>
    </row>
    <row r="174" spans="1:18" ht="75" x14ac:dyDescent="0.25">
      <c r="A174" t="s">
        <v>3761</v>
      </c>
      <c r="Q174" s="198" t="s">
        <v>3766</v>
      </c>
      <c r="R174" s="199" t="str">
        <f t="shared" si="433"/>
        <v>COMMENT ON TABLE SPT_RPT_RPL_EVT_OTH_CATCH_V IS 'RPL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v>
      </c>
    </row>
    <row r="175" spans="1:18" ht="75" x14ac:dyDescent="0.25">
      <c r="A175" t="s">
        <v>3762</v>
      </c>
      <c r="Q175" s="198" t="s">
        <v>3764</v>
      </c>
      <c r="R175" s="199" t="str">
        <f t="shared" si="433"/>
        <v>COMMENT ON TABLE SPT_RPL_FRM_HEADER_V IS 'RPL Form Trip-Level Metadata Report (View)
This View was developed to allow verification of the data entered for a given RPL form against the original document.  Each field name corresponds as closely as possible to the fields labels in the original RPL''s trip-level information ';</v>
      </c>
    </row>
    <row r="176" spans="1:18" ht="75" x14ac:dyDescent="0.25">
      <c r="A176" t="s">
        <v>3763</v>
      </c>
      <c r="Q176" s="198" t="s">
        <v>3765</v>
      </c>
      <c r="R176" s="199" t="str">
        <f t="shared" si="433"/>
        <v>COMMENT ON TABLE SPT_RPT_RPL_EVT_TARG_TUNA_V IS 'RPL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v>
      </c>
    </row>
    <row r="177" spans="1:18" ht="75" x14ac:dyDescent="0.25">
      <c r="A177" s="264" t="s">
        <v>3870</v>
      </c>
      <c r="Q177" s="198" t="s">
        <v>3874</v>
      </c>
      <c r="R177" s="199" t="str">
        <f t="shared" si="433"/>
        <v>COMMENT ON TABLE SPT_RPT_RPL_PG_TOTALS_V IS 'RPL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v>
      </c>
    </row>
    <row r="178" spans="1:18" ht="75" x14ac:dyDescent="0.25">
      <c r="A178" s="264" t="s">
        <v>3875</v>
      </c>
      <c r="Q178" s="198" t="s">
        <v>3876</v>
      </c>
      <c r="R178" s="199" t="str">
        <f t="shared" si="433"/>
        <v>COMMENT ON TABLE SPT_RPT_RPL_TOTALS_V IS 'RPL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v>
      </c>
    </row>
    <row r="179" spans="1:18" ht="75" x14ac:dyDescent="0.25">
      <c r="A179" s="264" t="s">
        <v>3931</v>
      </c>
      <c r="Q179" s="198" t="s">
        <v>3947</v>
      </c>
      <c r="R179" s="199" t="str">
        <f t="shared" si="433"/>
        <v>COMMENT ON TABLE SPT_NET_SHR_STG_EVT_V IS 'Net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v>
      </c>
    </row>
    <row r="180" spans="1:18" ht="75" x14ac:dyDescent="0.25">
      <c r="A180" s="264" t="s">
        <v>4008</v>
      </c>
      <c r="Q180" s="198" t="s">
        <v>4022</v>
      </c>
      <c r="R180" s="199" t="str">
        <f t="shared" si="433"/>
        <v>COMMENT ON TABLE SPT_NET_SHR_STG_COMP_V IS 'Net Sharing Staging Table Comparison Query (View)
This View returns all Net Share Receive events stored in the database along with the source fishing event and associated Net Share Give event for comparison with the Net Share Staging table (SPT_NET_SHR_STG_DATA) data.';</v>
      </c>
    </row>
    <row r="181" spans="1:18" ht="150" x14ac:dyDescent="0.25">
      <c r="A181" t="s">
        <v>4026</v>
      </c>
      <c r="Q181" s="198" t="s">
        <v>4032</v>
      </c>
      <c r="R181" s="199" t="str">
        <f t="shared" si="433"/>
        <v>COMMENT ON TABLE SPT_NET_SHR_STG_VERIFY_V IS 'Net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182" spans="1:18" ht="60" x14ac:dyDescent="0.25">
      <c r="A182" t="s">
        <v>4250</v>
      </c>
      <c r="Q182" s="198" t="s">
        <v>4254</v>
      </c>
      <c r="R182" s="199" t="str">
        <f t="shared" si="433"/>
        <v>COMMENT ON TABLE SPT_RPT_ACT_FATAL_ERR_V IS 'Active Fatal Error Report (View)
This View returns all active fatal errors (ERR_SEVERITY_CODE = ''FATAL'') without a corresponding error resolution code so that it can be reviewed and resolved by data management staff.';</v>
      </c>
    </row>
    <row r="183" spans="1:18" ht="90" x14ac:dyDescent="0.25">
      <c r="A183" s="264" t="s">
        <v>4346</v>
      </c>
      <c r="Q183" s="198" t="s">
        <v>4347</v>
      </c>
      <c r="R183" s="199" t="str">
        <f t="shared" si="433"/>
        <v>COMMENT ON TABLE DVM_DATA_STREAMS_V IS 'Data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v>
      </c>
    </row>
    <row r="184" spans="1:18" ht="105" x14ac:dyDescent="0.25">
      <c r="A184" t="s">
        <v>4351</v>
      </c>
      <c r="Q184" s="198" t="s">
        <v>4352</v>
      </c>
      <c r="R184" s="199" t="str">
        <f t="shared" si="433"/>
        <v>COMMENT ON TABLE DVM_QC_MSG_MISS_FIELDS_V IS 'Data Validation Module Missing Template Field References QC (View)
This query returns all error types (DVM_ERROR_TYPES) that have a ERR_TYPE_COMMENT_TEMPLATE value that is missing one or more field references in the corresponding QC View object (based on the data dictionary).  This View should be used to identify if there are any field references that will not be populated by the Data Validation Module.  MISSING_VIEW_FIELDS will contain a comma-delimited list of field references that are not in the corresponding QC View object';</v>
      </c>
    </row>
    <row r="186" spans="1:18" x14ac:dyDescent="0.25">
      <c r="Q186" t="s">
        <v>4349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52" workbookViewId="0">
      <selection activeCell="A92" sqref="A2:A9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46</v>
      </c>
      <c r="B1" s="1" t="s">
        <v>47</v>
      </c>
      <c r="C1" s="1" t="s">
        <v>48</v>
      </c>
      <c r="D1" s="1" t="s">
        <v>77</v>
      </c>
      <c r="E1" s="1" t="s">
        <v>78</v>
      </c>
      <c r="F1" s="1" t="s">
        <v>79</v>
      </c>
      <c r="G1" s="1" t="s">
        <v>109</v>
      </c>
    </row>
    <row r="2" spans="1:7" x14ac:dyDescent="0.25">
      <c r="A2" s="3" t="s">
        <v>49</v>
      </c>
      <c r="B2">
        <f>LEN(A2)</f>
        <v>18</v>
      </c>
      <c r="C2" t="b">
        <f>LEN(A2) &lt; 22</f>
        <v>1</v>
      </c>
      <c r="D2" t="s">
        <v>84</v>
      </c>
      <c r="E2">
        <f>LEN(D2)</f>
        <v>7</v>
      </c>
      <c r="F2" t="b">
        <f>LEN(D2) &lt;= 10</f>
        <v>1</v>
      </c>
      <c r="G2" t="str">
        <f t="shared" ref="G2:G62" si="0">CONCATENATE("CREATE SYNONYM ", D2, " FOR SPTT.", A2, ";")</f>
        <v>CREATE SYNONYM ACT_COD FOR SPTT.SPT_ACTIVITY_CODES;</v>
      </c>
    </row>
    <row r="3" spans="1:7" x14ac:dyDescent="0.25">
      <c r="A3" s="3" t="s">
        <v>50</v>
      </c>
      <c r="B3">
        <f t="shared" ref="B3:B18" si="1">LEN(A3)</f>
        <v>20</v>
      </c>
      <c r="C3" t="b">
        <f t="shared" ref="C3:C31" si="2">LEN(A3) &lt; 22</f>
        <v>1</v>
      </c>
      <c r="D3" t="s">
        <v>108</v>
      </c>
      <c r="E3">
        <f t="shared" ref="E3:E31" si="3">LEN(D3)</f>
        <v>9</v>
      </c>
      <c r="F3" t="b">
        <f t="shared" ref="F3:F31" si="4">LEN(D3) &lt;= 10</f>
        <v>1</v>
      </c>
      <c r="G3" t="str">
        <f t="shared" si="0"/>
        <v>CREATE SYNONYM CAN_TR_IT FOR SPTT.SPT_CANN_TRANS_ITEMS;</v>
      </c>
    </row>
    <row r="4" spans="1:7" x14ac:dyDescent="0.25">
      <c r="A4" s="3" t="s">
        <v>76</v>
      </c>
      <c r="B4">
        <f t="shared" si="1"/>
        <v>21</v>
      </c>
      <c r="C4" t="b">
        <f t="shared" si="2"/>
        <v>1</v>
      </c>
      <c r="D4" t="s">
        <v>102</v>
      </c>
      <c r="E4">
        <f t="shared" si="3"/>
        <v>6</v>
      </c>
      <c r="F4" t="b">
        <f t="shared" si="4"/>
        <v>1</v>
      </c>
      <c r="G4" t="str">
        <f t="shared" si="0"/>
        <v>CREATE SYNONYM CAN_TR FOR SPTT.SPT_CANN_TRANSACTIONS;</v>
      </c>
    </row>
    <row r="5" spans="1:7" x14ac:dyDescent="0.25">
      <c r="A5" s="3" t="s">
        <v>51</v>
      </c>
      <c r="B5">
        <f t="shared" si="1"/>
        <v>17</v>
      </c>
      <c r="C5" t="b">
        <f t="shared" si="2"/>
        <v>1</v>
      </c>
      <c r="D5" t="s">
        <v>83</v>
      </c>
      <c r="E5">
        <f t="shared" si="3"/>
        <v>8</v>
      </c>
      <c r="F5" t="b">
        <f t="shared" si="4"/>
        <v>1</v>
      </c>
      <c r="G5" t="str">
        <f t="shared" si="0"/>
        <v>CREATE SYNONYM DISC_COD FOR SPTT.SPT_DISCARD_CODES;</v>
      </c>
    </row>
    <row r="6" spans="1:7" x14ac:dyDescent="0.25">
      <c r="A6" s="3" t="s">
        <v>52</v>
      </c>
      <c r="B6">
        <f t="shared" si="1"/>
        <v>18</v>
      </c>
      <c r="C6" t="b">
        <f t="shared" si="2"/>
        <v>1</v>
      </c>
      <c r="D6" t="s">
        <v>101</v>
      </c>
      <c r="E6">
        <f t="shared" si="3"/>
        <v>7</v>
      </c>
      <c r="F6" t="b">
        <f t="shared" si="4"/>
        <v>1</v>
      </c>
      <c r="G6" t="str">
        <f t="shared" si="0"/>
        <v>CREATE SYNONYM LOC_TYP FOR SPTT.SPT_LOCATION_TYPES;</v>
      </c>
    </row>
    <row r="7" spans="1:7" x14ac:dyDescent="0.25">
      <c r="A7" s="3" t="s">
        <v>53</v>
      </c>
      <c r="B7">
        <f t="shared" si="1"/>
        <v>13</v>
      </c>
      <c r="C7" t="b">
        <f t="shared" si="2"/>
        <v>1</v>
      </c>
      <c r="D7" t="s">
        <v>80</v>
      </c>
      <c r="E7">
        <f t="shared" si="3"/>
        <v>3</v>
      </c>
      <c r="F7" t="b">
        <f t="shared" si="4"/>
        <v>1</v>
      </c>
      <c r="G7" t="str">
        <f t="shared" si="0"/>
        <v>CREATE SYNONYM LOC FOR SPTT.SPT_LOCATIONS;</v>
      </c>
    </row>
    <row r="8" spans="1:7" x14ac:dyDescent="0.25">
      <c r="A8" s="3" t="s">
        <v>54</v>
      </c>
      <c r="B8">
        <f t="shared" si="1"/>
        <v>20</v>
      </c>
      <c r="C8" t="b">
        <f t="shared" si="2"/>
        <v>1</v>
      </c>
      <c r="D8" t="s">
        <v>81</v>
      </c>
      <c r="E8">
        <f t="shared" si="3"/>
        <v>8</v>
      </c>
      <c r="F8" t="b">
        <f t="shared" si="4"/>
        <v>1</v>
      </c>
      <c r="G8" t="str">
        <f t="shared" si="0"/>
        <v>CREATE SYNONYM MKT_DISP FOR SPTT.SPT_MKT_DISPOSITIONS;</v>
      </c>
    </row>
    <row r="9" spans="1:7" x14ac:dyDescent="0.25">
      <c r="A9" s="3" t="s">
        <v>55</v>
      </c>
      <c r="B9">
        <f t="shared" si="1"/>
        <v>14</v>
      </c>
      <c r="C9" t="b">
        <f t="shared" si="2"/>
        <v>1</v>
      </c>
      <c r="D9" t="s">
        <v>82</v>
      </c>
      <c r="E9">
        <f t="shared" si="3"/>
        <v>7</v>
      </c>
      <c r="F9" t="b">
        <f t="shared" si="4"/>
        <v>1</v>
      </c>
      <c r="G9" t="str">
        <f t="shared" si="0"/>
        <v>CREATE SYNONYM MKT_GRD FOR SPTT.SPT_MKT_GRADES;</v>
      </c>
    </row>
    <row r="10" spans="1:7" x14ac:dyDescent="0.25">
      <c r="A10" s="3" t="s">
        <v>56</v>
      </c>
      <c r="B10">
        <f t="shared" si="1"/>
        <v>13</v>
      </c>
      <c r="C10" t="b">
        <f t="shared" si="2"/>
        <v>1</v>
      </c>
      <c r="D10" t="s">
        <v>100</v>
      </c>
      <c r="E10">
        <f t="shared" si="3"/>
        <v>7</v>
      </c>
      <c r="F10" t="b">
        <f t="shared" si="4"/>
        <v>1</v>
      </c>
      <c r="G10" t="str">
        <f t="shared" si="0"/>
        <v>CREATE SYNONYM ORG_TYP FOR SPTT.SPT_ORG_TYPES;</v>
      </c>
    </row>
    <row r="11" spans="1:7" s="42" customFormat="1" x14ac:dyDescent="0.25">
      <c r="A11" s="42" t="s">
        <v>57</v>
      </c>
      <c r="B11" s="42">
        <f t="shared" si="1"/>
        <v>17</v>
      </c>
      <c r="C11" s="42" t="b">
        <f t="shared" si="2"/>
        <v>1</v>
      </c>
      <c r="D11" s="42" t="s">
        <v>85</v>
      </c>
      <c r="E11" s="42">
        <f t="shared" si="3"/>
        <v>3</v>
      </c>
      <c r="F11" s="42" t="b">
        <f t="shared" si="4"/>
        <v>1</v>
      </c>
      <c r="G11" s="42" t="str">
        <f t="shared" si="0"/>
        <v>CREATE SYNONYM ORG FOR SPTT.SPT_ORGANIZATIONS;</v>
      </c>
    </row>
    <row r="12" spans="1:7" x14ac:dyDescent="0.25">
      <c r="A12" s="3" t="s">
        <v>58</v>
      </c>
      <c r="B12">
        <f t="shared" si="1"/>
        <v>19</v>
      </c>
      <c r="C12" t="b">
        <f t="shared" si="2"/>
        <v>1</v>
      </c>
      <c r="D12" t="s">
        <v>103</v>
      </c>
      <c r="E12">
        <f t="shared" si="3"/>
        <v>7</v>
      </c>
      <c r="F12" t="b">
        <f t="shared" si="4"/>
        <v>1</v>
      </c>
      <c r="G12" t="str">
        <f t="shared" si="0"/>
        <v>CREATE SYNONYM SCH_ASC FOR SPTT.SPT_SCH_ASSOC_CODES;</v>
      </c>
    </row>
    <row r="13" spans="1:7" s="5" customFormat="1" x14ac:dyDescent="0.25">
      <c r="A13" s="5" t="s">
        <v>482</v>
      </c>
      <c r="B13" s="5">
        <f t="shared" si="1"/>
        <v>16</v>
      </c>
      <c r="C13" s="5" t="b">
        <f t="shared" si="2"/>
        <v>1</v>
      </c>
      <c r="D13" s="5" t="s">
        <v>483</v>
      </c>
      <c r="E13" s="5">
        <f t="shared" si="3"/>
        <v>5</v>
      </c>
      <c r="F13" s="5" t="b">
        <f t="shared" si="4"/>
        <v>1</v>
      </c>
      <c r="G13" s="5" t="str">
        <f t="shared" si="0"/>
        <v>CREATE SYNONYM S_DSC FOR SPTT.SPT_SET_DISCARDS;</v>
      </c>
    </row>
    <row r="14" spans="1:7" x14ac:dyDescent="0.25">
      <c r="A14" s="3" t="s">
        <v>537</v>
      </c>
      <c r="B14">
        <f t="shared" si="1"/>
        <v>13</v>
      </c>
      <c r="C14" t="b">
        <f t="shared" si="2"/>
        <v>1</v>
      </c>
      <c r="D14" t="s">
        <v>106</v>
      </c>
      <c r="E14">
        <f t="shared" si="3"/>
        <v>8</v>
      </c>
      <c r="F14" t="b">
        <f t="shared" si="4"/>
        <v>1</v>
      </c>
      <c r="G14" t="str">
        <f t="shared" si="0"/>
        <v>CREATE SYNONYM S_RT_CTC FOR SPTT.SPT_SET_CATCH;</v>
      </c>
    </row>
    <row r="15" spans="1:7" s="5" customFormat="1" x14ac:dyDescent="0.25">
      <c r="A15" s="5" t="s">
        <v>61</v>
      </c>
      <c r="B15" s="5">
        <f t="shared" si="1"/>
        <v>17</v>
      </c>
      <c r="C15" s="5" t="b">
        <f t="shared" si="2"/>
        <v>1</v>
      </c>
      <c r="D15" s="5" t="s">
        <v>105</v>
      </c>
      <c r="E15" s="5">
        <f t="shared" si="3"/>
        <v>8</v>
      </c>
      <c r="F15" s="5" t="b">
        <f t="shared" si="4"/>
        <v>1</v>
      </c>
      <c r="G15" s="5" t="str">
        <f t="shared" si="0"/>
        <v>CREATE SYNONYM S_TN_DSC FOR SPTT.SPT_SET_TUNA_DISC;</v>
      </c>
    </row>
    <row r="16" spans="1:7" x14ac:dyDescent="0.25">
      <c r="A16" s="3" t="s">
        <v>62</v>
      </c>
      <c r="B16">
        <f t="shared" si="1"/>
        <v>16</v>
      </c>
      <c r="C16" t="b">
        <f t="shared" si="2"/>
        <v>1</v>
      </c>
      <c r="D16" t="s">
        <v>99</v>
      </c>
      <c r="E16">
        <f t="shared" si="3"/>
        <v>7</v>
      </c>
      <c r="F16" t="b">
        <f t="shared" si="4"/>
        <v>1</v>
      </c>
      <c r="G16" t="str">
        <f t="shared" si="0"/>
        <v>CREATE SYNONYM SIZ_CLS FOR SPTT.SPT_SIZE_CLASSES;</v>
      </c>
    </row>
    <row r="17" spans="1:7" x14ac:dyDescent="0.25">
      <c r="A17" s="3" t="s">
        <v>276</v>
      </c>
      <c r="B17">
        <f t="shared" si="1"/>
        <v>11</v>
      </c>
      <c r="C17" t="b">
        <f t="shared" si="2"/>
        <v>1</v>
      </c>
      <c r="D17" t="s">
        <v>98</v>
      </c>
      <c r="E17">
        <f t="shared" si="3"/>
        <v>3</v>
      </c>
      <c r="F17" t="b">
        <f t="shared" si="4"/>
        <v>1</v>
      </c>
      <c r="G17" t="str">
        <f t="shared" si="0"/>
        <v>CREATE SYNONYM SPP FOR SPTT.SPT_SPECIES;</v>
      </c>
    </row>
    <row r="18" spans="1:7" x14ac:dyDescent="0.25">
      <c r="A18" s="3" t="s">
        <v>63</v>
      </c>
      <c r="B18">
        <f t="shared" si="1"/>
        <v>18</v>
      </c>
      <c r="C18" t="b">
        <f t="shared" si="2"/>
        <v>1</v>
      </c>
      <c r="D18" t="s">
        <v>97</v>
      </c>
      <c r="E18">
        <f t="shared" si="3"/>
        <v>7</v>
      </c>
      <c r="F18" t="b">
        <f t="shared" si="4"/>
        <v>1</v>
      </c>
      <c r="G18" t="str">
        <f t="shared" si="0"/>
        <v>CREATE SYNONYM SPP_GRP FOR SPTT.SPT_SPECIES_GROUPS;</v>
      </c>
    </row>
    <row r="19" spans="1:7" x14ac:dyDescent="0.25">
      <c r="A19" s="3" t="s">
        <v>64</v>
      </c>
      <c r="B19">
        <f t="shared" ref="B19:B31" si="5">LEN(A19)</f>
        <v>15</v>
      </c>
      <c r="C19" t="b">
        <f t="shared" si="2"/>
        <v>1</v>
      </c>
      <c r="D19" t="s">
        <v>104</v>
      </c>
      <c r="E19">
        <f t="shared" si="3"/>
        <v>4</v>
      </c>
      <c r="F19" t="b">
        <f t="shared" si="4"/>
        <v>1</v>
      </c>
      <c r="G19" t="str">
        <f t="shared" si="0"/>
        <v>CREATE SYNONYM TAXT FOR SPTT.SPT_TAXON_TYPES;</v>
      </c>
    </row>
    <row r="20" spans="1:7" x14ac:dyDescent="0.25">
      <c r="A20" s="3" t="s">
        <v>65</v>
      </c>
      <c r="B20">
        <f t="shared" si="5"/>
        <v>20</v>
      </c>
      <c r="C20" t="b">
        <f t="shared" si="2"/>
        <v>1</v>
      </c>
      <c r="D20" t="s">
        <v>96</v>
      </c>
      <c r="E20">
        <f t="shared" si="3"/>
        <v>3</v>
      </c>
      <c r="F20" t="b">
        <f t="shared" si="4"/>
        <v>1</v>
      </c>
      <c r="G20" t="str">
        <f t="shared" si="0"/>
        <v>CREATE SYNONYM UOM FOR SPTT.SPT_UNITS_OF_MEASURE;</v>
      </c>
    </row>
    <row r="21" spans="1:7" x14ac:dyDescent="0.25">
      <c r="A21" s="3" t="s">
        <v>66</v>
      </c>
      <c r="B21">
        <f t="shared" si="5"/>
        <v>19</v>
      </c>
      <c r="C21" t="b">
        <f t="shared" si="2"/>
        <v>1</v>
      </c>
      <c r="D21" t="s">
        <v>95</v>
      </c>
      <c r="E21">
        <f t="shared" si="3"/>
        <v>7</v>
      </c>
      <c r="F21" t="b">
        <f t="shared" si="4"/>
        <v>1</v>
      </c>
      <c r="G21" t="str">
        <f t="shared" si="0"/>
        <v>CREATE SYNONYM UL_DISP FOR SPTT.SPT_UL_DISPOSITIONS;</v>
      </c>
    </row>
    <row r="22" spans="1:7" x14ac:dyDescent="0.25">
      <c r="A22" s="3" t="s">
        <v>67</v>
      </c>
      <c r="B22">
        <f t="shared" si="5"/>
        <v>18</v>
      </c>
      <c r="C22" t="b">
        <f t="shared" si="2"/>
        <v>1</v>
      </c>
      <c r="D22" t="s">
        <v>93</v>
      </c>
      <c r="E22">
        <f t="shared" si="3"/>
        <v>8</v>
      </c>
      <c r="F22" t="b">
        <f t="shared" si="4"/>
        <v>1</v>
      </c>
      <c r="G22" t="str">
        <f t="shared" si="0"/>
        <v>CREATE SYNONYM UL_TR_IT FOR SPTT.SPT_UL_TRANS_ITEMS;</v>
      </c>
    </row>
    <row r="23" spans="1:7" x14ac:dyDescent="0.25">
      <c r="A23" s="3" t="s">
        <v>68</v>
      </c>
      <c r="B23">
        <f t="shared" si="5"/>
        <v>19</v>
      </c>
      <c r="C23" t="b">
        <f t="shared" si="2"/>
        <v>1</v>
      </c>
      <c r="D23" t="s">
        <v>94</v>
      </c>
      <c r="E23">
        <f t="shared" si="3"/>
        <v>5</v>
      </c>
      <c r="F23" t="b">
        <f t="shared" si="4"/>
        <v>1</v>
      </c>
      <c r="G23" t="str">
        <f t="shared" si="0"/>
        <v>CREATE SYNONYM UL_TR FOR SPTT.SPT_UL_TRANSACTIONS;</v>
      </c>
    </row>
    <row r="24" spans="1:7" x14ac:dyDescent="0.25">
      <c r="A24" s="3" t="s">
        <v>69</v>
      </c>
      <c r="B24">
        <f t="shared" si="5"/>
        <v>19</v>
      </c>
      <c r="C24" t="b">
        <f t="shared" si="2"/>
        <v>1</v>
      </c>
      <c r="D24" t="s">
        <v>92</v>
      </c>
      <c r="E24">
        <f t="shared" si="3"/>
        <v>6</v>
      </c>
      <c r="F24" t="b">
        <f t="shared" si="4"/>
        <v>1</v>
      </c>
      <c r="G24" t="str">
        <f t="shared" si="0"/>
        <v>CREATE SYNONYM VS_CAP FOR SPTT.SPT_VESSEL_CAPTAINS;</v>
      </c>
    </row>
    <row r="25" spans="1:7" s="5" customFormat="1" x14ac:dyDescent="0.25">
      <c r="A25" s="5" t="s">
        <v>70</v>
      </c>
      <c r="B25" s="5">
        <f t="shared" si="5"/>
        <v>19</v>
      </c>
      <c r="C25" s="5" t="b">
        <f t="shared" si="2"/>
        <v>1</v>
      </c>
      <c r="D25" s="5" t="s">
        <v>91</v>
      </c>
      <c r="E25" s="5">
        <f t="shared" si="3"/>
        <v>8</v>
      </c>
      <c r="F25" s="5" t="b">
        <f t="shared" si="4"/>
        <v>1</v>
      </c>
      <c r="G25" s="5" t="str">
        <f t="shared" si="0"/>
        <v>CREATE SYNONYM VST_SEVT FOR SPTT.SPT_VESSEL_SET_EVTS;</v>
      </c>
    </row>
    <row r="26" spans="1:7" x14ac:dyDescent="0.25">
      <c r="A26" s="3" t="s">
        <v>71</v>
      </c>
      <c r="B26">
        <f t="shared" si="5"/>
        <v>16</v>
      </c>
      <c r="C26" t="b">
        <f t="shared" si="2"/>
        <v>1</v>
      </c>
      <c r="D26" t="s">
        <v>90</v>
      </c>
      <c r="E26">
        <f t="shared" si="3"/>
        <v>3</v>
      </c>
      <c r="F26" t="b">
        <f t="shared" si="4"/>
        <v>1</v>
      </c>
      <c r="G26" t="str">
        <f t="shared" si="0"/>
        <v>CREATE SYNONYM VST FOR SPTT.SPT_VESSEL_TRIPS;</v>
      </c>
    </row>
    <row r="27" spans="1:7" x14ac:dyDescent="0.25">
      <c r="A27" s="3" t="s">
        <v>72</v>
      </c>
      <c r="B27">
        <f t="shared" si="5"/>
        <v>20</v>
      </c>
      <c r="C27" t="b">
        <f t="shared" si="2"/>
        <v>1</v>
      </c>
      <c r="D27" t="s">
        <v>89</v>
      </c>
      <c r="E27">
        <f t="shared" si="3"/>
        <v>7</v>
      </c>
      <c r="F27" t="b">
        <f t="shared" si="4"/>
        <v>1</v>
      </c>
      <c r="G27" t="str">
        <f t="shared" si="0"/>
        <v>CREATE SYNONYM VST_EVT FOR SPTT.SPT_VESSEL_TRIP_EVTS;</v>
      </c>
    </row>
    <row r="28" spans="1:7" x14ac:dyDescent="0.25">
      <c r="A28" s="3" t="s">
        <v>448</v>
      </c>
      <c r="B28">
        <f t="shared" si="5"/>
        <v>17</v>
      </c>
      <c r="C28" t="b">
        <f t="shared" si="2"/>
        <v>1</v>
      </c>
      <c r="D28" t="s">
        <v>107</v>
      </c>
      <c r="E28">
        <f t="shared" si="3"/>
        <v>9</v>
      </c>
      <c r="F28" t="b">
        <f t="shared" si="4"/>
        <v>1</v>
      </c>
      <c r="G28" t="str">
        <f t="shared" si="0"/>
        <v>CREATE SYNONYM VST_UL_IT FOR SPTT.SPT_TRIP_UL_ITEMS;</v>
      </c>
    </row>
    <row r="29" spans="1:7" x14ac:dyDescent="0.25">
      <c r="A29" s="3" t="s">
        <v>73</v>
      </c>
      <c r="B29">
        <f t="shared" si="5"/>
        <v>18</v>
      </c>
      <c r="C29" t="b">
        <f t="shared" si="2"/>
        <v>1</v>
      </c>
      <c r="D29" t="s">
        <v>86</v>
      </c>
      <c r="E29">
        <f t="shared" si="3"/>
        <v>6</v>
      </c>
      <c r="F29" t="b">
        <f t="shared" si="4"/>
        <v>1</v>
      </c>
      <c r="G29" t="str">
        <f t="shared" si="0"/>
        <v>CREATE SYNONYM VST_UL FOR SPTT.SPT_VESSEL_TRIP_UL;</v>
      </c>
    </row>
    <row r="30" spans="1:7" x14ac:dyDescent="0.25">
      <c r="A30" s="3" t="s">
        <v>74</v>
      </c>
      <c r="B30">
        <f t="shared" si="5"/>
        <v>16</v>
      </c>
      <c r="C30" t="b">
        <f t="shared" si="2"/>
        <v>1</v>
      </c>
      <c r="D30" t="s">
        <v>87</v>
      </c>
      <c r="E30">
        <f t="shared" si="3"/>
        <v>6</v>
      </c>
      <c r="F30" t="b">
        <f t="shared" si="4"/>
        <v>1</v>
      </c>
      <c r="G30" t="str">
        <f t="shared" si="0"/>
        <v>CREATE SYNONYM VS_TYP FOR SPTT.SPT_VESSEL_TYPES;</v>
      </c>
    </row>
    <row r="31" spans="1:7" s="42" customFormat="1" x14ac:dyDescent="0.25">
      <c r="A31" s="42" t="s">
        <v>973</v>
      </c>
      <c r="B31" s="42">
        <f t="shared" si="5"/>
        <v>15</v>
      </c>
      <c r="C31" s="42" t="b">
        <f t="shared" si="2"/>
        <v>1</v>
      </c>
      <c r="D31" s="42" t="s">
        <v>981</v>
      </c>
      <c r="E31" s="42">
        <f t="shared" si="3"/>
        <v>6</v>
      </c>
      <c r="F31" s="42" t="b">
        <f t="shared" si="4"/>
        <v>1</v>
      </c>
      <c r="G31" s="42" t="str">
        <f t="shared" si="0"/>
        <v>CREATE SYNONYM PTA_VS FOR SPTT.SPT_PTA_VESSELS;</v>
      </c>
    </row>
    <row r="32" spans="1:7" x14ac:dyDescent="0.25">
      <c r="A32" t="s">
        <v>497</v>
      </c>
      <c r="B32">
        <f t="shared" ref="B32" si="6">LEN(A32)</f>
        <v>21</v>
      </c>
      <c r="C32" t="b">
        <f t="shared" ref="C32" si="7">LEN(A32) &lt; 22</f>
        <v>1</v>
      </c>
      <c r="D32" t="s">
        <v>484</v>
      </c>
      <c r="E32">
        <f t="shared" ref="E32" si="8">LEN(D32)</f>
        <v>7</v>
      </c>
      <c r="F32" t="b">
        <f t="shared" ref="F32" si="9">LEN(D32) &lt;= 10</f>
        <v>1</v>
      </c>
      <c r="G32" t="str">
        <f t="shared" si="0"/>
        <v>CREATE SYNONYM VST_OBT FOR SPTT.SPT_TRIP_OB_TRANSFERS;</v>
      </c>
    </row>
    <row r="33" spans="1:7" x14ac:dyDescent="0.25">
      <c r="A33" s="37" t="s">
        <v>487</v>
      </c>
      <c r="B33">
        <f t="shared" ref="B33" si="10">LEN(A33)</f>
        <v>19</v>
      </c>
      <c r="C33" t="b">
        <f t="shared" ref="C33" si="11">LEN(A33) &lt; 22</f>
        <v>1</v>
      </c>
      <c r="D33" t="s">
        <v>488</v>
      </c>
      <c r="E33">
        <f t="shared" ref="E33" si="12">LEN(D33)</f>
        <v>10</v>
      </c>
      <c r="F33" t="b">
        <f t="shared" ref="F33" si="13">LEN(D33) &lt;= 10</f>
        <v>1</v>
      </c>
      <c r="G33" t="str">
        <f t="shared" si="0"/>
        <v>CREATE SYNONYM CTCH_WELLS FOR SPTT.SPT_RET_CATCH_WELLS;</v>
      </c>
    </row>
    <row r="34" spans="1:7" x14ac:dyDescent="0.25">
      <c r="A34" s="37" t="s">
        <v>491</v>
      </c>
      <c r="B34">
        <f t="shared" ref="B34" si="14">LEN(A34)</f>
        <v>21</v>
      </c>
      <c r="C34" t="b">
        <f t="shared" ref="C34" si="15">LEN(A34) &lt; 22</f>
        <v>1</v>
      </c>
      <c r="D34" t="s">
        <v>492</v>
      </c>
      <c r="E34">
        <f t="shared" ref="E34" si="16">LEN(D34)</f>
        <v>10</v>
      </c>
      <c r="F34" t="b">
        <f t="shared" ref="F34" si="17">LEN(D34) &lt;= 10</f>
        <v>1</v>
      </c>
      <c r="G34" t="str">
        <f t="shared" si="0"/>
        <v>CREATE SYNONYM MEAS_TYPES FOR SPTT.SPT_MEASUREMENT_TYPES;</v>
      </c>
    </row>
    <row r="35" spans="1:7" s="6" customFormat="1" x14ac:dyDescent="0.25">
      <c r="A35" s="6" t="s">
        <v>495</v>
      </c>
      <c r="B35" s="6">
        <f t="shared" ref="B35:B36" si="18">LEN(A35)</f>
        <v>16</v>
      </c>
      <c r="C35" s="6" t="b">
        <f t="shared" ref="C35:C36" si="19">LEN(A35) &lt; 22</f>
        <v>1</v>
      </c>
      <c r="D35" s="6" t="s">
        <v>496</v>
      </c>
      <c r="E35" s="6">
        <f t="shared" ref="E35:E36" si="20">LEN(D35)</f>
        <v>7</v>
      </c>
      <c r="F35" s="6" t="b">
        <f t="shared" ref="F35:F36" si="21">LEN(D35) &lt;= 10</f>
        <v>1</v>
      </c>
      <c r="G35" s="6" t="str">
        <f t="shared" si="0"/>
        <v>CREATE SYNONYM VST_OBF FOR SPTT.SPT_TRIP_OB_FISH;</v>
      </c>
    </row>
    <row r="36" spans="1:7" x14ac:dyDescent="0.25">
      <c r="A36" t="s">
        <v>498</v>
      </c>
      <c r="B36">
        <f t="shared" si="18"/>
        <v>21</v>
      </c>
      <c r="C36" t="b">
        <f t="shared" si="19"/>
        <v>1</v>
      </c>
      <c r="D36" t="s">
        <v>499</v>
      </c>
      <c r="E36">
        <f t="shared" si="20"/>
        <v>7</v>
      </c>
      <c r="F36" t="b">
        <f t="shared" si="21"/>
        <v>1</v>
      </c>
      <c r="G36" t="str">
        <f t="shared" si="0"/>
        <v>CREATE SYNONYM TR_DISP FOR SPTT.SPT_TRIP_DISPOSITIONS;</v>
      </c>
    </row>
    <row r="37" spans="1:7" x14ac:dyDescent="0.25">
      <c r="A37" s="37" t="s">
        <v>504</v>
      </c>
      <c r="B37" s="37">
        <f t="shared" ref="B37" si="22">LEN(A37)</f>
        <v>17</v>
      </c>
      <c r="C37" s="37" t="b">
        <f t="shared" ref="C37" si="23">LEN(A37) &lt; 22</f>
        <v>1</v>
      </c>
      <c r="D37" s="37" t="s">
        <v>505</v>
      </c>
      <c r="E37" s="37">
        <f t="shared" ref="E37" si="24">LEN(D37)</f>
        <v>8</v>
      </c>
      <c r="F37" s="37" t="b">
        <f t="shared" ref="F37" si="25">LEN(D37) &lt;= 10</f>
        <v>1</v>
      </c>
      <c r="G37" s="6" t="str">
        <f t="shared" si="0"/>
        <v>CREATE SYNONYM FRM_VERS FOR SPTT.SPT_FORM_VERSIONS;</v>
      </c>
    </row>
    <row r="38" spans="1:7" x14ac:dyDescent="0.25">
      <c r="A38" s="37" t="s">
        <v>515</v>
      </c>
      <c r="B38" s="37">
        <f t="shared" ref="B38" si="26">LEN(A38)</f>
        <v>14</v>
      </c>
      <c r="C38" s="37" t="b">
        <f t="shared" ref="C38" si="27">LEN(A38) &lt; 22</f>
        <v>1</v>
      </c>
      <c r="D38" s="37" t="s">
        <v>517</v>
      </c>
      <c r="E38" s="37">
        <f t="shared" ref="E38" si="28">LEN(D38)</f>
        <v>9</v>
      </c>
      <c r="F38" s="37" t="b">
        <f t="shared" ref="F38" si="29">LEN(D38) &lt;= 10</f>
        <v>1</v>
      </c>
      <c r="G38" s="6" t="str">
        <f t="shared" si="0"/>
        <v>CREATE SYNONYM FRM_TYPES FOR SPTT.SPT_FORM_TYPES;</v>
      </c>
    </row>
    <row r="39" spans="1:7" x14ac:dyDescent="0.25">
      <c r="A39" s="37" t="s">
        <v>506</v>
      </c>
      <c r="B39" s="37">
        <f t="shared" ref="B39" si="30">LEN(A39)</f>
        <v>18</v>
      </c>
      <c r="C39" s="37" t="b">
        <f t="shared" ref="C39" si="31">LEN(A39) &lt; 22</f>
        <v>1</v>
      </c>
      <c r="D39" s="37" t="s">
        <v>507</v>
      </c>
      <c r="E39" s="37">
        <f t="shared" ref="E39" si="32">LEN(D39)</f>
        <v>8</v>
      </c>
      <c r="F39" s="37" t="b">
        <f t="shared" ref="F39" si="33">LEN(D39) &lt;= 10</f>
        <v>1</v>
      </c>
      <c r="G39" s="6" t="str">
        <f t="shared" si="0"/>
        <v>CREATE SYNONYM IMP_METH FOR SPTT.SPT_IMPORT_METHODS;</v>
      </c>
    </row>
    <row r="40" spans="1:7" x14ac:dyDescent="0.25">
      <c r="A40" s="37" t="s">
        <v>510</v>
      </c>
      <c r="B40" s="37">
        <f t="shared" ref="B40" si="34">LEN(A40)</f>
        <v>21</v>
      </c>
      <c r="C40" s="37" t="b">
        <f t="shared" ref="C40" si="35">LEN(A40) &lt; 22</f>
        <v>1</v>
      </c>
      <c r="D40" s="37" t="s">
        <v>511</v>
      </c>
      <c r="E40" s="37">
        <f t="shared" ref="E40" si="36">LEN(D40)</f>
        <v>9</v>
      </c>
      <c r="F40" s="37" t="b">
        <f t="shared" ref="F40" si="37">LEN(D40) &lt;= 10</f>
        <v>1</v>
      </c>
      <c r="G40" s="6" t="str">
        <f t="shared" si="0"/>
        <v>CREATE SYNONYM IMP_M_TYP FOR SPTT.SPT_IMP_METHOD_TYPES ;</v>
      </c>
    </row>
    <row r="41" spans="1:7" x14ac:dyDescent="0.25">
      <c r="A41" s="37" t="s">
        <v>524</v>
      </c>
      <c r="B41" s="37">
        <f t="shared" ref="B41:B42" si="38">LEN(A41)</f>
        <v>20</v>
      </c>
      <c r="C41" s="37" t="b">
        <f t="shared" ref="C41:C42" si="39">LEN(A41) &lt; 22</f>
        <v>1</v>
      </c>
      <c r="D41" s="37" t="s">
        <v>526</v>
      </c>
      <c r="E41" s="37">
        <f t="shared" ref="E41:E42" si="40">LEN(D41)</f>
        <v>8</v>
      </c>
      <c r="F41" s="37" t="b">
        <f t="shared" ref="F41:F42" si="41">LEN(D41) &lt;= 10</f>
        <v>1</v>
      </c>
      <c r="G41" s="6" t="str">
        <f t="shared" si="0"/>
        <v>CREATE SYNONYM GRP_SZCL FOR SPTT.SPT_GRP_SIZE_CLASSES;</v>
      </c>
    </row>
    <row r="42" spans="1:7" x14ac:dyDescent="0.25">
      <c r="A42" s="37" t="s">
        <v>521</v>
      </c>
      <c r="B42" s="37">
        <f t="shared" si="38"/>
        <v>21</v>
      </c>
      <c r="C42" s="37" t="b">
        <f t="shared" si="39"/>
        <v>1</v>
      </c>
      <c r="D42" s="37" t="s">
        <v>525</v>
      </c>
      <c r="E42" s="37">
        <f t="shared" si="40"/>
        <v>8</v>
      </c>
      <c r="F42" s="37" t="b">
        <f t="shared" si="41"/>
        <v>1</v>
      </c>
      <c r="G42" s="6" t="str">
        <f t="shared" si="0"/>
        <v>CREATE SYNONYM SZCL_GRP FOR SPTT.SPT_SIZE_CLASS_GROUPS;</v>
      </c>
    </row>
    <row r="43" spans="1:7" x14ac:dyDescent="0.25">
      <c r="A43" s="37" t="s">
        <v>529</v>
      </c>
      <c r="B43" s="37">
        <f t="shared" ref="B43:B53" si="42">LEN(A43)</f>
        <v>20</v>
      </c>
      <c r="C43" s="37" t="b">
        <f t="shared" ref="C43:C53" si="43">LEN(A43) &lt; 22</f>
        <v>1</v>
      </c>
      <c r="D43" s="37" t="s">
        <v>530</v>
      </c>
      <c r="E43" s="37">
        <f t="shared" ref="E43:E53" si="44">LEN(D43)</f>
        <v>9</v>
      </c>
      <c r="F43" s="37" t="b">
        <f t="shared" ref="F43:F53" si="45">LEN(D43) &lt;= 10</f>
        <v>1</v>
      </c>
      <c r="G43" s="6" t="str">
        <f t="shared" si="0"/>
        <v>CREATE SYNONYM FRM_SZGRP FOR SPTT.SPT_FORM_SIZE_GROUPS;</v>
      </c>
    </row>
    <row r="44" spans="1:7" x14ac:dyDescent="0.25">
      <c r="A44" s="37" t="s">
        <v>533</v>
      </c>
      <c r="B44" s="37">
        <f t="shared" si="42"/>
        <v>18</v>
      </c>
      <c r="C44" s="37" t="b">
        <f t="shared" si="43"/>
        <v>1</v>
      </c>
      <c r="D44" s="37" t="s">
        <v>534</v>
      </c>
      <c r="E44" s="37">
        <f t="shared" si="44"/>
        <v>9</v>
      </c>
      <c r="F44" s="37" t="b">
        <f t="shared" si="45"/>
        <v>1</v>
      </c>
      <c r="G44" s="6" t="str">
        <f t="shared" si="0"/>
        <v>CREATE SYNONYM OB_TR_WLS FOR SPTT.SPT_OB_TRANS_WELLS;</v>
      </c>
    </row>
    <row r="45" spans="1:7" x14ac:dyDescent="0.25">
      <c r="A45" s="37" t="s">
        <v>538</v>
      </c>
      <c r="B45" s="37">
        <f t="shared" si="42"/>
        <v>19</v>
      </c>
      <c r="C45" s="37" t="b">
        <f t="shared" si="43"/>
        <v>1</v>
      </c>
      <c r="D45" s="37" t="s">
        <v>539</v>
      </c>
      <c r="E45" s="37">
        <f t="shared" si="44"/>
        <v>9</v>
      </c>
      <c r="F45" s="37" t="b">
        <f t="shared" si="45"/>
        <v>1</v>
      </c>
      <c r="G45" s="6" t="str">
        <f t="shared" si="0"/>
        <v>CREATE SYNONYM CAN_TR_PR FOR SPTT.SPT_CANN_TRANS_PROC;</v>
      </c>
    </row>
    <row r="46" spans="1:7" s="42" customFormat="1" x14ac:dyDescent="0.25">
      <c r="A46" s="42" t="s">
        <v>979</v>
      </c>
      <c r="B46" s="42">
        <f t="shared" ref="B46" si="46">LEN(A46)</f>
        <v>20</v>
      </c>
      <c r="C46" s="42" t="b">
        <f t="shared" ref="C46" si="47">LEN(A46) &lt; 22</f>
        <v>1</v>
      </c>
      <c r="D46" s="42" t="s">
        <v>980</v>
      </c>
      <c r="E46" s="42">
        <f t="shared" ref="E46" si="48">LEN(D46)</f>
        <v>8</v>
      </c>
      <c r="F46" s="42" t="b">
        <f t="shared" ref="F46" si="49">LEN(D46) &lt;= 10</f>
        <v>1</v>
      </c>
      <c r="G46" s="42" t="str">
        <f t="shared" si="0"/>
        <v>CREATE SYNONYM PTA_H_VS FOR SPTT.SPT_PTA_HIST_VESSELS;</v>
      </c>
    </row>
    <row r="47" spans="1:7" x14ac:dyDescent="0.25">
      <c r="A47" s="4" t="s">
        <v>984</v>
      </c>
      <c r="B47" s="37">
        <f t="shared" si="42"/>
        <v>17</v>
      </c>
      <c r="C47" s="37" t="b">
        <f t="shared" si="43"/>
        <v>1</v>
      </c>
      <c r="D47" s="37" t="s">
        <v>985</v>
      </c>
      <c r="E47" s="37">
        <f t="shared" si="44"/>
        <v>10</v>
      </c>
      <c r="F47" s="37" t="b">
        <f t="shared" si="45"/>
        <v>1</v>
      </c>
      <c r="G47" s="6" t="str">
        <f t="shared" si="0"/>
        <v>CREATE SYNONYM CAN_DEST_L FOR SPTT.SPT_CANN_DEST_LOC;</v>
      </c>
    </row>
    <row r="48" spans="1:7" x14ac:dyDescent="0.25">
      <c r="A48" t="s">
        <v>1023</v>
      </c>
      <c r="B48" s="37">
        <f t="shared" si="42"/>
        <v>17</v>
      </c>
      <c r="C48" s="37" t="b">
        <f t="shared" si="43"/>
        <v>1</v>
      </c>
      <c r="D48" s="37" t="s">
        <v>1024</v>
      </c>
      <c r="E48" s="37">
        <f t="shared" si="44"/>
        <v>10</v>
      </c>
      <c r="F48" s="37" t="b">
        <f t="shared" si="45"/>
        <v>1</v>
      </c>
      <c r="G48" s="6" t="str">
        <f t="shared" si="0"/>
        <v>CREATE SYNONYM DATA_TRKNG FOR SPTT.SPT_DATA_TRACKING;</v>
      </c>
    </row>
    <row r="49" spans="1:7" x14ac:dyDescent="0.25">
      <c r="A49" s="46" t="s">
        <v>1048</v>
      </c>
      <c r="B49" s="37">
        <f t="shared" si="42"/>
        <v>16</v>
      </c>
      <c r="C49" s="37" t="b">
        <f t="shared" si="43"/>
        <v>1</v>
      </c>
      <c r="D49" s="37" t="s">
        <v>1047</v>
      </c>
      <c r="E49" s="37">
        <f t="shared" si="44"/>
        <v>5</v>
      </c>
      <c r="F49" s="37" t="b">
        <f t="shared" si="45"/>
        <v>1</v>
      </c>
      <c r="G49" s="6" t="str">
        <f t="shared" si="0"/>
        <v>CREATE SYNONYM XML_P FOR SPTT.SPT_APP_XML_PROP;</v>
      </c>
    </row>
    <row r="50" spans="1:7" x14ac:dyDescent="0.25">
      <c r="A50" s="49" t="s">
        <v>1050</v>
      </c>
      <c r="B50" s="37">
        <f t="shared" si="42"/>
        <v>14</v>
      </c>
      <c r="C50" s="37" t="b">
        <f t="shared" si="43"/>
        <v>1</v>
      </c>
      <c r="D50" s="37" t="s">
        <v>1057</v>
      </c>
      <c r="E50" s="37">
        <f t="shared" si="44"/>
        <v>7</v>
      </c>
      <c r="F50" s="37" t="b">
        <f t="shared" si="45"/>
        <v>1</v>
      </c>
      <c r="G50" s="6" t="str">
        <f t="shared" si="0"/>
        <v>CREATE SYNONYM APP_TBL FOR SPTT.SPT_APP_TABLES;</v>
      </c>
    </row>
    <row r="51" spans="1:7" x14ac:dyDescent="0.25">
      <c r="A51" s="40" t="s">
        <v>1051</v>
      </c>
      <c r="B51" s="37">
        <f t="shared" si="42"/>
        <v>14</v>
      </c>
      <c r="C51" s="37" t="b">
        <f t="shared" si="43"/>
        <v>1</v>
      </c>
      <c r="D51" s="37" t="s">
        <v>1058</v>
      </c>
      <c r="E51" s="37">
        <f t="shared" si="44"/>
        <v>7</v>
      </c>
      <c r="F51" s="37" t="b">
        <f t="shared" si="45"/>
        <v>1</v>
      </c>
      <c r="G51" s="6" t="str">
        <f t="shared" si="0"/>
        <v>CREATE SYNONYM APP_FLD FOR SPTT.SPT_APP_FIELDS;</v>
      </c>
    </row>
    <row r="52" spans="1:7" x14ac:dyDescent="0.25">
      <c r="A52" s="49" t="s">
        <v>1052</v>
      </c>
      <c r="B52" s="37">
        <f t="shared" si="42"/>
        <v>21</v>
      </c>
      <c r="C52" s="37" t="b">
        <f t="shared" si="43"/>
        <v>1</v>
      </c>
      <c r="D52" s="37" t="s">
        <v>1059</v>
      </c>
      <c r="E52" s="37">
        <f t="shared" si="44"/>
        <v>10</v>
      </c>
      <c r="F52" s="37" t="b">
        <f t="shared" si="45"/>
        <v>1</v>
      </c>
      <c r="G52" s="6" t="str">
        <f t="shared" si="0"/>
        <v>CREATE SYNONYM APP_REC_GR FOR SPTT.SPT_APP_RECORD_GROUPS;</v>
      </c>
    </row>
    <row r="53" spans="1:7" x14ac:dyDescent="0.25">
      <c r="A53" s="40" t="s">
        <v>1053</v>
      </c>
      <c r="B53" s="37">
        <f t="shared" si="42"/>
        <v>21</v>
      </c>
      <c r="C53" s="37" t="b">
        <f t="shared" si="43"/>
        <v>1</v>
      </c>
      <c r="D53" s="37" t="s">
        <v>1060</v>
      </c>
      <c r="E53" s="37">
        <f t="shared" si="44"/>
        <v>10</v>
      </c>
      <c r="F53" s="37" t="b">
        <f t="shared" si="45"/>
        <v>1</v>
      </c>
      <c r="G53" s="6" t="str">
        <f t="shared" si="0"/>
        <v>CREATE SYNONYM APP_R_GR_P FOR SPTT.SPT_APP_REC_GRP_PROPS;</v>
      </c>
    </row>
    <row r="54" spans="1:7" x14ac:dyDescent="0.25">
      <c r="A54" s="49" t="s">
        <v>1056</v>
      </c>
      <c r="B54" s="37">
        <f t="shared" ref="B54:B61" si="50">LEN(A54)</f>
        <v>20</v>
      </c>
      <c r="C54" s="37" t="b">
        <f t="shared" ref="C54:C56" si="51">LEN(A54) &lt; 22</f>
        <v>1</v>
      </c>
      <c r="D54" s="37" t="s">
        <v>1061</v>
      </c>
      <c r="E54" s="37">
        <f t="shared" ref="E54:E56" si="52">LEN(D54)</f>
        <v>10</v>
      </c>
      <c r="F54" s="37" t="b">
        <f t="shared" ref="F54:F56" si="53">LEN(D54) &lt;= 10</f>
        <v>1</v>
      </c>
      <c r="G54" s="6" t="str">
        <f t="shared" si="0"/>
        <v>CREATE SYNONYM APP_GR_D_V FOR SPTT.SPT_APP_GRP_DEF_VALS;</v>
      </c>
    </row>
    <row r="55" spans="1:7" x14ac:dyDescent="0.25">
      <c r="A55" s="40" t="s">
        <v>1054</v>
      </c>
      <c r="B55" s="37">
        <f t="shared" si="50"/>
        <v>18</v>
      </c>
      <c r="C55" s="37" t="b">
        <f t="shared" si="51"/>
        <v>1</v>
      </c>
      <c r="D55" s="37" t="s">
        <v>1062</v>
      </c>
      <c r="E55" s="37">
        <f t="shared" si="52"/>
        <v>9</v>
      </c>
      <c r="F55" s="37" t="b">
        <f t="shared" si="53"/>
        <v>1</v>
      </c>
      <c r="G55" s="6" t="str">
        <f t="shared" si="0"/>
        <v>CREATE SYNONYM APP_DEF_V FOR SPTT.SPT_APP_DEF_VALUES;</v>
      </c>
    </row>
    <row r="56" spans="1:7" x14ac:dyDescent="0.25">
      <c r="A56" s="49" t="s">
        <v>1055</v>
      </c>
      <c r="B56" s="37">
        <f t="shared" si="50"/>
        <v>18</v>
      </c>
      <c r="C56" s="37" t="b">
        <f t="shared" si="51"/>
        <v>1</v>
      </c>
      <c r="D56" s="37" t="s">
        <v>1063</v>
      </c>
      <c r="E56" s="37">
        <f t="shared" si="52"/>
        <v>9</v>
      </c>
      <c r="F56" s="37" t="b">
        <f t="shared" si="53"/>
        <v>1</v>
      </c>
      <c r="G56" s="6" t="str">
        <f t="shared" si="0"/>
        <v>CREATE SYNONYM APP_XML_F FOR SPTT.SPT_APP_XML_FIELDS;</v>
      </c>
    </row>
    <row r="57" spans="1:7" x14ac:dyDescent="0.25">
      <c r="A57" s="40" t="s">
        <v>1087</v>
      </c>
      <c r="B57" s="37">
        <f t="shared" si="50"/>
        <v>17</v>
      </c>
      <c r="C57" s="37" t="b">
        <f t="shared" ref="C57:C61" si="54">LEN(A57) &lt; 22</f>
        <v>1</v>
      </c>
      <c r="D57" s="37" t="s">
        <v>1081</v>
      </c>
      <c r="E57" s="37">
        <f t="shared" ref="E57:E61" si="55">LEN(D57)</f>
        <v>10</v>
      </c>
      <c r="F57" s="37" t="b">
        <f t="shared" ref="F57:F61" si="56">LEN(D57) &lt;= 10</f>
        <v>1</v>
      </c>
      <c r="G57" s="6" t="str">
        <f t="shared" si="0"/>
        <v>CREATE SYNONYM AP_X_FILES FOR SPTT.SPT_APP_XML_FILES;</v>
      </c>
    </row>
    <row r="58" spans="1:7" x14ac:dyDescent="0.25">
      <c r="A58" t="s">
        <v>1083</v>
      </c>
      <c r="B58" s="37">
        <f t="shared" si="50"/>
        <v>12</v>
      </c>
      <c r="C58" s="37" t="b">
        <f t="shared" si="54"/>
        <v>1</v>
      </c>
      <c r="D58" s="37" t="s">
        <v>1085</v>
      </c>
      <c r="E58" s="37">
        <f t="shared" si="55"/>
        <v>7</v>
      </c>
      <c r="F58" s="37" t="b">
        <f t="shared" si="56"/>
        <v>1</v>
      </c>
      <c r="G58" s="6" t="str">
        <f t="shared" si="0"/>
        <v>CREATE SYNONYM MKT_CUT FOR SPTT.SPT_MKT_CUTS;</v>
      </c>
    </row>
    <row r="59" spans="1:7" x14ac:dyDescent="0.25">
      <c r="A59" s="37" t="s">
        <v>1090</v>
      </c>
      <c r="B59" s="37">
        <f t="shared" si="50"/>
        <v>21</v>
      </c>
      <c r="C59" s="37" t="b">
        <f t="shared" si="54"/>
        <v>1</v>
      </c>
      <c r="D59" s="37" t="s">
        <v>1094</v>
      </c>
      <c r="E59" s="37">
        <f t="shared" si="55"/>
        <v>10</v>
      </c>
      <c r="F59" s="37" t="b">
        <f t="shared" si="56"/>
        <v>1</v>
      </c>
      <c r="G59" s="6" t="str">
        <f t="shared" si="0"/>
        <v>CREATE SYNONYM XML_ER_TYP FOR SPTT.SPT_APP_XML_ERR_TYPES;</v>
      </c>
    </row>
    <row r="60" spans="1:7" x14ac:dyDescent="0.25">
      <c r="A60" s="37" t="s">
        <v>1089</v>
      </c>
      <c r="B60" s="37">
        <f t="shared" si="50"/>
        <v>18</v>
      </c>
      <c r="C60" s="37" t="b">
        <f t="shared" si="54"/>
        <v>1</v>
      </c>
      <c r="D60" s="37" t="s">
        <v>1095</v>
      </c>
      <c r="E60" s="37">
        <f t="shared" si="55"/>
        <v>6</v>
      </c>
      <c r="F60" s="37" t="b">
        <f t="shared" si="56"/>
        <v>1</v>
      </c>
      <c r="G60" s="6" t="str">
        <f t="shared" si="0"/>
        <v>CREATE SYNONYM XML_ER FOR SPTT.SPT_APP_XML_ERRORS;</v>
      </c>
    </row>
    <row r="61" spans="1:7" x14ac:dyDescent="0.25">
      <c r="A61" s="37" t="s">
        <v>1096</v>
      </c>
      <c r="B61" s="37">
        <f t="shared" si="50"/>
        <v>18</v>
      </c>
      <c r="C61" s="37" t="b">
        <f t="shared" si="54"/>
        <v>1</v>
      </c>
      <c r="D61" s="37" t="s">
        <v>1097</v>
      </c>
      <c r="E61" s="37">
        <f t="shared" si="55"/>
        <v>10</v>
      </c>
      <c r="F61" s="37" t="b">
        <f t="shared" si="56"/>
        <v>1</v>
      </c>
      <c r="G61" s="6" t="str">
        <f t="shared" si="0"/>
        <v>CREATE SYNONYM XML_QC_OBJ FOR SPTT.SPT_APP_XML_QC_OBJ;</v>
      </c>
    </row>
    <row r="62" spans="1:7" x14ac:dyDescent="0.25">
      <c r="A62" s="6" t="s">
        <v>1091</v>
      </c>
      <c r="B62" s="37">
        <f t="shared" ref="B62" si="57">LEN(A62)</f>
        <v>16</v>
      </c>
      <c r="C62" s="37" t="b">
        <f t="shared" ref="C62" si="58">LEN(A62) &lt; 22</f>
        <v>1</v>
      </c>
      <c r="D62" s="37" t="s">
        <v>1098</v>
      </c>
      <c r="E62" s="37">
        <f t="shared" ref="E62" si="59">LEN(D62)</f>
        <v>8</v>
      </c>
      <c r="F62" s="37" t="b">
        <f t="shared" ref="F62" si="60">LEN(D62) &lt;= 10</f>
        <v>1</v>
      </c>
      <c r="G62" s="6" t="str">
        <f t="shared" si="0"/>
        <v>CREATE SYNONYM XML_EXEC FOR SPTT.SPT_APP_XML_EXEC;</v>
      </c>
    </row>
    <row r="63" spans="1:7" x14ac:dyDescent="0.25">
      <c r="A63" s="37"/>
      <c r="B63" s="37"/>
      <c r="C63" s="37"/>
      <c r="D63" s="37"/>
      <c r="E63" s="37"/>
      <c r="F63" s="37"/>
      <c r="G63" s="6"/>
    </row>
    <row r="64" spans="1:7" s="37" customFormat="1" x14ac:dyDescent="0.25">
      <c r="A64" s="37" t="s">
        <v>1105</v>
      </c>
      <c r="B64" s="37">
        <f t="shared" ref="B64:B65" si="61">LEN(A64)</f>
        <v>19</v>
      </c>
      <c r="C64" s="37" t="b">
        <f t="shared" ref="C64:C65" si="62">LEN(A64) &lt; 22</f>
        <v>1</v>
      </c>
      <c r="D64" s="37" t="s">
        <v>1106</v>
      </c>
      <c r="E64" s="37">
        <f t="shared" ref="E64:E65" si="63">LEN(D64)</f>
        <v>10</v>
      </c>
      <c r="F64" s="37" t="b">
        <f t="shared" ref="F64:F65" si="64">LEN(D64) &lt;= 10</f>
        <v>1</v>
      </c>
      <c r="G64" s="37" t="str">
        <f t="shared" ref="G64:G89" si="65">CONCATENATE("CREATE SYNONYM ", D64, " FOR SPTT.", A64, ";")</f>
        <v>CREATE SYNONYM SAMP_TRACK FOR SPTT.SPT_SAMPLE_TRACKING;</v>
      </c>
    </row>
    <row r="65" spans="1:7" s="37" customFormat="1" x14ac:dyDescent="0.25">
      <c r="A65" s="37" t="s">
        <v>1103</v>
      </c>
      <c r="B65" s="37">
        <f t="shared" si="61"/>
        <v>16</v>
      </c>
      <c r="C65" s="37" t="b">
        <f t="shared" si="62"/>
        <v>1</v>
      </c>
      <c r="D65" s="37" t="s">
        <v>1107</v>
      </c>
      <c r="E65" s="37">
        <f t="shared" si="63"/>
        <v>9</v>
      </c>
      <c r="F65" s="37" t="b">
        <f t="shared" si="64"/>
        <v>1</v>
      </c>
      <c r="G65" s="37" t="str">
        <f t="shared" si="65"/>
        <v>CREATE SYNONYM SAMP_TYPE FOR SPTT.SPT_SAMPLE_TYPES;</v>
      </c>
    </row>
    <row r="66" spans="1:7" s="37" customFormat="1" x14ac:dyDescent="0.25">
      <c r="A66" s="51" t="s">
        <v>1099</v>
      </c>
      <c r="B66" s="37">
        <f t="shared" ref="B66" si="66">LEN(A66)</f>
        <v>20</v>
      </c>
      <c r="C66" s="37" t="b">
        <f t="shared" ref="C66" si="67">LEN(A66) &lt; 22</f>
        <v>1</v>
      </c>
      <c r="D66" s="37" t="s">
        <v>1100</v>
      </c>
      <c r="E66" s="37">
        <f t="shared" ref="E66" si="68">LEN(D66)</f>
        <v>9</v>
      </c>
      <c r="F66" s="37" t="b">
        <f t="shared" ref="F66" si="69">LEN(D66) &lt;= 10</f>
        <v>1</v>
      </c>
      <c r="G66" s="37" t="str">
        <f t="shared" si="65"/>
        <v>CREATE SYNONYM NET_TRACK FOR SPTT.SPT_NET_SHR_TRACKING;</v>
      </c>
    </row>
    <row r="67" spans="1:7" s="6" customFormat="1" x14ac:dyDescent="0.25">
      <c r="A67" s="6" t="s">
        <v>1832</v>
      </c>
      <c r="B67" s="6">
        <f t="shared" ref="B67:B73" si="70">LEN(A67)</f>
        <v>16</v>
      </c>
      <c r="C67" s="6" t="b">
        <f t="shared" ref="C67:C73" si="71">LEN(A67) &lt; 22</f>
        <v>1</v>
      </c>
      <c r="D67" s="6" t="s">
        <v>1834</v>
      </c>
      <c r="E67" s="6">
        <f t="shared" ref="E67:E74" si="72">LEN(D67)</f>
        <v>7</v>
      </c>
      <c r="F67" s="6" t="b">
        <f t="shared" ref="F67:F74" si="73">LEN(D67) &lt;= 10</f>
        <v>1</v>
      </c>
      <c r="G67" s="6" t="str">
        <f t="shared" si="65"/>
        <v>CREATE SYNONYM ERR_SEV FOR SPTT.SPT_ERR_SEVERITY;</v>
      </c>
    </row>
    <row r="68" spans="1:7" s="10" customFormat="1" x14ac:dyDescent="0.25">
      <c r="A68" s="10" t="s">
        <v>2569</v>
      </c>
      <c r="B68" s="10">
        <f t="shared" si="70"/>
        <v>16</v>
      </c>
      <c r="C68" s="10" t="b">
        <f t="shared" si="71"/>
        <v>1</v>
      </c>
      <c r="D68" s="10" t="s">
        <v>2580</v>
      </c>
      <c r="E68" s="10">
        <f t="shared" si="72"/>
        <v>8</v>
      </c>
      <c r="F68" s="10" t="b">
        <f t="shared" si="73"/>
        <v>1</v>
      </c>
      <c r="G68" s="10" t="str">
        <f t="shared" si="65"/>
        <v>CREATE SYNONYM DAT_STRM FOR SPTT.SPT_DATA_STREAMS;</v>
      </c>
    </row>
    <row r="69" spans="1:7" s="6" customFormat="1" x14ac:dyDescent="0.25">
      <c r="A69" s="146" t="s">
        <v>1860</v>
      </c>
      <c r="B69" s="6">
        <f t="shared" si="70"/>
        <v>15</v>
      </c>
      <c r="C69" s="6" t="b">
        <f t="shared" si="71"/>
        <v>1</v>
      </c>
      <c r="D69" s="6" t="s">
        <v>1866</v>
      </c>
      <c r="E69" s="6">
        <f t="shared" si="72"/>
        <v>7</v>
      </c>
      <c r="F69" s="6" t="b">
        <f t="shared" si="73"/>
        <v>1</v>
      </c>
      <c r="G69" s="6" t="str">
        <f t="shared" si="65"/>
        <v>CREATE SYNONYM FIL_GRP FOR SPTT.SPT_FILE_GROUPS;</v>
      </c>
    </row>
    <row r="70" spans="1:7" s="6" customFormat="1" x14ac:dyDescent="0.25">
      <c r="A70" s="146" t="s">
        <v>1861</v>
      </c>
      <c r="B70" s="6">
        <f t="shared" si="70"/>
        <v>9</v>
      </c>
      <c r="C70" s="6" t="b">
        <f t="shared" si="71"/>
        <v>1</v>
      </c>
      <c r="D70" s="146" t="s">
        <v>1867</v>
      </c>
      <c r="E70" s="6">
        <f t="shared" si="72"/>
        <v>3</v>
      </c>
      <c r="F70" s="6" t="b">
        <f t="shared" si="73"/>
        <v>1</v>
      </c>
      <c r="G70" s="6" t="str">
        <f t="shared" si="65"/>
        <v>CREATE SYNONYM FIL FOR SPTT.SPT_FILES;</v>
      </c>
    </row>
    <row r="71" spans="1:7" s="6" customFormat="1" x14ac:dyDescent="0.25">
      <c r="A71" s="53" t="s">
        <v>2568</v>
      </c>
      <c r="B71" s="53">
        <f t="shared" si="70"/>
        <v>19</v>
      </c>
      <c r="C71" s="53" t="b">
        <f t="shared" si="71"/>
        <v>1</v>
      </c>
      <c r="D71" s="53" t="s">
        <v>2578</v>
      </c>
      <c r="E71" s="53">
        <f t="shared" si="72"/>
        <v>6</v>
      </c>
      <c r="F71" s="53" t="b">
        <f t="shared" si="73"/>
        <v>1</v>
      </c>
      <c r="G71" s="53" t="str">
        <f t="shared" si="65"/>
        <v>CREATE SYNONYM TMP_DR FOR SPTT.SPT_TEMP_DATE_RANGE;</v>
      </c>
    </row>
    <row r="72" spans="1:7" s="53" customFormat="1" x14ac:dyDescent="0.25">
      <c r="A72" s="52" t="s">
        <v>1079</v>
      </c>
      <c r="B72" s="53">
        <f>LEN(A72)</f>
        <v>21</v>
      </c>
      <c r="C72" s="53" t="b">
        <f>LEN(A72) &lt; 22</f>
        <v>1</v>
      </c>
      <c r="D72" s="53" t="s">
        <v>2579</v>
      </c>
      <c r="E72" s="53">
        <f>LEN(D72)</f>
        <v>9</v>
      </c>
      <c r="F72" s="53" t="b">
        <f>LEN(D72) &lt;= 10</f>
        <v>1</v>
      </c>
      <c r="G72" s="53" t="str">
        <f t="shared" si="65"/>
        <v>CREATE SYNONYM XML_PPROC FOR SPTT.SPT_APP_XML_POST_PROC;</v>
      </c>
    </row>
    <row r="73" spans="1:7" s="10" customFormat="1" x14ac:dyDescent="0.25">
      <c r="A73" s="10" t="s">
        <v>1891</v>
      </c>
      <c r="B73" s="10">
        <f t="shared" si="70"/>
        <v>15</v>
      </c>
      <c r="C73" s="10" t="b">
        <f t="shared" si="71"/>
        <v>1</v>
      </c>
      <c r="D73" s="10" t="s">
        <v>2581</v>
      </c>
      <c r="E73" s="10">
        <f t="shared" si="72"/>
        <v>7</v>
      </c>
      <c r="F73" s="10" t="b">
        <f t="shared" si="73"/>
        <v>1</v>
      </c>
      <c r="G73" s="10" t="str">
        <f t="shared" si="65"/>
        <v>CREATE SYNONYM ERR_TYP FOR SPTT.SPT_ERROR_TYPES;</v>
      </c>
    </row>
    <row r="74" spans="1:7" s="10" customFormat="1" x14ac:dyDescent="0.25">
      <c r="A74" s="10" t="s">
        <v>1880</v>
      </c>
      <c r="B74" s="10">
        <f t="shared" ref="B74" si="74">LEN(A74)</f>
        <v>10</v>
      </c>
      <c r="C74" s="10" t="b">
        <f t="shared" ref="C74" si="75">LEN(A74) &lt; 22</f>
        <v>1</v>
      </c>
      <c r="D74" s="10" t="s">
        <v>2582</v>
      </c>
      <c r="E74" s="10">
        <f t="shared" si="72"/>
        <v>4</v>
      </c>
      <c r="F74" s="10" t="b">
        <f t="shared" si="73"/>
        <v>1</v>
      </c>
      <c r="G74" s="10" t="str">
        <f t="shared" si="65"/>
        <v>CREATE SYNONYM ERRS FOR SPTT.SPT_ERRORS;</v>
      </c>
    </row>
    <row r="75" spans="1:7" s="10" customFormat="1" x14ac:dyDescent="0.25">
      <c r="A75" s="10" t="s">
        <v>1883</v>
      </c>
      <c r="B75" s="10">
        <f t="shared" ref="B75:B79" si="76">LEN(A75)</f>
        <v>21</v>
      </c>
      <c r="C75" s="10" t="b">
        <f t="shared" ref="C75:C79" si="77">LEN(A75) &lt; 22</f>
        <v>1</v>
      </c>
      <c r="D75" s="10" t="s">
        <v>2583</v>
      </c>
      <c r="E75" s="10">
        <f t="shared" ref="E75:E80" si="78">LEN(D75)</f>
        <v>10</v>
      </c>
      <c r="F75" s="10" t="b">
        <f t="shared" ref="F75:F80" si="79">LEN(D75) &lt;= 10</f>
        <v>1</v>
      </c>
      <c r="G75" s="10" t="str">
        <f t="shared" si="65"/>
        <v>CREATE SYNONYM PTA_ER_ASC FOR SPTT.SPT_PTA_ERR_TYP_ASSOC;</v>
      </c>
    </row>
    <row r="76" spans="1:7" s="10" customFormat="1" x14ac:dyDescent="0.25">
      <c r="A76" s="10" t="s">
        <v>1892</v>
      </c>
      <c r="B76" s="10">
        <f t="shared" si="76"/>
        <v>19</v>
      </c>
      <c r="C76" s="10" t="b">
        <f t="shared" si="77"/>
        <v>1</v>
      </c>
      <c r="D76" s="10" t="s">
        <v>2584</v>
      </c>
      <c r="E76" s="10">
        <f t="shared" si="78"/>
        <v>10</v>
      </c>
      <c r="F76" s="10" t="b">
        <f t="shared" si="79"/>
        <v>1</v>
      </c>
      <c r="G76" s="10" t="str">
        <f t="shared" si="65"/>
        <v>CREATE SYNONYM PTA_ER_TYP FOR SPTT.SPT_PTA_ERROR_TYPES;</v>
      </c>
    </row>
    <row r="77" spans="1:7" s="10" customFormat="1" x14ac:dyDescent="0.25">
      <c r="A77" s="10" t="s">
        <v>1882</v>
      </c>
      <c r="B77" s="10">
        <f t="shared" si="76"/>
        <v>14</v>
      </c>
      <c r="C77" s="10" t="b">
        <f t="shared" si="77"/>
        <v>1</v>
      </c>
      <c r="D77" s="10" t="s">
        <v>2585</v>
      </c>
      <c r="E77" s="10">
        <f t="shared" si="78"/>
        <v>7</v>
      </c>
      <c r="F77" s="10" t="b">
        <f t="shared" si="79"/>
        <v>1</v>
      </c>
      <c r="G77" s="10" t="str">
        <f t="shared" si="65"/>
        <v>CREATE SYNONYM PTA_ERR FOR SPTT.SPT_PTA_ERRORS;</v>
      </c>
    </row>
    <row r="78" spans="1:7" s="10" customFormat="1" x14ac:dyDescent="0.25">
      <c r="A78" s="10" t="s">
        <v>1881</v>
      </c>
      <c r="B78" s="10">
        <f t="shared" si="76"/>
        <v>14</v>
      </c>
      <c r="C78" s="10" t="b">
        <f t="shared" si="77"/>
        <v>1</v>
      </c>
      <c r="D78" s="10" t="s">
        <v>2586</v>
      </c>
      <c r="E78" s="10">
        <f t="shared" si="78"/>
        <v>6</v>
      </c>
      <c r="F78" s="10" t="b">
        <f t="shared" si="79"/>
        <v>1</v>
      </c>
      <c r="G78" s="10" t="str">
        <f t="shared" si="65"/>
        <v>CREATE SYNONYM QC_OBJ FOR SPTT.SPT_QC_OBJECTS;</v>
      </c>
    </row>
    <row r="79" spans="1:7" s="10" customFormat="1" x14ac:dyDescent="0.25">
      <c r="A79" s="266" t="s">
        <v>2782</v>
      </c>
      <c r="B79" s="10">
        <f t="shared" si="76"/>
        <v>17</v>
      </c>
      <c r="C79" s="10" t="b">
        <f t="shared" si="77"/>
        <v>1</v>
      </c>
      <c r="D79" s="10" t="s">
        <v>2787</v>
      </c>
      <c r="E79" s="10">
        <f t="shared" si="78"/>
        <v>7</v>
      </c>
      <c r="F79" s="10" t="b">
        <f t="shared" si="79"/>
        <v>1</v>
      </c>
      <c r="G79" s="10" t="str">
        <f t="shared" si="65"/>
        <v>CREATE SYNONYM ERR_RES FOR SPTT.SPT_ERR_RES_TYPES;</v>
      </c>
    </row>
    <row r="80" spans="1:7" x14ac:dyDescent="0.25">
      <c r="A80" s="125" t="s">
        <v>2797</v>
      </c>
      <c r="B80" s="146">
        <f t="shared" ref="B80:B81" si="80">LEN(A80)</f>
        <v>15</v>
      </c>
      <c r="C80" s="146" t="b">
        <f t="shared" ref="C80:C81" si="81">LEN(A80) &lt; 22</f>
        <v>1</v>
      </c>
      <c r="D80" s="146" t="s">
        <v>2803</v>
      </c>
      <c r="E80" s="146">
        <f t="shared" si="78"/>
        <v>9</v>
      </c>
      <c r="F80" s="146" t="b">
        <f t="shared" si="79"/>
        <v>1</v>
      </c>
      <c r="G80" s="146" t="str">
        <f t="shared" si="65"/>
        <v>CREATE SYNONYM LOC_ALIAS FOR SPTT.SPT_LOC_ALIASES;</v>
      </c>
    </row>
    <row r="81" spans="1:7" x14ac:dyDescent="0.25">
      <c r="A81" s="125" t="s">
        <v>2798</v>
      </c>
      <c r="B81" s="146">
        <f t="shared" si="80"/>
        <v>15</v>
      </c>
      <c r="C81" s="146" t="b">
        <f t="shared" si="81"/>
        <v>1</v>
      </c>
      <c r="D81" s="146" t="s">
        <v>2804</v>
      </c>
      <c r="E81" s="146">
        <f t="shared" ref="E81" si="82">LEN(D81)</f>
        <v>9</v>
      </c>
      <c r="F81" s="146" t="b">
        <f t="shared" ref="F81" si="83">LEN(D81) &lt;= 10</f>
        <v>1</v>
      </c>
      <c r="G81" s="146" t="str">
        <f t="shared" si="65"/>
        <v>CREATE SYNONYM ORG_ALIAS FOR SPTT.SPT_ORG_ALIASES;</v>
      </c>
    </row>
    <row r="82" spans="1:7" x14ac:dyDescent="0.25">
      <c r="A82" s="146" t="s">
        <v>2937</v>
      </c>
      <c r="B82" s="146">
        <f t="shared" ref="B82" si="84">LEN(A82)</f>
        <v>16</v>
      </c>
      <c r="C82" s="146" t="b">
        <f t="shared" ref="C82" si="85">LEN(A82) &lt; 22</f>
        <v>1</v>
      </c>
      <c r="D82" s="146" t="s">
        <v>2940</v>
      </c>
      <c r="E82" s="146">
        <f t="shared" ref="E82" si="86">LEN(D82)</f>
        <v>8</v>
      </c>
      <c r="F82" s="146" t="b">
        <f t="shared" ref="F82" si="87">LEN(D82) &lt;= 10</f>
        <v>1</v>
      </c>
      <c r="G82" s="146" t="str">
        <f t="shared" si="65"/>
        <v>CREATE SYNONYM FAD_CLOS FOR SPTT.SPT_FAD_CLOSURES;</v>
      </c>
    </row>
    <row r="83" spans="1:7" x14ac:dyDescent="0.25">
      <c r="A83" s="200" t="s">
        <v>3011</v>
      </c>
      <c r="B83" s="146">
        <f t="shared" ref="B83" si="88">LEN(A83)</f>
        <v>21</v>
      </c>
      <c r="C83" s="146" t="b">
        <f t="shared" ref="C83" si="89">LEN(A83) &lt; 22</f>
        <v>1</v>
      </c>
      <c r="D83" s="146" t="s">
        <v>3010</v>
      </c>
      <c r="E83" s="146">
        <f t="shared" ref="E83" si="90">LEN(D83)</f>
        <v>10</v>
      </c>
      <c r="F83" s="146" t="b">
        <f t="shared" ref="F83" si="91">LEN(D83) &lt;= 10</f>
        <v>1</v>
      </c>
      <c r="G83" s="146" t="str">
        <f t="shared" si="65"/>
        <v>CREATE SYNONYM FRM_V_PROP FOR SPTT.SPT_FRM_VERS_DOC_PROP;</v>
      </c>
    </row>
    <row r="84" spans="1:7" x14ac:dyDescent="0.25">
      <c r="A84" t="s">
        <v>1898</v>
      </c>
      <c r="B84" s="225">
        <f t="shared" ref="B84:B89" si="92">LEN(A84)</f>
        <v>13</v>
      </c>
      <c r="C84" s="225" t="b">
        <f t="shared" ref="C84:C89" si="93">LEN(A84) &lt; 22</f>
        <v>1</v>
      </c>
      <c r="D84" s="225" t="s">
        <v>3703</v>
      </c>
      <c r="E84" s="225">
        <f t="shared" ref="E84:E89" si="94">LEN(D84)</f>
        <v>7</v>
      </c>
      <c r="F84" s="225" t="b">
        <f t="shared" ref="F84:F89" si="95">LEN(D84) &lt;= 10</f>
        <v>1</v>
      </c>
      <c r="G84" s="225" t="str">
        <f t="shared" si="65"/>
        <v>CREATE SYNONYM SPP_USR FOR SPTT.SPT_APP_USERS;</v>
      </c>
    </row>
    <row r="85" spans="1:7" x14ac:dyDescent="0.25">
      <c r="A85" t="s">
        <v>1115</v>
      </c>
      <c r="B85" s="225">
        <f t="shared" si="92"/>
        <v>19</v>
      </c>
      <c r="C85" s="225" t="b">
        <f t="shared" si="93"/>
        <v>1</v>
      </c>
      <c r="D85" s="225" t="s">
        <v>1117</v>
      </c>
      <c r="E85" s="225">
        <f t="shared" si="94"/>
        <v>7</v>
      </c>
      <c r="F85" s="225" t="b">
        <f t="shared" si="95"/>
        <v>1</v>
      </c>
      <c r="G85" s="225" t="str">
        <f t="shared" si="65"/>
        <v>CREATE SYNONYM FRM_CAT FOR SPTT.SPT_FORM_CATEGORIES;</v>
      </c>
    </row>
    <row r="86" spans="1:7" x14ac:dyDescent="0.25">
      <c r="A86" t="s">
        <v>1899</v>
      </c>
      <c r="B86" s="225">
        <f t="shared" si="92"/>
        <v>19</v>
      </c>
      <c r="C86" s="225" t="b">
        <f t="shared" si="93"/>
        <v>1</v>
      </c>
      <c r="D86" s="225" t="s">
        <v>3706</v>
      </c>
      <c r="E86" s="225">
        <f t="shared" si="94"/>
        <v>10</v>
      </c>
      <c r="F86" s="225" t="b">
        <f t="shared" si="95"/>
        <v>1</v>
      </c>
      <c r="G86" s="225" t="str">
        <f t="shared" si="65"/>
        <v>CREATE SYNONYM APP_USRGRP FOR SPTT.SPT_APP_USER_GROUPS;</v>
      </c>
    </row>
    <row r="87" spans="1:7" s="54" customFormat="1" x14ac:dyDescent="0.25">
      <c r="A87" s="54" t="s">
        <v>1110</v>
      </c>
      <c r="B87" s="54">
        <f>LEN(A87)</f>
        <v>21</v>
      </c>
      <c r="C87" s="54" t="b">
        <f>LEN(A87) &lt; 22</f>
        <v>1</v>
      </c>
      <c r="D87" s="54" t="s">
        <v>1112</v>
      </c>
      <c r="E87" s="54">
        <f>LEN(D87)</f>
        <v>9</v>
      </c>
      <c r="F87" s="54" t="b">
        <f>LEN(D87) &lt;= 10</f>
        <v>1</v>
      </c>
      <c r="G87" s="54" t="str">
        <f t="shared" si="65"/>
        <v>CREATE SYNONYM S_FRM_TRK FOR SPTT.SPT_SAMP_FRM_TRACKING;</v>
      </c>
    </row>
    <row r="88" spans="1:7" x14ac:dyDescent="0.25">
      <c r="A88" t="s">
        <v>3211</v>
      </c>
      <c r="B88" s="225">
        <f t="shared" si="92"/>
        <v>14</v>
      </c>
      <c r="C88" s="225" t="b">
        <f t="shared" si="93"/>
        <v>1</v>
      </c>
      <c r="D88" s="225" t="s">
        <v>3705</v>
      </c>
      <c r="E88" s="225">
        <f t="shared" si="94"/>
        <v>5</v>
      </c>
      <c r="F88" s="225" t="b">
        <f t="shared" si="95"/>
        <v>1</v>
      </c>
      <c r="G88" s="225" t="str">
        <f t="shared" si="65"/>
        <v>CREATE SYNONYM PARAM FOR SPTT.SPT_PARAMETERS;</v>
      </c>
    </row>
    <row r="89" spans="1:7" x14ac:dyDescent="0.25">
      <c r="A89" t="s">
        <v>1900</v>
      </c>
      <c r="B89" s="225">
        <f t="shared" si="92"/>
        <v>14</v>
      </c>
      <c r="C89" s="225" t="b">
        <f t="shared" si="93"/>
        <v>1</v>
      </c>
      <c r="D89" s="225" t="s">
        <v>3704</v>
      </c>
      <c r="E89" s="225">
        <f t="shared" si="94"/>
        <v>7</v>
      </c>
      <c r="F89" s="225" t="b">
        <f t="shared" si="95"/>
        <v>1</v>
      </c>
      <c r="G89" s="225" t="str">
        <f t="shared" si="65"/>
        <v>CREATE SYNONYM APP_GRP FOR SPTT.SPT_APP_GROUPS;</v>
      </c>
    </row>
    <row r="90" spans="1:7" x14ac:dyDescent="0.25">
      <c r="A90" t="s">
        <v>3707</v>
      </c>
      <c r="B90" s="225">
        <f t="shared" ref="B90" si="96">LEN(A90)</f>
        <v>19</v>
      </c>
      <c r="C90" s="225" t="b">
        <f t="shared" ref="C90" si="97">LEN(A90) &lt; 22</f>
        <v>1</v>
      </c>
      <c r="D90" s="225" t="s">
        <v>3734</v>
      </c>
      <c r="E90" s="225">
        <f t="shared" ref="E90" si="98">LEN(D90)</f>
        <v>10</v>
      </c>
      <c r="F90" s="225" t="b">
        <f t="shared" ref="F90" si="99">LEN(D90) &lt;= 10</f>
        <v>1</v>
      </c>
      <c r="G90" s="225" t="str">
        <f>CONCATENATE("CREATE SYNONYM ", D90, " FOR SPTT.", A90, ";")</f>
        <v>CREATE SYNONYM UL_STG_DAT FOR SPTT.SPT_UL_STAGING_DATA;</v>
      </c>
    </row>
    <row r="91" spans="1:7" x14ac:dyDescent="0.25">
      <c r="A91" s="125" t="s">
        <v>3828</v>
      </c>
      <c r="B91" s="239">
        <f t="shared" ref="B91" si="100">LEN(A91)</f>
        <v>19</v>
      </c>
      <c r="C91" s="239" t="b">
        <f t="shared" ref="C91" si="101">LEN(A91) &lt; 22</f>
        <v>1</v>
      </c>
      <c r="D91" s="239" t="s">
        <v>3831</v>
      </c>
      <c r="E91" s="239">
        <f t="shared" ref="E91" si="102">LEN(D91)</f>
        <v>9</v>
      </c>
      <c r="F91" s="239" t="b">
        <f t="shared" ref="F91" si="103">LEN(D91) &lt;= 10</f>
        <v>1</v>
      </c>
      <c r="G91" s="239" t="str">
        <f>CONCATENATE("CREATE SYNONYM ", D91, " FOR SPTT.", A91, ";")</f>
        <v>CREATE SYNONYM SPP_ALIAS FOR SPTT.SPT_SPECIES_ALIASES;</v>
      </c>
    </row>
    <row r="92" spans="1:7" x14ac:dyDescent="0.25">
      <c r="A92" s="263" t="s">
        <v>3897</v>
      </c>
      <c r="B92" s="239">
        <f t="shared" ref="B92" si="104">LEN(A92)</f>
        <v>20</v>
      </c>
      <c r="C92" s="239" t="b">
        <f t="shared" ref="C92" si="105">LEN(A92) &lt; 22</f>
        <v>1</v>
      </c>
      <c r="D92" s="239" t="s">
        <v>4336</v>
      </c>
      <c r="E92" s="239">
        <f t="shared" ref="E92" si="106">LEN(D92)</f>
        <v>6</v>
      </c>
      <c r="F92" s="239" t="b">
        <f t="shared" ref="F92" si="107">LEN(D92) &lt;= 10</f>
        <v>1</v>
      </c>
      <c r="G92" s="239" t="str">
        <f>CONCATENATE("CREATE SYNONYM ", D92, " FOR SPTT.", A92, ";")</f>
        <v>CREATE SYNONYM NS_STG FOR SPTT.SPT_NET_SHR_STG_DATA;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workbookViewId="0">
      <pane ySplit="1" topLeftCell="A38" activePane="bottomLeft" state="frozen"/>
      <selection pane="bottomLeft" activeCell="A247" sqref="A247"/>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bestFit="1" customWidth="1"/>
    <col min="9" max="9" width="18.140625" bestFit="1" customWidth="1"/>
  </cols>
  <sheetData>
    <row r="1" spans="1:10" x14ac:dyDescent="0.25">
      <c r="A1" s="7" t="s">
        <v>46</v>
      </c>
      <c r="B1" s="7" t="s">
        <v>112</v>
      </c>
      <c r="C1" s="7" t="s">
        <v>113</v>
      </c>
      <c r="D1" s="7" t="s">
        <v>114</v>
      </c>
      <c r="E1" s="7" t="s">
        <v>115</v>
      </c>
      <c r="F1" s="7" t="s">
        <v>447</v>
      </c>
      <c r="I1" s="1" t="s">
        <v>316</v>
      </c>
      <c r="J1" s="1" t="s">
        <v>317</v>
      </c>
    </row>
    <row r="2" spans="1:10" x14ac:dyDescent="0.25">
      <c r="A2" s="8" t="s">
        <v>49</v>
      </c>
      <c r="B2" s="6" t="s">
        <v>11</v>
      </c>
      <c r="C2" s="9" t="s">
        <v>314</v>
      </c>
      <c r="D2" s="6">
        <f>LEN(C2)</f>
        <v>11</v>
      </c>
      <c r="E2" s="6" t="b">
        <f>LEN(C2) &lt; 26</f>
        <v>1</v>
      </c>
      <c r="F2" s="6" t="str">
        <f>CONCATENATE("ALTER TABLE ", A2, " RENAME COLUMN ", B2, " TO ", C2, ";")</f>
        <v>ALTER TABLE SPT_ACTIVITY_CODES RENAME COLUMN ACTIVITY_CODE_ID TO ACT_CODE_ID;</v>
      </c>
      <c r="I2" t="s">
        <v>90</v>
      </c>
      <c r="J2" t="s">
        <v>318</v>
      </c>
    </row>
    <row r="3" spans="1:10" x14ac:dyDescent="0.25">
      <c r="A3" s="8" t="s">
        <v>49</v>
      </c>
      <c r="B3" s="6" t="s">
        <v>116</v>
      </c>
      <c r="C3" s="6" t="s">
        <v>315</v>
      </c>
      <c r="D3" s="6">
        <f t="shared" ref="D3:D66" si="0">LEN(C3)</f>
        <v>8</v>
      </c>
      <c r="E3" s="6" t="b">
        <f t="shared" ref="E3:E66" si="1">LEN(C3) &lt; 26</f>
        <v>1</v>
      </c>
      <c r="F3" s="6" t="str">
        <f t="shared" ref="F3:F66" si="2">CONCATENATE("ALTER TABLE ", A3, " RENAME COLUMN ", B3, " TO ", C3, ";")</f>
        <v>ALTER TABLE SPT_ACTIVITY_CODES RENAME COLUMN ACTIVITY_CODE TO ACT_CODE;</v>
      </c>
      <c r="I3" t="s">
        <v>88</v>
      </c>
      <c r="J3" t="s">
        <v>319</v>
      </c>
    </row>
    <row r="4" spans="1:10" x14ac:dyDescent="0.25">
      <c r="A4" s="8" t="s">
        <v>49</v>
      </c>
      <c r="B4" s="6" t="s">
        <v>117</v>
      </c>
      <c r="C4" s="6" t="s">
        <v>390</v>
      </c>
      <c r="D4" s="6">
        <f t="shared" si="0"/>
        <v>8</v>
      </c>
      <c r="E4" s="6" t="b">
        <f t="shared" si="1"/>
        <v>1</v>
      </c>
      <c r="F4" s="6" t="str">
        <f t="shared" si="2"/>
        <v>ALTER TABLE SPT_ACTIVITY_CODES RENAME COLUMN ACTIVITY_NAME TO ACT_NAME;</v>
      </c>
      <c r="I4" t="s">
        <v>85</v>
      </c>
      <c r="J4" t="s">
        <v>320</v>
      </c>
    </row>
    <row r="5" spans="1:10" x14ac:dyDescent="0.25">
      <c r="A5" s="8" t="s">
        <v>49</v>
      </c>
      <c r="B5" s="6" t="s">
        <v>118</v>
      </c>
      <c r="C5" s="6" t="s">
        <v>391</v>
      </c>
      <c r="D5" s="6">
        <f t="shared" si="0"/>
        <v>8</v>
      </c>
      <c r="E5" s="6" t="b">
        <f t="shared" si="1"/>
        <v>1</v>
      </c>
      <c r="F5" s="6" t="str">
        <f t="shared" si="2"/>
        <v>ALTER TABLE SPT_ACTIVITY_CODES RENAME COLUMN ACTIVITY_DESCRIPTION TO ACT_DESC;</v>
      </c>
      <c r="I5" t="s">
        <v>80</v>
      </c>
      <c r="J5" t="s">
        <v>321</v>
      </c>
    </row>
    <row r="6" spans="1:10" s="3" customFormat="1" x14ac:dyDescent="0.25">
      <c r="A6" s="2" t="s">
        <v>50</v>
      </c>
      <c r="B6" s="3" t="s">
        <v>12</v>
      </c>
      <c r="C6" s="9" t="s">
        <v>243</v>
      </c>
      <c r="D6" s="3">
        <f t="shared" si="0"/>
        <v>12</v>
      </c>
      <c r="E6" s="3" t="b">
        <f t="shared" si="1"/>
        <v>1</v>
      </c>
      <c r="F6" s="3" t="str">
        <f t="shared" si="2"/>
        <v>ALTER TABLE SPT_CANN_TRANS_ITEMS RENAME COLUMN CANNERY_TRANSACTION_ITEM_ID TO CANN_ITEM_ID;</v>
      </c>
      <c r="I6" s="3" t="s">
        <v>323</v>
      </c>
      <c r="J6" s="3" t="s">
        <v>322</v>
      </c>
    </row>
    <row r="7" spans="1:10" s="3" customFormat="1" x14ac:dyDescent="0.25">
      <c r="A7" s="2" t="s">
        <v>50</v>
      </c>
      <c r="B7" s="3" t="s">
        <v>25</v>
      </c>
      <c r="C7" s="10" t="s">
        <v>347</v>
      </c>
      <c r="D7" s="3">
        <f t="shared" si="0"/>
        <v>16</v>
      </c>
      <c r="E7" s="3" t="b">
        <f t="shared" si="1"/>
        <v>1</v>
      </c>
      <c r="F7" s="3" t="str">
        <f t="shared" si="2"/>
        <v>ALTER TABLE SPT_CANN_TRANS_ITEMS RENAME COLUMN SPECIES_LIST_ID TO CANN_ITEM_SPP_ID;</v>
      </c>
      <c r="I7" s="3" t="s">
        <v>325</v>
      </c>
      <c r="J7" s="3" t="s">
        <v>324</v>
      </c>
    </row>
    <row r="8" spans="1:10" s="3" customFormat="1" x14ac:dyDescent="0.25">
      <c r="A8" s="2" t="s">
        <v>50</v>
      </c>
      <c r="B8" s="3" t="s">
        <v>16</v>
      </c>
      <c r="C8" s="10" t="s">
        <v>350</v>
      </c>
      <c r="D8" s="3">
        <f t="shared" si="0"/>
        <v>21</v>
      </c>
      <c r="E8" s="3" t="b">
        <f t="shared" si="1"/>
        <v>1</v>
      </c>
      <c r="F8" s="3" t="str">
        <f t="shared" si="2"/>
        <v>ALTER TABLE SPT_CANN_TRANS_ITEMS RENAME COLUMN MARKET_DISPOSITION_ID TO CANN_ITEM_MKT_DISP_ID;</v>
      </c>
      <c r="I8" s="3" t="s">
        <v>326</v>
      </c>
      <c r="J8" s="3" t="s">
        <v>327</v>
      </c>
    </row>
    <row r="9" spans="1:10" s="3" customFormat="1" x14ac:dyDescent="0.25">
      <c r="A9" s="2" t="s">
        <v>50</v>
      </c>
      <c r="B9" s="3" t="s">
        <v>24</v>
      </c>
      <c r="C9" s="10" t="s">
        <v>351</v>
      </c>
      <c r="D9" s="3">
        <f t="shared" si="0"/>
        <v>23</v>
      </c>
      <c r="E9" s="3" t="b">
        <f t="shared" si="1"/>
        <v>1</v>
      </c>
      <c r="F9" s="3" t="str">
        <f t="shared" si="2"/>
        <v>ALTER TABLE SPT_CANN_TRANS_ITEMS RENAME COLUMN SIZE_CLASS_ID TO CANN_ITEM_SIZE_CLASS_ID;</v>
      </c>
      <c r="I9" s="3" t="s">
        <v>328</v>
      </c>
      <c r="J9" s="3" t="s">
        <v>329</v>
      </c>
    </row>
    <row r="10" spans="1:10" s="3" customFormat="1" x14ac:dyDescent="0.25">
      <c r="A10" s="2" t="s">
        <v>50</v>
      </c>
      <c r="B10" s="3" t="s">
        <v>119</v>
      </c>
      <c r="C10" s="3" t="s">
        <v>352</v>
      </c>
      <c r="D10" s="3">
        <f t="shared" si="0"/>
        <v>13</v>
      </c>
      <c r="E10" s="3" t="b">
        <f t="shared" si="1"/>
        <v>1</v>
      </c>
      <c r="F10" s="3" t="str">
        <f t="shared" si="2"/>
        <v>ALTER TABLE SPT_CANN_TRANS_ITEMS RENAME COLUMN AMOUNT TO CANN_ITEM_AMT;</v>
      </c>
      <c r="I10" s="3" t="s">
        <v>331</v>
      </c>
      <c r="J10" s="3" t="s">
        <v>330</v>
      </c>
    </row>
    <row r="11" spans="1:10" s="3" customFormat="1" x14ac:dyDescent="0.25">
      <c r="A11" s="2" t="s">
        <v>50</v>
      </c>
      <c r="B11" s="3" t="s">
        <v>26</v>
      </c>
      <c r="C11" s="10" t="s">
        <v>353</v>
      </c>
      <c r="D11" s="3">
        <f t="shared" si="0"/>
        <v>16</v>
      </c>
      <c r="E11" s="3" t="b">
        <f t="shared" si="1"/>
        <v>1</v>
      </c>
      <c r="F11" s="3" t="str">
        <f t="shared" si="2"/>
        <v>ALTER TABLE SPT_CANN_TRANS_ITEMS RENAME COLUMN UNIT_OF_MEASURE_ID TO CANN_ITEM_UOM_ID;</v>
      </c>
      <c r="I11" s="3" t="s">
        <v>333</v>
      </c>
      <c r="J11" s="3" t="s">
        <v>332</v>
      </c>
    </row>
    <row r="12" spans="1:10" s="3" customFormat="1" x14ac:dyDescent="0.25">
      <c r="A12" s="2" t="s">
        <v>50</v>
      </c>
      <c r="B12" s="3" t="s">
        <v>17</v>
      </c>
      <c r="C12" s="10" t="s">
        <v>354</v>
      </c>
      <c r="D12" s="3">
        <f t="shared" si="0"/>
        <v>22</v>
      </c>
      <c r="E12" s="3" t="b">
        <f t="shared" si="1"/>
        <v>1</v>
      </c>
      <c r="F12" s="3" t="str">
        <f t="shared" si="2"/>
        <v>ALTER TABLE SPT_CANN_TRANS_ITEMS RENAME COLUMN MARKET_GRADE_ID TO CANN_ITEM_MKT_GRADE_ID;</v>
      </c>
      <c r="I12" s="3" t="s">
        <v>334</v>
      </c>
      <c r="J12" s="3" t="s">
        <v>335</v>
      </c>
    </row>
    <row r="13" spans="1:10" s="3" customFormat="1" x14ac:dyDescent="0.25">
      <c r="A13" s="2" t="s">
        <v>50</v>
      </c>
      <c r="B13" s="3" t="s">
        <v>6</v>
      </c>
      <c r="C13" s="10" t="s">
        <v>239</v>
      </c>
      <c r="D13" s="3">
        <f t="shared" si="0"/>
        <v>13</v>
      </c>
      <c r="E13" s="3" t="b">
        <f t="shared" si="1"/>
        <v>1</v>
      </c>
      <c r="F13" s="3" t="str">
        <f t="shared" si="2"/>
        <v>ALTER TABLE SPT_CANN_TRANS_ITEMS RENAME COLUMN CANNERY_TRANSACTION_ID TO CANN_TRANS_ID;</v>
      </c>
      <c r="I13" s="3" t="s">
        <v>337</v>
      </c>
      <c r="J13" s="3" t="s">
        <v>336</v>
      </c>
    </row>
    <row r="14" spans="1:10" s="3" customFormat="1" x14ac:dyDescent="0.25">
      <c r="A14" s="2" t="s">
        <v>50</v>
      </c>
      <c r="B14" s="3" t="s">
        <v>120</v>
      </c>
      <c r="C14" s="3" t="s">
        <v>355</v>
      </c>
      <c r="D14" s="3">
        <f t="shared" si="0"/>
        <v>15</v>
      </c>
      <c r="E14" s="3" t="b">
        <f t="shared" si="1"/>
        <v>1</v>
      </c>
      <c r="F14" s="3" t="str">
        <f t="shared" si="2"/>
        <v>ALTER TABLE SPT_CANN_TRANS_ITEMS RENAME COLUMN CANNERY_TRANSACTION_ITEM_NOTES TO CANN_ITEM_NOTES;</v>
      </c>
      <c r="I14" s="3" t="s">
        <v>339</v>
      </c>
      <c r="J14" s="3" t="s">
        <v>338</v>
      </c>
    </row>
    <row r="15" spans="1:10" x14ac:dyDescent="0.25">
      <c r="A15" s="8" t="s">
        <v>76</v>
      </c>
      <c r="B15" s="6" t="s">
        <v>6</v>
      </c>
      <c r="C15" s="9" t="s">
        <v>239</v>
      </c>
      <c r="D15" s="6">
        <f t="shared" si="0"/>
        <v>13</v>
      </c>
      <c r="E15" s="6" t="b">
        <f t="shared" si="1"/>
        <v>1</v>
      </c>
      <c r="F15" s="6" t="str">
        <f t="shared" si="2"/>
        <v>ALTER TABLE SPT_CANN_TRANSACTIONS RENAME COLUMN CANNERY_TRANSACTION_ID TO CANN_TRANS_ID;</v>
      </c>
      <c r="I15" t="s">
        <v>98</v>
      </c>
      <c r="J15" t="s">
        <v>340</v>
      </c>
    </row>
    <row r="16" spans="1:10" x14ac:dyDescent="0.25">
      <c r="A16" s="8" t="s">
        <v>76</v>
      </c>
      <c r="B16" s="6" t="s">
        <v>121</v>
      </c>
      <c r="C16" s="10" t="s">
        <v>408</v>
      </c>
      <c r="D16" s="6">
        <f t="shared" si="0"/>
        <v>22</v>
      </c>
      <c r="E16" s="6" t="b">
        <f t="shared" si="1"/>
        <v>1</v>
      </c>
      <c r="F16" s="6" t="str">
        <f t="shared" si="2"/>
        <v>ALTER TABLE SPT_CANN_TRANSACTIONS RENAME COLUMN DESTINATION_LOCATION_ID TO CANN_TRANS_DEST_LOC_ID;</v>
      </c>
      <c r="I16" t="s">
        <v>342</v>
      </c>
      <c r="J16" t="s">
        <v>341</v>
      </c>
    </row>
    <row r="17" spans="1:10" x14ac:dyDescent="0.25">
      <c r="A17" s="8" t="s">
        <v>76</v>
      </c>
      <c r="B17" s="6" t="s">
        <v>122</v>
      </c>
      <c r="C17" s="10" t="s">
        <v>409</v>
      </c>
      <c r="D17" s="6">
        <f t="shared" si="0"/>
        <v>22</v>
      </c>
      <c r="E17" s="6" t="b">
        <f t="shared" si="1"/>
        <v>1</v>
      </c>
      <c r="F17" s="6" t="str">
        <f t="shared" si="2"/>
        <v>ALTER TABLE SPT_CANN_TRANSACTIONS RENAME COLUMN CANNERY_ORGANIZATION_ID TO CANN_TRANS_CANN_ORG_ID;</v>
      </c>
      <c r="I17" t="s">
        <v>344</v>
      </c>
      <c r="J17" t="s">
        <v>343</v>
      </c>
    </row>
    <row r="18" spans="1:10" x14ac:dyDescent="0.25">
      <c r="A18" s="8" t="s">
        <v>76</v>
      </c>
      <c r="B18" s="6" t="s">
        <v>123</v>
      </c>
      <c r="C18" s="10" t="s">
        <v>410</v>
      </c>
      <c r="D18" s="6">
        <f t="shared" si="0"/>
        <v>23</v>
      </c>
      <c r="E18" s="6" t="b">
        <f t="shared" si="1"/>
        <v>1</v>
      </c>
      <c r="F18" s="6" t="str">
        <f t="shared" si="2"/>
        <v>ALTER TABLE SPT_CANN_TRANSACTIONS RENAME COLUMN PURCHASING_ORGANIZATION_ID TO CANN_TRANS_PURCH_ORG_ID;</v>
      </c>
      <c r="I18" t="s">
        <v>346</v>
      </c>
      <c r="J18" t="s">
        <v>345</v>
      </c>
    </row>
    <row r="19" spans="1:10" x14ac:dyDescent="0.25">
      <c r="A19" s="8" t="s">
        <v>76</v>
      </c>
      <c r="B19" s="6" t="s">
        <v>124</v>
      </c>
      <c r="C19" s="6" t="s">
        <v>411</v>
      </c>
      <c r="D19" s="6">
        <f t="shared" si="0"/>
        <v>15</v>
      </c>
      <c r="E19" s="6" t="b">
        <f t="shared" si="1"/>
        <v>1</v>
      </c>
      <c r="F19" s="6" t="str">
        <f t="shared" si="2"/>
        <v>ALTER TABLE SPT_CANN_TRANSACTIONS RENAME COLUMN CANNERY_DATE TO CANN_TRANS_DATE;</v>
      </c>
      <c r="I19" t="s">
        <v>348</v>
      </c>
      <c r="J19" t="s">
        <v>349</v>
      </c>
    </row>
    <row r="20" spans="1:10" x14ac:dyDescent="0.25">
      <c r="A20" s="8" t="s">
        <v>76</v>
      </c>
      <c r="B20" s="6" t="s">
        <v>29</v>
      </c>
      <c r="C20" s="10" t="s">
        <v>242</v>
      </c>
      <c r="D20" s="6">
        <f t="shared" si="0"/>
        <v>11</v>
      </c>
      <c r="E20" s="6" t="b">
        <f t="shared" si="1"/>
        <v>1</v>
      </c>
      <c r="F20" s="6" t="str">
        <f t="shared" si="2"/>
        <v>ALTER TABLE SPT_CANN_TRANSACTIONS RENAME COLUMN UNLOADING_TRANSACTION_ID TO UL_TRANS_ID;</v>
      </c>
    </row>
    <row r="21" spans="1:10" x14ac:dyDescent="0.25">
      <c r="A21" s="8" t="s">
        <v>76</v>
      </c>
      <c r="B21" s="6" t="s">
        <v>125</v>
      </c>
      <c r="C21" s="6" t="s">
        <v>412</v>
      </c>
      <c r="D21" s="6">
        <f t="shared" si="0"/>
        <v>16</v>
      </c>
      <c r="E21" s="6" t="b">
        <f t="shared" si="1"/>
        <v>1</v>
      </c>
      <c r="F21" s="6" t="str">
        <f t="shared" si="2"/>
        <v>ALTER TABLE SPT_CANN_TRANSACTIONS RENAME COLUMN CANNERY_NOTES TO CANN_TRANS_NOTES;</v>
      </c>
    </row>
    <row r="22" spans="1:10" s="3" customFormat="1" x14ac:dyDescent="0.25">
      <c r="A22" s="2" t="s">
        <v>51</v>
      </c>
      <c r="B22" s="3" t="s">
        <v>13</v>
      </c>
      <c r="C22" s="9" t="s">
        <v>244</v>
      </c>
      <c r="D22" s="3">
        <f t="shared" si="0"/>
        <v>12</v>
      </c>
      <c r="E22" s="3" t="b">
        <f t="shared" si="1"/>
        <v>1</v>
      </c>
      <c r="F22" s="3" t="str">
        <f t="shared" si="2"/>
        <v>ALTER TABLE SPT_DISCARD_CODES RENAME COLUMN DISCARD_CODE_ID TO DISC_CODE_ID;</v>
      </c>
    </row>
    <row r="23" spans="1:10" s="3" customFormat="1" x14ac:dyDescent="0.25">
      <c r="A23" s="2" t="s">
        <v>51</v>
      </c>
      <c r="B23" s="3" t="s">
        <v>126</v>
      </c>
      <c r="C23" s="3" t="s">
        <v>245</v>
      </c>
      <c r="D23" s="3">
        <f t="shared" si="0"/>
        <v>9</v>
      </c>
      <c r="E23" s="3" t="b">
        <f t="shared" si="1"/>
        <v>1</v>
      </c>
      <c r="F23" s="3" t="str">
        <f t="shared" si="2"/>
        <v>ALTER TABLE SPT_DISCARD_CODES RENAME COLUMN DISCARD_CODE TO DISC_CODE;</v>
      </c>
    </row>
    <row r="24" spans="1:10" s="3" customFormat="1" x14ac:dyDescent="0.25">
      <c r="A24" s="2" t="s">
        <v>51</v>
      </c>
      <c r="B24" s="3" t="s">
        <v>127</v>
      </c>
      <c r="C24" s="3" t="s">
        <v>246</v>
      </c>
      <c r="D24" s="3">
        <f t="shared" si="0"/>
        <v>14</v>
      </c>
      <c r="E24" s="3" t="b">
        <f t="shared" si="1"/>
        <v>1</v>
      </c>
      <c r="F24" s="3" t="str">
        <f t="shared" si="2"/>
        <v>ALTER TABLE SPT_DISCARD_CODES RENAME COLUMN DISCARD_CODE_NAME TO DISC_CODE_NAME;</v>
      </c>
    </row>
    <row r="25" spans="1:10" s="3" customFormat="1" x14ac:dyDescent="0.25">
      <c r="A25" s="2" t="s">
        <v>51</v>
      </c>
      <c r="B25" s="3" t="s">
        <v>128</v>
      </c>
      <c r="C25" s="3" t="s">
        <v>247</v>
      </c>
      <c r="D25" s="3">
        <f t="shared" si="0"/>
        <v>14</v>
      </c>
      <c r="E25" s="3" t="b">
        <f t="shared" si="1"/>
        <v>1</v>
      </c>
      <c r="F25" s="3" t="str">
        <f t="shared" si="2"/>
        <v>ALTER TABLE SPT_DISCARD_CODES RENAME COLUMN DISCARD_CODE_DESCRIPTION TO DISC_CODE_DESC;</v>
      </c>
    </row>
    <row r="26" spans="1:10" x14ac:dyDescent="0.25">
      <c r="A26" s="8" t="s">
        <v>52</v>
      </c>
      <c r="B26" s="6" t="s">
        <v>14</v>
      </c>
      <c r="C26" s="9" t="s">
        <v>248</v>
      </c>
      <c r="D26" s="6">
        <f t="shared" si="0"/>
        <v>11</v>
      </c>
      <c r="E26" s="6" t="b">
        <f t="shared" si="1"/>
        <v>1</v>
      </c>
      <c r="F26" s="6" t="str">
        <f t="shared" si="2"/>
        <v>ALTER TABLE SPT_LOCATION_TYPES RENAME COLUMN LOCATION_TYPE_ID TO LOC_TYPE_ID;</v>
      </c>
    </row>
    <row r="27" spans="1:10" x14ac:dyDescent="0.25">
      <c r="A27" s="8" t="s">
        <v>52</v>
      </c>
      <c r="B27" s="6" t="s">
        <v>129</v>
      </c>
      <c r="C27" s="6" t="s">
        <v>249</v>
      </c>
      <c r="D27" s="6">
        <f t="shared" si="0"/>
        <v>13</v>
      </c>
      <c r="E27" s="6" t="b">
        <f t="shared" si="1"/>
        <v>1</v>
      </c>
      <c r="F27" s="6" t="str">
        <f t="shared" si="2"/>
        <v>ALTER TABLE SPT_LOCATION_TYPES RENAME COLUMN LOCATION_TYPE_NAME TO LOC_TYPE_NAME;</v>
      </c>
    </row>
    <row r="28" spans="1:10" x14ac:dyDescent="0.25">
      <c r="A28" s="8" t="s">
        <v>52</v>
      </c>
      <c r="B28" s="6" t="s">
        <v>130</v>
      </c>
      <c r="C28" s="6" t="s">
        <v>250</v>
      </c>
      <c r="D28" s="6">
        <f t="shared" si="0"/>
        <v>13</v>
      </c>
      <c r="E28" s="6" t="b">
        <f t="shared" si="1"/>
        <v>1</v>
      </c>
      <c r="F28" s="6" t="str">
        <f t="shared" si="2"/>
        <v>ALTER TABLE SPT_LOCATION_TYPES RENAME COLUMN LOCATION_TYPE_CODE TO LOC_TYPE_CODE;</v>
      </c>
    </row>
    <row r="29" spans="1:10" x14ac:dyDescent="0.25">
      <c r="A29" s="8" t="s">
        <v>52</v>
      </c>
      <c r="B29" s="6" t="s">
        <v>131</v>
      </c>
      <c r="C29" s="6" t="s">
        <v>251</v>
      </c>
      <c r="D29" s="6">
        <f t="shared" si="0"/>
        <v>13</v>
      </c>
      <c r="E29" s="6" t="b">
        <f t="shared" si="1"/>
        <v>1</v>
      </c>
      <c r="F29" s="6" t="str">
        <f t="shared" si="2"/>
        <v>ALTER TABLE SPT_LOCATION_TYPES RENAME COLUMN LOCATION_TYPE_DESCRIPTION TO LOC_TYPE_DESC;</v>
      </c>
    </row>
    <row r="30" spans="1:10" s="3" customFormat="1" x14ac:dyDescent="0.25">
      <c r="A30" s="2" t="s">
        <v>53</v>
      </c>
      <c r="B30" s="3" t="s">
        <v>15</v>
      </c>
      <c r="C30" s="9" t="s">
        <v>252</v>
      </c>
      <c r="D30" s="3">
        <f t="shared" si="0"/>
        <v>6</v>
      </c>
      <c r="E30" s="3" t="b">
        <f t="shared" si="1"/>
        <v>1</v>
      </c>
      <c r="F30" s="3" t="str">
        <f t="shared" si="2"/>
        <v>ALTER TABLE SPT_LOCATIONS RENAME COLUMN LOCATION_ID TO LOC_ID;</v>
      </c>
    </row>
    <row r="31" spans="1:10" s="3" customFormat="1" x14ac:dyDescent="0.25">
      <c r="A31" s="2" t="s">
        <v>53</v>
      </c>
      <c r="B31" s="3" t="s">
        <v>132</v>
      </c>
      <c r="C31" s="3" t="s">
        <v>253</v>
      </c>
      <c r="D31" s="3">
        <f t="shared" si="0"/>
        <v>8</v>
      </c>
      <c r="E31" s="3" t="b">
        <f t="shared" si="1"/>
        <v>1</v>
      </c>
      <c r="F31" s="3" t="str">
        <f t="shared" si="2"/>
        <v>ALTER TABLE SPT_LOCATIONS RENAME COLUMN LOCATION_NAME TO LOC_NAME;</v>
      </c>
    </row>
    <row r="32" spans="1:10" s="3" customFormat="1" x14ac:dyDescent="0.25">
      <c r="A32" s="2" t="s">
        <v>53</v>
      </c>
      <c r="B32" s="3" t="s">
        <v>14</v>
      </c>
      <c r="C32" s="10" t="s">
        <v>248</v>
      </c>
      <c r="D32" s="3">
        <f t="shared" si="0"/>
        <v>11</v>
      </c>
      <c r="E32" s="3" t="b">
        <f t="shared" si="1"/>
        <v>1</v>
      </c>
      <c r="F32" s="3" t="str">
        <f t="shared" si="2"/>
        <v>ALTER TABLE SPT_LOCATIONS RENAME COLUMN LOCATION_TYPE_ID TO LOC_TYPE_ID;</v>
      </c>
    </row>
    <row r="33" spans="1:6" s="3" customFormat="1" x14ac:dyDescent="0.25">
      <c r="A33" s="2" t="s">
        <v>53</v>
      </c>
      <c r="B33" s="3" t="s">
        <v>133</v>
      </c>
      <c r="C33" s="3" t="s">
        <v>254</v>
      </c>
      <c r="D33" s="3">
        <f t="shared" si="0"/>
        <v>14</v>
      </c>
      <c r="E33" s="3" t="b">
        <f t="shared" si="1"/>
        <v>1</v>
      </c>
      <c r="F33" s="3" t="str">
        <f t="shared" si="2"/>
        <v>ALTER TABLE SPT_LOCATIONS RENAME COLUMN LOCATION_ALPHA_CODE TO LOC_ALPHA_CODE;</v>
      </c>
    </row>
    <row r="34" spans="1:6" s="3" customFormat="1" x14ac:dyDescent="0.25">
      <c r="A34" s="2" t="s">
        <v>53</v>
      </c>
      <c r="B34" s="3" t="s">
        <v>134</v>
      </c>
      <c r="C34" s="3" t="s">
        <v>256</v>
      </c>
      <c r="D34" s="3">
        <f t="shared" si="0"/>
        <v>8</v>
      </c>
      <c r="E34" s="3" t="b">
        <f t="shared" si="1"/>
        <v>1</v>
      </c>
      <c r="F34" s="3" t="str">
        <f t="shared" si="2"/>
        <v>ALTER TABLE SPT_LOCATIONS RENAME COLUMN LOCATION_DESCRIPTION TO LOC_DESC;</v>
      </c>
    </row>
    <row r="35" spans="1:6" s="3" customFormat="1" x14ac:dyDescent="0.25">
      <c r="A35" s="2" t="s">
        <v>53</v>
      </c>
      <c r="B35" s="3" t="s">
        <v>135</v>
      </c>
      <c r="C35" s="3" t="s">
        <v>255</v>
      </c>
      <c r="D35" s="3">
        <f t="shared" si="0"/>
        <v>12</v>
      </c>
      <c r="E35" s="3" t="b">
        <f t="shared" si="1"/>
        <v>1</v>
      </c>
      <c r="F35" s="3" t="str">
        <f t="shared" si="2"/>
        <v>ALTER TABLE SPT_LOCATIONS RENAME COLUMN LOCATION_NUM_CODE TO LOC_NUM_CODE;</v>
      </c>
    </row>
    <row r="36" spans="1:6" s="3" customFormat="1" x14ac:dyDescent="0.25">
      <c r="A36" s="2" t="s">
        <v>53</v>
      </c>
      <c r="B36" s="3" t="s">
        <v>136</v>
      </c>
      <c r="C36" s="10" t="s">
        <v>257</v>
      </c>
      <c r="D36" s="3">
        <f t="shared" si="0"/>
        <v>13</v>
      </c>
      <c r="E36" s="3" t="b">
        <f t="shared" si="1"/>
        <v>1</v>
      </c>
      <c r="F36" s="3" t="str">
        <f t="shared" si="2"/>
        <v>ALTER TABLE SPT_LOCATIONS RENAME COLUMN PARENT_LOCATION_ID TO PARENT_LOC_ID;</v>
      </c>
    </row>
    <row r="37" spans="1:6" x14ac:dyDescent="0.25">
      <c r="A37" s="8" t="s">
        <v>54</v>
      </c>
      <c r="B37" s="6" t="s">
        <v>16</v>
      </c>
      <c r="C37" s="9" t="s">
        <v>258</v>
      </c>
      <c r="D37" s="6">
        <f t="shared" si="0"/>
        <v>11</v>
      </c>
      <c r="E37" s="6" t="b">
        <f t="shared" si="1"/>
        <v>1</v>
      </c>
      <c r="F37" s="6" t="str">
        <f t="shared" si="2"/>
        <v>ALTER TABLE SPT_MKT_DISPOSITIONS RENAME COLUMN MARKET_DISPOSITION_ID TO MKT_DISP_ID;</v>
      </c>
    </row>
    <row r="38" spans="1:6" x14ac:dyDescent="0.25">
      <c r="A38" s="8" t="s">
        <v>54</v>
      </c>
      <c r="B38" s="6" t="s">
        <v>137</v>
      </c>
      <c r="C38" s="6" t="s">
        <v>259</v>
      </c>
      <c r="D38" s="6">
        <f t="shared" si="0"/>
        <v>13</v>
      </c>
      <c r="E38" s="6" t="b">
        <f t="shared" si="1"/>
        <v>1</v>
      </c>
      <c r="F38" s="6" t="str">
        <f t="shared" si="2"/>
        <v>ALTER TABLE SPT_MKT_DISPOSITIONS RENAME COLUMN DISPOSITION_CODE TO MKT_DISP_CODE;</v>
      </c>
    </row>
    <row r="39" spans="1:6" x14ac:dyDescent="0.25">
      <c r="A39" s="8" t="s">
        <v>54</v>
      </c>
      <c r="B39" s="6" t="s">
        <v>138</v>
      </c>
      <c r="C39" s="6" t="s">
        <v>260</v>
      </c>
      <c r="D39" s="6">
        <f t="shared" si="0"/>
        <v>13</v>
      </c>
      <c r="E39" s="6" t="b">
        <f t="shared" si="1"/>
        <v>1</v>
      </c>
      <c r="F39" s="6" t="str">
        <f t="shared" si="2"/>
        <v>ALTER TABLE SPT_MKT_DISPOSITIONS RENAME COLUMN DISPOSITION_NAME TO MKT_DISP_NAME;</v>
      </c>
    </row>
    <row r="40" spans="1:6" x14ac:dyDescent="0.25">
      <c r="A40" s="8" t="s">
        <v>54</v>
      </c>
      <c r="B40" s="6" t="s">
        <v>139</v>
      </c>
      <c r="C40" s="6" t="s">
        <v>261</v>
      </c>
      <c r="D40" s="6">
        <f t="shared" si="0"/>
        <v>13</v>
      </c>
      <c r="E40" s="6" t="b">
        <f t="shared" si="1"/>
        <v>1</v>
      </c>
      <c r="F40" s="6" t="str">
        <f t="shared" si="2"/>
        <v>ALTER TABLE SPT_MKT_DISPOSITIONS RENAME COLUMN DISPOSITION_DESCRIPTION TO MKT_DISP_DESC;</v>
      </c>
    </row>
    <row r="41" spans="1:6" s="3" customFormat="1" x14ac:dyDescent="0.25">
      <c r="A41" s="2" t="s">
        <v>55</v>
      </c>
      <c r="B41" s="3" t="s">
        <v>17</v>
      </c>
      <c r="C41" s="9" t="s">
        <v>110</v>
      </c>
      <c r="D41" s="3">
        <f t="shared" si="0"/>
        <v>12</v>
      </c>
      <c r="E41" s="3" t="b">
        <f t="shared" si="1"/>
        <v>1</v>
      </c>
      <c r="F41" s="3" t="str">
        <f t="shared" si="2"/>
        <v>ALTER TABLE SPT_MKT_GRADES RENAME COLUMN MARKET_GRADE_ID TO MKT_GRADE_ID;</v>
      </c>
    </row>
    <row r="42" spans="1:6" s="3" customFormat="1" x14ac:dyDescent="0.25">
      <c r="A42" s="2" t="s">
        <v>55</v>
      </c>
      <c r="B42" s="3" t="s">
        <v>140</v>
      </c>
      <c r="C42" s="3" t="s">
        <v>262</v>
      </c>
      <c r="D42" s="3">
        <f t="shared" si="0"/>
        <v>14</v>
      </c>
      <c r="E42" s="3" t="b">
        <f t="shared" si="1"/>
        <v>1</v>
      </c>
      <c r="F42" s="3" t="str">
        <f t="shared" si="2"/>
        <v>ALTER TABLE SPT_MKT_GRADES RENAME COLUMN GRADE_CODE TO MKT_GRADE_CODE;</v>
      </c>
    </row>
    <row r="43" spans="1:6" s="3" customFormat="1" x14ac:dyDescent="0.25">
      <c r="A43" s="2" t="s">
        <v>55</v>
      </c>
      <c r="B43" s="3" t="s">
        <v>141</v>
      </c>
      <c r="C43" s="3" t="s">
        <v>263</v>
      </c>
      <c r="D43" s="3">
        <f t="shared" si="0"/>
        <v>14</v>
      </c>
      <c r="E43" s="3" t="b">
        <f t="shared" si="1"/>
        <v>1</v>
      </c>
      <c r="F43" s="3" t="str">
        <f t="shared" si="2"/>
        <v>ALTER TABLE SPT_MKT_GRADES RENAME COLUMN GRADE_NAME TO MKT_GRADE_NAME;</v>
      </c>
    </row>
    <row r="44" spans="1:6" s="3" customFormat="1" x14ac:dyDescent="0.25">
      <c r="A44" s="2" t="s">
        <v>55</v>
      </c>
      <c r="B44" s="3" t="s">
        <v>142</v>
      </c>
      <c r="C44" s="3" t="s">
        <v>264</v>
      </c>
      <c r="D44" s="3">
        <f t="shared" si="0"/>
        <v>14</v>
      </c>
      <c r="E44" s="3" t="b">
        <f t="shared" si="1"/>
        <v>1</v>
      </c>
      <c r="F44" s="3" t="str">
        <f t="shared" si="2"/>
        <v>ALTER TABLE SPT_MKT_GRADES RENAME COLUMN GRADE_DESCRIPTION TO MKT_GRADE_DESC;</v>
      </c>
    </row>
    <row r="45" spans="1:6" x14ac:dyDescent="0.25">
      <c r="A45" s="8" t="s">
        <v>56</v>
      </c>
      <c r="B45" s="6" t="s">
        <v>18</v>
      </c>
      <c r="C45" s="9" t="s">
        <v>111</v>
      </c>
      <c r="D45" s="6">
        <f t="shared" si="0"/>
        <v>11</v>
      </c>
      <c r="E45" s="6" t="b">
        <f t="shared" si="1"/>
        <v>1</v>
      </c>
      <c r="F45" s="6" t="str">
        <f t="shared" si="2"/>
        <v>ALTER TABLE SPT_ORG_TYPES RENAME COLUMN ORGANIZATION_TYPE_ID TO ORG_TYPE_ID;</v>
      </c>
    </row>
    <row r="46" spans="1:6" x14ac:dyDescent="0.25">
      <c r="A46" s="8" t="s">
        <v>56</v>
      </c>
      <c r="B46" s="6" t="s">
        <v>143</v>
      </c>
      <c r="C46" s="6" t="s">
        <v>143</v>
      </c>
      <c r="D46" s="6">
        <f t="shared" si="0"/>
        <v>13</v>
      </c>
      <c r="E46" s="6" t="b">
        <f t="shared" si="1"/>
        <v>1</v>
      </c>
      <c r="F46" s="6" t="str">
        <f t="shared" si="2"/>
        <v>ALTER TABLE SPT_ORG_TYPES RENAME COLUMN ORG_TYPE_CODE TO ORG_TYPE_CODE;</v>
      </c>
    </row>
    <row r="47" spans="1:6" x14ac:dyDescent="0.25">
      <c r="A47" s="8" t="s">
        <v>56</v>
      </c>
      <c r="B47" s="6" t="s">
        <v>144</v>
      </c>
      <c r="C47" s="6" t="s">
        <v>144</v>
      </c>
      <c r="D47" s="6">
        <f t="shared" si="0"/>
        <v>13</v>
      </c>
      <c r="E47" s="6" t="b">
        <f t="shared" si="1"/>
        <v>1</v>
      </c>
      <c r="F47" s="6" t="str">
        <f t="shared" si="2"/>
        <v>ALTER TABLE SPT_ORG_TYPES RENAME COLUMN ORG_TYPE_NAME TO ORG_TYPE_NAME;</v>
      </c>
    </row>
    <row r="48" spans="1:6" x14ac:dyDescent="0.25">
      <c r="A48" s="8" t="s">
        <v>56</v>
      </c>
      <c r="B48" s="6" t="s">
        <v>145</v>
      </c>
      <c r="C48" s="6" t="s">
        <v>265</v>
      </c>
      <c r="D48" s="6">
        <f t="shared" si="0"/>
        <v>13</v>
      </c>
      <c r="E48" s="6" t="b">
        <f t="shared" si="1"/>
        <v>1</v>
      </c>
      <c r="F48" s="6" t="str">
        <f t="shared" si="2"/>
        <v>ALTER TABLE SPT_ORG_TYPES RENAME COLUMN ORG_TYPE_DESCRIPTION TO ORG_TYPE_DESC;</v>
      </c>
    </row>
    <row r="49" spans="1:6" s="3" customFormat="1" x14ac:dyDescent="0.25">
      <c r="A49" s="2" t="s">
        <v>57</v>
      </c>
      <c r="B49" s="3" t="s">
        <v>19</v>
      </c>
      <c r="C49" s="9" t="s">
        <v>240</v>
      </c>
      <c r="D49" s="3">
        <f t="shared" si="0"/>
        <v>6</v>
      </c>
      <c r="E49" s="3" t="b">
        <f t="shared" si="1"/>
        <v>1</v>
      </c>
      <c r="F49" s="3" t="str">
        <f t="shared" si="2"/>
        <v>ALTER TABLE SPT_ORGANIZATIONS RENAME COLUMN ORGANIZATION_ID TO ORG_ID;</v>
      </c>
    </row>
    <row r="50" spans="1:6" s="3" customFormat="1" x14ac:dyDescent="0.25">
      <c r="A50" s="2" t="s">
        <v>57</v>
      </c>
      <c r="B50" s="3" t="s">
        <v>18</v>
      </c>
      <c r="C50" s="10" t="s">
        <v>111</v>
      </c>
      <c r="D50" s="3">
        <f t="shared" si="0"/>
        <v>11</v>
      </c>
      <c r="E50" s="3" t="b">
        <f t="shared" si="1"/>
        <v>1</v>
      </c>
      <c r="F50" s="3" t="str">
        <f t="shared" si="2"/>
        <v>ALTER TABLE SPT_ORGANIZATIONS RENAME COLUMN ORGANIZATION_TYPE_ID TO ORG_TYPE_ID;</v>
      </c>
    </row>
    <row r="51" spans="1:6" s="3" customFormat="1" x14ac:dyDescent="0.25">
      <c r="A51" s="2" t="s">
        <v>57</v>
      </c>
      <c r="B51" s="3" t="s">
        <v>146</v>
      </c>
      <c r="C51" s="3" t="s">
        <v>146</v>
      </c>
      <c r="D51" s="3">
        <f t="shared" si="0"/>
        <v>8</v>
      </c>
      <c r="E51" s="3" t="b">
        <f t="shared" si="1"/>
        <v>1</v>
      </c>
      <c r="F51" s="3" t="str">
        <f t="shared" si="2"/>
        <v>ALTER TABLE SPT_ORGANIZATIONS RENAME COLUMN ORG_NAME TO ORG_NAME;</v>
      </c>
    </row>
    <row r="52" spans="1:6" s="3" customFormat="1" x14ac:dyDescent="0.25">
      <c r="A52" s="2" t="s">
        <v>57</v>
      </c>
      <c r="B52" s="3" t="s">
        <v>147</v>
      </c>
      <c r="C52" s="3" t="s">
        <v>266</v>
      </c>
      <c r="D52" s="3">
        <f t="shared" si="0"/>
        <v>8</v>
      </c>
      <c r="E52" s="3" t="b">
        <f t="shared" si="1"/>
        <v>1</v>
      </c>
      <c r="F52" s="3" t="str">
        <f t="shared" si="2"/>
        <v>ALTER TABLE SPT_ORGANIZATIONS RENAME COLUMN ORG_ABBREVIATION TO ORG_ABBR;</v>
      </c>
    </row>
    <row r="53" spans="1:6" s="3" customFormat="1" x14ac:dyDescent="0.25">
      <c r="A53" s="2" t="s">
        <v>57</v>
      </c>
      <c r="B53" s="3" t="s">
        <v>148</v>
      </c>
      <c r="C53" s="3" t="s">
        <v>241</v>
      </c>
      <c r="D53" s="3">
        <f t="shared" si="0"/>
        <v>8</v>
      </c>
      <c r="E53" s="3" t="b">
        <f t="shared" si="1"/>
        <v>1</v>
      </c>
      <c r="F53" s="3" t="str">
        <f t="shared" si="2"/>
        <v>ALTER TABLE SPT_ORGANIZATIONS RENAME COLUMN ORG_DESCRIPTION TO ORG_DESC;</v>
      </c>
    </row>
    <row r="54" spans="1:6" s="3" customFormat="1" x14ac:dyDescent="0.25">
      <c r="A54" s="2" t="s">
        <v>57</v>
      </c>
      <c r="B54" s="3" t="s">
        <v>149</v>
      </c>
      <c r="C54" s="3" t="s">
        <v>267</v>
      </c>
      <c r="D54" s="3">
        <f t="shared" si="0"/>
        <v>13</v>
      </c>
      <c r="E54" s="3" t="b">
        <f t="shared" si="1"/>
        <v>1</v>
      </c>
      <c r="F54" s="3" t="str">
        <f t="shared" si="2"/>
        <v>ALTER TABLE SPT_ORGANIZATIONS RENAME COLUMN ORG_PHONE_NUMBER TO ORG_PHONE_NUM;</v>
      </c>
    </row>
    <row r="55" spans="1:6" s="3" customFormat="1" x14ac:dyDescent="0.25">
      <c r="A55" s="2" t="s">
        <v>57</v>
      </c>
      <c r="B55" s="3" t="s">
        <v>150</v>
      </c>
      <c r="C55" s="3" t="s">
        <v>268</v>
      </c>
      <c r="D55" s="3">
        <f t="shared" si="0"/>
        <v>9</v>
      </c>
      <c r="E55" s="3" t="b">
        <f t="shared" si="1"/>
        <v>1</v>
      </c>
      <c r="F55" s="3" t="str">
        <f t="shared" si="2"/>
        <v>ALTER TABLE SPT_ORGANIZATIONS RENAME COLUMN ORG_ADDRESS1 TO ORG_ADDR1;</v>
      </c>
    </row>
    <row r="56" spans="1:6" s="3" customFormat="1" x14ac:dyDescent="0.25">
      <c r="A56" s="2" t="s">
        <v>57</v>
      </c>
      <c r="B56" s="3" t="s">
        <v>151</v>
      </c>
      <c r="C56" s="3" t="s">
        <v>269</v>
      </c>
      <c r="D56" s="3">
        <f t="shared" si="0"/>
        <v>9</v>
      </c>
      <c r="E56" s="3" t="b">
        <f t="shared" si="1"/>
        <v>1</v>
      </c>
      <c r="F56" s="3" t="str">
        <f t="shared" si="2"/>
        <v>ALTER TABLE SPT_ORGANIZATIONS RENAME COLUMN ORG_ADDRESS2 TO ORG_ADDR2;</v>
      </c>
    </row>
    <row r="57" spans="1:6" s="3" customFormat="1" x14ac:dyDescent="0.25">
      <c r="A57" s="2" t="s">
        <v>57</v>
      </c>
      <c r="B57" s="3" t="s">
        <v>152</v>
      </c>
      <c r="C57" s="3" t="s">
        <v>270</v>
      </c>
      <c r="D57" s="3">
        <f t="shared" si="0"/>
        <v>9</v>
      </c>
      <c r="E57" s="3" t="b">
        <f t="shared" si="1"/>
        <v>1</v>
      </c>
      <c r="F57" s="3" t="str">
        <f t="shared" si="2"/>
        <v>ALTER TABLE SPT_ORGANIZATIONS RENAME COLUMN ORG_ADDRESS3 TO ORG_ADDR3;</v>
      </c>
    </row>
    <row r="58" spans="1:6" s="3" customFormat="1" x14ac:dyDescent="0.25">
      <c r="A58" s="2" t="s">
        <v>57</v>
      </c>
      <c r="B58" s="3" t="s">
        <v>153</v>
      </c>
      <c r="C58" s="3" t="s">
        <v>446</v>
      </c>
      <c r="D58" s="3">
        <f t="shared" si="0"/>
        <v>11</v>
      </c>
      <c r="E58" s="3" t="b">
        <f t="shared" si="1"/>
        <v>1</v>
      </c>
      <c r="F58" s="3" t="str">
        <f t="shared" si="2"/>
        <v>ALTER TABLE SPT_ORGANIZATIONS RENAME COLUMN ORG_WEB_SITE TO ORG_WEB_URL;</v>
      </c>
    </row>
    <row r="59" spans="1:6" s="3" customFormat="1" x14ac:dyDescent="0.25">
      <c r="A59" s="2" t="s">
        <v>57</v>
      </c>
      <c r="B59" s="3" t="s">
        <v>15</v>
      </c>
      <c r="C59" s="10" t="s">
        <v>271</v>
      </c>
      <c r="D59" s="3">
        <f t="shared" si="0"/>
        <v>10</v>
      </c>
      <c r="E59" s="3" t="b">
        <f t="shared" si="1"/>
        <v>1</v>
      </c>
      <c r="F59" s="3" t="str">
        <f t="shared" si="2"/>
        <v>ALTER TABLE SPT_ORGANIZATIONS RENAME COLUMN LOCATION_ID TO ORG_LOC_ID;</v>
      </c>
    </row>
    <row r="60" spans="1:6" x14ac:dyDescent="0.25">
      <c r="A60" s="8" t="s">
        <v>58</v>
      </c>
      <c r="B60" s="6" t="s">
        <v>20</v>
      </c>
      <c r="C60" s="9" t="s">
        <v>272</v>
      </c>
      <c r="D60" s="6">
        <f t="shared" si="0"/>
        <v>12</v>
      </c>
      <c r="E60" s="6" t="b">
        <f t="shared" si="1"/>
        <v>1</v>
      </c>
      <c r="F60" s="6" t="str">
        <f t="shared" si="2"/>
        <v>ALTER TABLE SPT_SCH_ASSOC_CODES RENAME COLUMN SCHOOL_ASSOC_ID TO SCH_ASSOC_ID;</v>
      </c>
    </row>
    <row r="61" spans="1:6" x14ac:dyDescent="0.25">
      <c r="A61" s="8" t="s">
        <v>58</v>
      </c>
      <c r="B61" s="6" t="s">
        <v>154</v>
      </c>
      <c r="C61" s="6" t="s">
        <v>273</v>
      </c>
      <c r="D61" s="6">
        <f t="shared" si="0"/>
        <v>14</v>
      </c>
      <c r="E61" s="6" t="b">
        <f t="shared" si="1"/>
        <v>1</v>
      </c>
      <c r="F61" s="6" t="str">
        <f t="shared" si="2"/>
        <v>ALTER TABLE SPT_SCH_ASSOC_CODES RENAME COLUMN SCHOOL_ASSOC_CODE TO SCH_ASSOC_CODE;</v>
      </c>
    </row>
    <row r="62" spans="1:6" x14ac:dyDescent="0.25">
      <c r="A62" s="8" t="s">
        <v>58</v>
      </c>
      <c r="B62" s="6" t="s">
        <v>155</v>
      </c>
      <c r="C62" s="6" t="s">
        <v>274</v>
      </c>
      <c r="D62" s="6">
        <f t="shared" si="0"/>
        <v>14</v>
      </c>
      <c r="E62" s="6" t="b">
        <f t="shared" si="1"/>
        <v>1</v>
      </c>
      <c r="F62" s="6" t="str">
        <f t="shared" si="2"/>
        <v>ALTER TABLE SPT_SCH_ASSOC_CODES RENAME COLUMN SCHOOL_ASSOC_NAME TO SCH_ASSOC_NAME;</v>
      </c>
    </row>
    <row r="63" spans="1:6" x14ac:dyDescent="0.25">
      <c r="A63" s="8" t="s">
        <v>58</v>
      </c>
      <c r="B63" s="6" t="s">
        <v>156</v>
      </c>
      <c r="C63" s="6" t="s">
        <v>275</v>
      </c>
      <c r="D63" s="6">
        <f t="shared" si="0"/>
        <v>14</v>
      </c>
      <c r="E63" s="6" t="b">
        <f t="shared" si="1"/>
        <v>1</v>
      </c>
      <c r="F63" s="6" t="str">
        <f t="shared" si="2"/>
        <v>ALTER TABLE SPT_SCH_ASSOC_CODES RENAME COLUMN SCHOOL_ASSOC_DESCRIPTION TO SCH_ASSOC_DESC;</v>
      </c>
    </row>
    <row r="64" spans="1:6" s="3" customFormat="1" x14ac:dyDescent="0.25">
      <c r="A64" s="2" t="s">
        <v>59</v>
      </c>
      <c r="B64" s="3" t="s">
        <v>21</v>
      </c>
      <c r="C64" s="9" t="s">
        <v>400</v>
      </c>
      <c r="D64" s="3">
        <f t="shared" si="0"/>
        <v>11</v>
      </c>
      <c r="E64" s="3" t="b">
        <f t="shared" si="1"/>
        <v>1</v>
      </c>
      <c r="F64" s="3" t="str">
        <f t="shared" si="2"/>
        <v>ALTER TABLE SPT_SET_OTHER_DISC RENAME COLUMN SET_OTHER_DISCARD_ID TO OTH_DISC_ID;</v>
      </c>
    </row>
    <row r="65" spans="1:6" s="3" customFormat="1" x14ac:dyDescent="0.25">
      <c r="A65" s="2" t="s">
        <v>59</v>
      </c>
      <c r="B65" s="3" t="s">
        <v>25</v>
      </c>
      <c r="C65" s="10" t="s">
        <v>356</v>
      </c>
      <c r="D65" s="3">
        <f t="shared" si="0"/>
        <v>15</v>
      </c>
      <c r="E65" s="3" t="b">
        <f t="shared" si="1"/>
        <v>1</v>
      </c>
      <c r="F65" s="3" t="str">
        <f t="shared" si="2"/>
        <v>ALTER TABLE SPT_SET_OTHER_DISC RENAME COLUMN SPECIES_LIST_ID TO OTH_DISC_SPP_ID;</v>
      </c>
    </row>
    <row r="66" spans="1:6" s="3" customFormat="1" x14ac:dyDescent="0.25">
      <c r="A66" s="2" t="s">
        <v>59</v>
      </c>
      <c r="B66" s="3" t="s">
        <v>157</v>
      </c>
      <c r="C66" s="3" t="s">
        <v>357</v>
      </c>
      <c r="D66" s="3">
        <f t="shared" si="0"/>
        <v>20</v>
      </c>
      <c r="E66" s="3" t="b">
        <f t="shared" si="1"/>
        <v>1</v>
      </c>
      <c r="F66" s="3" t="str">
        <f t="shared" si="2"/>
        <v>ALTER TABLE SPT_SET_OTHER_DISC RENAME COLUMN NUMBER_OF_SPECIES TO OTH_DISC_NUM_SPECIES;</v>
      </c>
    </row>
    <row r="67" spans="1:6" s="3" customFormat="1" x14ac:dyDescent="0.25">
      <c r="A67" s="2" t="s">
        <v>59</v>
      </c>
      <c r="B67" s="3" t="s">
        <v>119</v>
      </c>
      <c r="C67" s="3" t="s">
        <v>358</v>
      </c>
      <c r="D67" s="3">
        <f t="shared" ref="D67:D130" si="3">LEN(C67)</f>
        <v>12</v>
      </c>
      <c r="E67" s="3" t="b">
        <f t="shared" ref="E67:E130" si="4">LEN(C67) &lt; 26</f>
        <v>1</v>
      </c>
      <c r="F67" s="3" t="str">
        <f t="shared" ref="F67:F130" si="5">CONCATENATE("ALTER TABLE ", A67, " RENAME COLUMN ", B67, " TO ", C67, ";")</f>
        <v>ALTER TABLE SPT_SET_OTHER_DISC RENAME COLUMN AMOUNT TO OTH_DISC_AMT;</v>
      </c>
    </row>
    <row r="68" spans="1:6" s="3" customFormat="1" x14ac:dyDescent="0.25">
      <c r="A68" s="2" t="s">
        <v>59</v>
      </c>
      <c r="B68" s="3" t="s">
        <v>31</v>
      </c>
      <c r="C68" s="10" t="s">
        <v>359</v>
      </c>
      <c r="D68" s="3">
        <f t="shared" si="3"/>
        <v>19</v>
      </c>
      <c r="E68" s="3" t="b">
        <f t="shared" si="4"/>
        <v>1</v>
      </c>
      <c r="F68" s="3" t="str">
        <f t="shared" si="5"/>
        <v>ALTER TABLE SPT_SET_OTHER_DISC RENAME COLUMN SET_EVENT_ID TO OTH_DISC_SET_EVT_ID;</v>
      </c>
    </row>
    <row r="69" spans="1:6" s="3" customFormat="1" x14ac:dyDescent="0.25">
      <c r="A69" s="2" t="s">
        <v>59</v>
      </c>
      <c r="B69" s="3" t="s">
        <v>26</v>
      </c>
      <c r="C69" s="10" t="s">
        <v>401</v>
      </c>
      <c r="D69" s="3">
        <f t="shared" si="3"/>
        <v>15</v>
      </c>
      <c r="E69" s="3" t="b">
        <f t="shared" si="4"/>
        <v>1</v>
      </c>
      <c r="F69" s="3" t="str">
        <f t="shared" si="5"/>
        <v>ALTER TABLE SPT_SET_OTHER_DISC RENAME COLUMN UNIT_OF_MEASURE_ID TO OTH_DISC_UOM_ID;</v>
      </c>
    </row>
    <row r="70" spans="1:6" x14ac:dyDescent="0.25">
      <c r="A70" s="8" t="s">
        <v>60</v>
      </c>
      <c r="B70" s="6" t="s">
        <v>22</v>
      </c>
      <c r="C70" s="9" t="s">
        <v>422</v>
      </c>
      <c r="D70" s="6">
        <f t="shared" si="3"/>
        <v>12</v>
      </c>
      <c r="E70" s="6" t="b">
        <f t="shared" si="4"/>
        <v>1</v>
      </c>
      <c r="F70" s="6" t="str">
        <f t="shared" si="5"/>
        <v>ALTER TABLE SPT_SET_RET_CATCH RENAME COLUMN SET_RETAINED_CATCH_ID TO RET_CATCH_ID;</v>
      </c>
    </row>
    <row r="71" spans="1:6" x14ac:dyDescent="0.25">
      <c r="A71" s="8" t="s">
        <v>60</v>
      </c>
      <c r="B71" s="6" t="s">
        <v>31</v>
      </c>
      <c r="C71" s="10" t="s">
        <v>442</v>
      </c>
      <c r="D71" s="6">
        <f t="shared" si="3"/>
        <v>20</v>
      </c>
      <c r="E71" s="6" t="b">
        <f t="shared" si="4"/>
        <v>1</v>
      </c>
      <c r="F71" s="6" t="str">
        <f t="shared" si="5"/>
        <v>ALTER TABLE SPT_SET_RET_CATCH RENAME COLUMN SET_EVENT_ID TO RET_CATCH_SET_EVT_ID;</v>
      </c>
    </row>
    <row r="72" spans="1:6" x14ac:dyDescent="0.25">
      <c r="A72" s="8" t="s">
        <v>60</v>
      </c>
      <c r="B72" s="6" t="s">
        <v>25</v>
      </c>
      <c r="C72" s="10" t="s">
        <v>424</v>
      </c>
      <c r="D72" s="6">
        <f t="shared" si="3"/>
        <v>16</v>
      </c>
      <c r="E72" s="6" t="b">
        <f t="shared" si="4"/>
        <v>1</v>
      </c>
      <c r="F72" s="6" t="str">
        <f t="shared" si="5"/>
        <v>ALTER TABLE SPT_SET_RET_CATCH RENAME COLUMN SPECIES_LIST_ID TO RET_CATCH_SPP_ID;</v>
      </c>
    </row>
    <row r="73" spans="1:6" x14ac:dyDescent="0.25">
      <c r="A73" s="8" t="s">
        <v>60</v>
      </c>
      <c r="B73" s="6" t="s">
        <v>119</v>
      </c>
      <c r="C73" s="6" t="s">
        <v>423</v>
      </c>
      <c r="D73" s="6">
        <f t="shared" si="3"/>
        <v>13</v>
      </c>
      <c r="E73" s="6" t="b">
        <f t="shared" si="4"/>
        <v>1</v>
      </c>
      <c r="F73" s="6" t="str">
        <f t="shared" si="5"/>
        <v>ALTER TABLE SPT_SET_RET_CATCH RENAME COLUMN AMOUNT TO RET_CATCH_AMT;</v>
      </c>
    </row>
    <row r="74" spans="1:6" x14ac:dyDescent="0.25">
      <c r="A74" s="8" t="s">
        <v>60</v>
      </c>
      <c r="B74" s="6" t="s">
        <v>24</v>
      </c>
      <c r="C74" s="10" t="s">
        <v>425</v>
      </c>
      <c r="D74" s="6">
        <f t="shared" si="3"/>
        <v>23</v>
      </c>
      <c r="E74" s="6" t="b">
        <f t="shared" si="4"/>
        <v>1</v>
      </c>
      <c r="F74" s="6" t="str">
        <f t="shared" si="5"/>
        <v>ALTER TABLE SPT_SET_RET_CATCH RENAME COLUMN SIZE_CLASS_ID TO RET_CATCH_SIZE_CLASS_ID;</v>
      </c>
    </row>
    <row r="75" spans="1:6" x14ac:dyDescent="0.25">
      <c r="A75" s="8" t="s">
        <v>60</v>
      </c>
      <c r="B75" s="6" t="s">
        <v>26</v>
      </c>
      <c r="C75" s="10" t="s">
        <v>426</v>
      </c>
      <c r="D75" s="6">
        <f t="shared" si="3"/>
        <v>16</v>
      </c>
      <c r="E75" s="6" t="b">
        <f t="shared" si="4"/>
        <v>1</v>
      </c>
      <c r="F75" s="6" t="str">
        <f t="shared" si="5"/>
        <v>ALTER TABLE SPT_SET_RET_CATCH RENAME COLUMN UNIT_OF_MEASURE_ID TO RET_CATCH_UOM_ID;</v>
      </c>
    </row>
    <row r="76" spans="1:6" s="3" customFormat="1" x14ac:dyDescent="0.25">
      <c r="A76" s="2" t="s">
        <v>61</v>
      </c>
      <c r="B76" s="3" t="s">
        <v>23</v>
      </c>
      <c r="C76" s="9" t="s">
        <v>433</v>
      </c>
      <c r="D76" s="3">
        <f t="shared" si="3"/>
        <v>12</v>
      </c>
      <c r="E76" s="3" t="b">
        <f t="shared" si="4"/>
        <v>1</v>
      </c>
      <c r="F76" s="3" t="str">
        <f t="shared" si="5"/>
        <v>ALTER TABLE SPT_SET_TUNA_DISC RENAME COLUMN SET_TUNA_DISCARD_ID TO TUNA_DISC_ID;</v>
      </c>
    </row>
    <row r="77" spans="1:6" s="3" customFormat="1" x14ac:dyDescent="0.25">
      <c r="A77" s="2" t="s">
        <v>61</v>
      </c>
      <c r="B77" s="3" t="s">
        <v>25</v>
      </c>
      <c r="C77" s="10" t="s">
        <v>434</v>
      </c>
      <c r="D77" s="3">
        <f t="shared" si="3"/>
        <v>16</v>
      </c>
      <c r="E77" s="3" t="b">
        <f t="shared" si="4"/>
        <v>1</v>
      </c>
      <c r="F77" s="3" t="str">
        <f t="shared" si="5"/>
        <v>ALTER TABLE SPT_SET_TUNA_DISC RENAME COLUMN SPECIES_LIST_ID TO TUNA_DISC_SPP_ID;</v>
      </c>
    </row>
    <row r="78" spans="1:6" s="3" customFormat="1" x14ac:dyDescent="0.25">
      <c r="A78" s="2" t="s">
        <v>61</v>
      </c>
      <c r="B78" s="3" t="s">
        <v>119</v>
      </c>
      <c r="C78" s="3" t="s">
        <v>435</v>
      </c>
      <c r="D78" s="3">
        <f t="shared" si="3"/>
        <v>13</v>
      </c>
      <c r="E78" s="3" t="b">
        <f t="shared" si="4"/>
        <v>1</v>
      </c>
      <c r="F78" s="3" t="str">
        <f t="shared" si="5"/>
        <v>ALTER TABLE SPT_SET_TUNA_DISC RENAME COLUMN AMOUNT TO TUNA_DISC_AMT;</v>
      </c>
    </row>
    <row r="79" spans="1:6" s="3" customFormat="1" x14ac:dyDescent="0.25">
      <c r="A79" s="2" t="s">
        <v>61</v>
      </c>
      <c r="B79" s="3" t="s">
        <v>13</v>
      </c>
      <c r="C79" s="10" t="s">
        <v>441</v>
      </c>
      <c r="D79" s="3">
        <f t="shared" si="3"/>
        <v>17</v>
      </c>
      <c r="E79" s="3" t="b">
        <f t="shared" si="4"/>
        <v>1</v>
      </c>
      <c r="F79" s="3" t="str">
        <f t="shared" si="5"/>
        <v>ALTER TABLE SPT_SET_TUNA_DISC RENAME COLUMN DISCARD_CODE_ID TO TUNA_DISC_CODE_ID;</v>
      </c>
    </row>
    <row r="80" spans="1:6" s="3" customFormat="1" x14ac:dyDescent="0.25">
      <c r="A80" s="2" t="s">
        <v>61</v>
      </c>
      <c r="B80" s="3" t="s">
        <v>31</v>
      </c>
      <c r="C80" s="10" t="s">
        <v>440</v>
      </c>
      <c r="D80" s="3">
        <f t="shared" si="3"/>
        <v>20</v>
      </c>
      <c r="E80" s="3" t="b">
        <f t="shared" si="4"/>
        <v>1</v>
      </c>
      <c r="F80" s="3" t="str">
        <f t="shared" si="5"/>
        <v>ALTER TABLE SPT_SET_TUNA_DISC RENAME COLUMN SET_EVENT_ID TO TUNA_DISC_SET_EVT_ID;</v>
      </c>
    </row>
    <row r="81" spans="1:6" s="3" customFormat="1" x14ac:dyDescent="0.25">
      <c r="A81" s="2" t="s">
        <v>61</v>
      </c>
      <c r="B81" s="3" t="s">
        <v>26</v>
      </c>
      <c r="C81" s="10" t="s">
        <v>436</v>
      </c>
      <c r="D81" s="3">
        <f t="shared" si="3"/>
        <v>16</v>
      </c>
      <c r="E81" s="3" t="b">
        <f t="shared" si="4"/>
        <v>1</v>
      </c>
      <c r="F81" s="3" t="str">
        <f t="shared" si="5"/>
        <v>ALTER TABLE SPT_SET_TUNA_DISC RENAME COLUMN UNIT_OF_MEASURE_ID TO TUNA_DISC_UOM_ID;</v>
      </c>
    </row>
    <row r="82" spans="1:6" x14ac:dyDescent="0.25">
      <c r="A82" s="8" t="s">
        <v>62</v>
      </c>
      <c r="B82" s="6" t="s">
        <v>24</v>
      </c>
      <c r="C82" s="9" t="s">
        <v>24</v>
      </c>
      <c r="D82" s="6">
        <f t="shared" si="3"/>
        <v>13</v>
      </c>
      <c r="E82" s="6" t="b">
        <f t="shared" si="4"/>
        <v>1</v>
      </c>
      <c r="F82" s="6" t="str">
        <f t="shared" si="5"/>
        <v>ALTER TABLE SPT_SIZE_CLASSES RENAME COLUMN SIZE_CLASS_ID TO SIZE_CLASS_ID;</v>
      </c>
    </row>
    <row r="83" spans="1:6" x14ac:dyDescent="0.25">
      <c r="A83" s="8" t="s">
        <v>62</v>
      </c>
      <c r="B83" s="6" t="s">
        <v>158</v>
      </c>
      <c r="C83" s="6" t="s">
        <v>427</v>
      </c>
      <c r="D83" s="6">
        <f t="shared" si="3"/>
        <v>20</v>
      </c>
      <c r="E83" s="6" t="b">
        <f t="shared" si="4"/>
        <v>1</v>
      </c>
      <c r="F83" s="6" t="str">
        <f t="shared" si="5"/>
        <v>ALTER TABLE SPT_SIZE_CLASSES RENAME COLUMN WEIGHT_MIN_LBS TO SIZE_CLASS_WT_MIN_LB;</v>
      </c>
    </row>
    <row r="84" spans="1:6" x14ac:dyDescent="0.25">
      <c r="A84" s="8" t="s">
        <v>62</v>
      </c>
      <c r="B84" s="6" t="s">
        <v>159</v>
      </c>
      <c r="C84" s="6" t="s">
        <v>428</v>
      </c>
      <c r="D84" s="6">
        <f t="shared" si="3"/>
        <v>20</v>
      </c>
      <c r="E84" s="6" t="b">
        <f t="shared" si="4"/>
        <v>1</v>
      </c>
      <c r="F84" s="6" t="str">
        <f t="shared" si="5"/>
        <v>ALTER TABLE SPT_SIZE_CLASSES RENAME COLUMN WEIGHT_MAX_LBS TO SIZE_CLASS_WT_MAX_LB;</v>
      </c>
    </row>
    <row r="85" spans="1:6" x14ac:dyDescent="0.25">
      <c r="A85" s="8" t="s">
        <v>62</v>
      </c>
      <c r="B85" s="6" t="s">
        <v>160</v>
      </c>
      <c r="C85" s="6" t="s">
        <v>429</v>
      </c>
      <c r="D85" s="6">
        <f t="shared" si="3"/>
        <v>20</v>
      </c>
      <c r="E85" s="6" t="b">
        <f t="shared" si="4"/>
        <v>1</v>
      </c>
      <c r="F85" s="6" t="str">
        <f t="shared" si="5"/>
        <v>ALTER TABLE SPT_SIZE_CLASSES RENAME COLUMN WEIGHT_MIN_KG TO SIZE_CLASS_WT_MIN_KG;</v>
      </c>
    </row>
    <row r="86" spans="1:6" x14ac:dyDescent="0.25">
      <c r="A86" s="8" t="s">
        <v>62</v>
      </c>
      <c r="B86" s="6" t="s">
        <v>161</v>
      </c>
      <c r="C86" s="6" t="s">
        <v>430</v>
      </c>
      <c r="D86" s="6">
        <f t="shared" si="3"/>
        <v>20</v>
      </c>
      <c r="E86" s="6" t="b">
        <f t="shared" si="4"/>
        <v>1</v>
      </c>
      <c r="F86" s="6" t="str">
        <f t="shared" si="5"/>
        <v>ALTER TABLE SPT_SIZE_CLASSES RENAME COLUMN WEIGHT_MAX_KG TO SIZE_CLASS_WT_MAX_KG;</v>
      </c>
    </row>
    <row r="87" spans="1:6" x14ac:dyDescent="0.25">
      <c r="A87" s="8" t="s">
        <v>62</v>
      </c>
      <c r="B87" s="6" t="s">
        <v>162</v>
      </c>
      <c r="C87" s="6" t="s">
        <v>162</v>
      </c>
      <c r="D87" s="6">
        <f t="shared" si="3"/>
        <v>16</v>
      </c>
      <c r="E87" s="6" t="b">
        <f t="shared" si="4"/>
        <v>1</v>
      </c>
      <c r="F87" s="6" t="str">
        <f t="shared" si="5"/>
        <v>ALTER TABLE SPT_SIZE_CLASSES RENAME COLUMN SIZE_CLASS_LABEL TO SIZE_CLASS_LABEL;</v>
      </c>
    </row>
    <row r="88" spans="1:6" x14ac:dyDescent="0.25">
      <c r="A88" s="8" t="s">
        <v>62</v>
      </c>
      <c r="B88" s="6" t="s">
        <v>163</v>
      </c>
      <c r="C88" s="6" t="s">
        <v>431</v>
      </c>
      <c r="D88" s="6">
        <f t="shared" si="3"/>
        <v>15</v>
      </c>
      <c r="E88" s="6" t="b">
        <f t="shared" si="4"/>
        <v>1</v>
      </c>
      <c r="F88" s="6" t="str">
        <f t="shared" si="5"/>
        <v>ALTER TABLE SPT_SIZE_CLASSES RENAME COLUMN SIZE_CLASS_DESCRIPTION TO SIZE_CLASS_DESC;</v>
      </c>
    </row>
    <row r="89" spans="1:6" s="3" customFormat="1" x14ac:dyDescent="0.25">
      <c r="A89" s="2" t="s">
        <v>276</v>
      </c>
      <c r="B89" s="3" t="s">
        <v>25</v>
      </c>
      <c r="C89" s="9" t="s">
        <v>307</v>
      </c>
      <c r="D89" s="3">
        <f t="shared" si="3"/>
        <v>6</v>
      </c>
      <c r="E89" s="3" t="b">
        <f t="shared" si="4"/>
        <v>1</v>
      </c>
      <c r="F89" s="3" t="str">
        <f t="shared" si="5"/>
        <v>ALTER TABLE SPT_SPECIES RENAME COLUMN SPECIES_LIST_ID TO SPP_ID;</v>
      </c>
    </row>
    <row r="90" spans="1:6" s="3" customFormat="1" x14ac:dyDescent="0.25">
      <c r="A90" s="2" t="s">
        <v>276</v>
      </c>
      <c r="B90" s="3" t="s">
        <v>164</v>
      </c>
      <c r="C90" s="3" t="s">
        <v>308</v>
      </c>
      <c r="D90" s="3">
        <f t="shared" si="3"/>
        <v>12</v>
      </c>
      <c r="E90" s="3" t="b">
        <f t="shared" si="4"/>
        <v>1</v>
      </c>
      <c r="F90" s="3" t="str">
        <f t="shared" si="5"/>
        <v>ALTER TABLE SPT_SPECIES RENAME COLUMN FAO_CODE TO SPP_FAO_CODE;</v>
      </c>
    </row>
    <row r="91" spans="1:6" s="3" customFormat="1" x14ac:dyDescent="0.25">
      <c r="A91" s="2" t="s">
        <v>276</v>
      </c>
      <c r="B91" s="3" t="s">
        <v>165</v>
      </c>
      <c r="C91" s="3" t="s">
        <v>309</v>
      </c>
      <c r="D91" s="3">
        <f t="shared" si="3"/>
        <v>15</v>
      </c>
      <c r="E91" s="3" t="b">
        <f t="shared" si="4"/>
        <v>1</v>
      </c>
      <c r="F91" s="3" t="str">
        <f t="shared" si="5"/>
        <v>ALTER TABLE SPT_SPECIES RENAME COLUMN COMMON_NAME TO SPP_COMMON_NAME;</v>
      </c>
    </row>
    <row r="92" spans="1:6" s="3" customFormat="1" x14ac:dyDescent="0.25">
      <c r="A92" s="2" t="s">
        <v>276</v>
      </c>
      <c r="B92" s="3" t="s">
        <v>166</v>
      </c>
      <c r="C92" s="3" t="s">
        <v>310</v>
      </c>
      <c r="D92" s="3">
        <f t="shared" si="3"/>
        <v>15</v>
      </c>
      <c r="E92" s="3" t="b">
        <f t="shared" si="4"/>
        <v>1</v>
      </c>
      <c r="F92" s="3" t="str">
        <f t="shared" si="5"/>
        <v>ALTER TABLE SPT_SPECIES RENAME COLUMN RETAINED_YN TO SPP_RETAINED_YN;</v>
      </c>
    </row>
    <row r="93" spans="1:6" s="3" customFormat="1" x14ac:dyDescent="0.25">
      <c r="A93" s="2" t="s">
        <v>276</v>
      </c>
      <c r="B93" s="3" t="s">
        <v>167</v>
      </c>
      <c r="C93" s="3" t="s">
        <v>311</v>
      </c>
      <c r="D93" s="3">
        <f t="shared" si="3"/>
        <v>11</v>
      </c>
      <c r="E93" s="3" t="b">
        <f t="shared" si="4"/>
        <v>1</v>
      </c>
      <c r="F93" s="3" t="str">
        <f t="shared" si="5"/>
        <v>ALTER TABLE SPT_SPECIES RENAME COLUMN TUNA_YN TO SPP_TUNA_YN;</v>
      </c>
    </row>
    <row r="94" spans="1:6" s="3" customFormat="1" x14ac:dyDescent="0.25">
      <c r="A94" s="2" t="s">
        <v>276</v>
      </c>
      <c r="B94" s="3" t="s">
        <v>168</v>
      </c>
      <c r="C94" s="3" t="s">
        <v>312</v>
      </c>
      <c r="D94" s="3">
        <f t="shared" si="3"/>
        <v>19</v>
      </c>
      <c r="E94" s="3" t="b">
        <f t="shared" si="4"/>
        <v>1</v>
      </c>
      <c r="F94" s="3" t="str">
        <f t="shared" si="5"/>
        <v>ALTER TABLE SPT_SPECIES RENAME COLUMN SCIENTIFIC_NAME TO SPP_SCIENTIFIC_NAME;</v>
      </c>
    </row>
    <row r="95" spans="1:6" s="3" customFormat="1" x14ac:dyDescent="0.25">
      <c r="A95" s="2" t="s">
        <v>276</v>
      </c>
      <c r="B95" s="3" t="s">
        <v>7</v>
      </c>
      <c r="C95" s="3" t="s">
        <v>7</v>
      </c>
      <c r="D95" s="3">
        <f t="shared" si="3"/>
        <v>13</v>
      </c>
      <c r="E95" s="3" t="b">
        <f t="shared" si="4"/>
        <v>1</v>
      </c>
      <c r="F95" s="3" t="str">
        <f t="shared" si="5"/>
        <v>ALTER TABLE SPT_SPECIES RENAME COLUMN TAXON_TYPE_ID TO TAXON_TYPE_ID;</v>
      </c>
    </row>
    <row r="96" spans="1:6" x14ac:dyDescent="0.25">
      <c r="A96" s="8" t="s">
        <v>63</v>
      </c>
      <c r="B96" s="6" t="s">
        <v>8</v>
      </c>
      <c r="C96" s="9" t="s">
        <v>432</v>
      </c>
      <c r="D96" s="6">
        <f t="shared" si="3"/>
        <v>12</v>
      </c>
      <c r="E96" s="6" t="b">
        <f t="shared" si="4"/>
        <v>1</v>
      </c>
      <c r="F96" s="6" t="str">
        <f t="shared" si="5"/>
        <v>ALTER TABLE SPT_SPECIES_GROUPS RENAME COLUMN SPECIES_LIST_GROUPING_ID TO SPP_GROUP_ID;</v>
      </c>
    </row>
    <row r="97" spans="1:6" x14ac:dyDescent="0.25">
      <c r="A97" s="8" t="s">
        <v>63</v>
      </c>
      <c r="B97" s="6" t="s">
        <v>169</v>
      </c>
      <c r="C97" s="10" t="s">
        <v>398</v>
      </c>
      <c r="D97" s="6">
        <f t="shared" si="3"/>
        <v>13</v>
      </c>
      <c r="E97" s="6" t="b">
        <f t="shared" si="4"/>
        <v>1</v>
      </c>
      <c r="F97" s="6" t="str">
        <f t="shared" si="5"/>
        <v>ALTER TABLE SPT_SPECIES_GROUPS RENAME COLUMN PARENT_SPECIES_LIST_ID TO PARENT_SPP_ID;</v>
      </c>
    </row>
    <row r="98" spans="1:6" x14ac:dyDescent="0.25">
      <c r="A98" s="8" t="s">
        <v>63</v>
      </c>
      <c r="B98" s="6" t="s">
        <v>170</v>
      </c>
      <c r="C98" s="10" t="s">
        <v>399</v>
      </c>
      <c r="D98" s="6">
        <f t="shared" si="3"/>
        <v>12</v>
      </c>
      <c r="E98" s="6" t="b">
        <f t="shared" si="4"/>
        <v>1</v>
      </c>
      <c r="F98" s="6" t="str">
        <f t="shared" si="5"/>
        <v>ALTER TABLE SPT_SPECIES_GROUPS RENAME COLUMN CHILD_SPECIES_LIST_ID TO CHILD_SPP_ID;</v>
      </c>
    </row>
    <row r="99" spans="1:6" s="3" customFormat="1" x14ac:dyDescent="0.25">
      <c r="A99" s="2" t="s">
        <v>64</v>
      </c>
      <c r="B99" s="3" t="s">
        <v>7</v>
      </c>
      <c r="C99" s="9" t="s">
        <v>7</v>
      </c>
      <c r="D99" s="3">
        <f t="shared" si="3"/>
        <v>13</v>
      </c>
      <c r="E99" s="3" t="b">
        <f t="shared" si="4"/>
        <v>1</v>
      </c>
      <c r="F99" s="3" t="str">
        <f t="shared" si="5"/>
        <v>ALTER TABLE SPT_TAXON_TYPES RENAME COLUMN TAXON_TYPE_ID TO TAXON_TYPE_ID;</v>
      </c>
    </row>
    <row r="100" spans="1:6" s="3" customFormat="1" x14ac:dyDescent="0.25">
      <c r="A100" s="2" t="s">
        <v>64</v>
      </c>
      <c r="B100" s="3" t="s">
        <v>171</v>
      </c>
      <c r="C100" s="3" t="s">
        <v>171</v>
      </c>
      <c r="D100" s="3">
        <f t="shared" si="3"/>
        <v>15</v>
      </c>
      <c r="E100" s="3" t="b">
        <f t="shared" si="4"/>
        <v>1</v>
      </c>
      <c r="F100" s="3" t="str">
        <f t="shared" si="5"/>
        <v>ALTER TABLE SPT_TAXON_TYPES RENAME COLUMN TAXON_TYPE_CODE TO TAXON_TYPE_CODE;</v>
      </c>
    </row>
    <row r="101" spans="1:6" s="3" customFormat="1" x14ac:dyDescent="0.25">
      <c r="A101" s="2" t="s">
        <v>64</v>
      </c>
      <c r="B101" s="3" t="s">
        <v>172</v>
      </c>
      <c r="C101" s="3" t="s">
        <v>172</v>
      </c>
      <c r="D101" s="3">
        <f t="shared" si="3"/>
        <v>15</v>
      </c>
      <c r="E101" s="3" t="b">
        <f t="shared" si="4"/>
        <v>1</v>
      </c>
      <c r="F101" s="3" t="str">
        <f t="shared" si="5"/>
        <v>ALTER TABLE SPT_TAXON_TYPES RENAME COLUMN TAXON_TYPE_NAME TO TAXON_TYPE_NAME;</v>
      </c>
    </row>
    <row r="102" spans="1:6" s="3" customFormat="1" x14ac:dyDescent="0.25">
      <c r="A102" s="2" t="s">
        <v>64</v>
      </c>
      <c r="B102" s="3" t="s">
        <v>173</v>
      </c>
      <c r="C102" s="3" t="s">
        <v>313</v>
      </c>
      <c r="D102" s="3">
        <f t="shared" si="3"/>
        <v>15</v>
      </c>
      <c r="E102" s="3" t="b">
        <f t="shared" si="4"/>
        <v>1</v>
      </c>
      <c r="F102" s="3" t="str">
        <f t="shared" si="5"/>
        <v>ALTER TABLE SPT_TAXON_TYPES RENAME COLUMN TAXON_TYPE_DESCRIPTION TO TAXON_TYPE_DESC;</v>
      </c>
    </row>
    <row r="103" spans="1:6" x14ac:dyDescent="0.25">
      <c r="A103" s="8" t="s">
        <v>65</v>
      </c>
      <c r="B103" s="6" t="s">
        <v>26</v>
      </c>
      <c r="C103" s="9" t="s">
        <v>281</v>
      </c>
      <c r="D103" s="6">
        <f t="shared" si="3"/>
        <v>6</v>
      </c>
      <c r="E103" s="6" t="b">
        <f t="shared" si="4"/>
        <v>1</v>
      </c>
      <c r="F103" s="6" t="str">
        <f t="shared" si="5"/>
        <v>ALTER TABLE SPT_UNITS_OF_MEASURE RENAME COLUMN UNIT_OF_MEASURE_ID TO UOM_ID;</v>
      </c>
    </row>
    <row r="104" spans="1:6" x14ac:dyDescent="0.25">
      <c r="A104" s="8" t="s">
        <v>65</v>
      </c>
      <c r="B104" s="6" t="s">
        <v>174</v>
      </c>
      <c r="C104" s="6" t="s">
        <v>282</v>
      </c>
      <c r="D104" s="6">
        <f t="shared" si="3"/>
        <v>8</v>
      </c>
      <c r="E104" s="6" t="b">
        <f t="shared" si="4"/>
        <v>1</v>
      </c>
      <c r="F104" s="6" t="str">
        <f t="shared" si="5"/>
        <v>ALTER TABLE SPT_UNITS_OF_MEASURE RENAME COLUMN UNIT_NAME TO UOM_NAME;</v>
      </c>
    </row>
    <row r="105" spans="1:6" x14ac:dyDescent="0.25">
      <c r="A105" s="8" t="s">
        <v>65</v>
      </c>
      <c r="B105" s="6" t="s">
        <v>175</v>
      </c>
      <c r="C105" s="6" t="s">
        <v>284</v>
      </c>
      <c r="D105" s="6">
        <f t="shared" si="3"/>
        <v>8</v>
      </c>
      <c r="E105" s="6" t="b">
        <f t="shared" si="4"/>
        <v>1</v>
      </c>
      <c r="F105" s="6" t="str">
        <f t="shared" si="5"/>
        <v>ALTER TABLE SPT_UNITS_OF_MEASURE RENAME COLUMN UNIT_ABBREVIATION TO UOM_ABBR;</v>
      </c>
    </row>
    <row r="106" spans="1:6" x14ac:dyDescent="0.25">
      <c r="A106" s="8" t="s">
        <v>65</v>
      </c>
      <c r="B106" s="6" t="s">
        <v>176</v>
      </c>
      <c r="C106" s="6" t="s">
        <v>283</v>
      </c>
      <c r="D106" s="6">
        <f t="shared" si="3"/>
        <v>8</v>
      </c>
      <c r="E106" s="6" t="b">
        <f t="shared" si="4"/>
        <v>1</v>
      </c>
      <c r="F106" s="6" t="str">
        <f t="shared" si="5"/>
        <v>ALTER TABLE SPT_UNITS_OF_MEASURE RENAME COLUMN UNIT_DESCRIPTION TO UOM_DESC;</v>
      </c>
    </row>
    <row r="107" spans="1:6" s="3" customFormat="1" x14ac:dyDescent="0.25">
      <c r="A107" s="2" t="s">
        <v>66</v>
      </c>
      <c r="B107" s="3" t="s">
        <v>238</v>
      </c>
      <c r="C107" s="9" t="s">
        <v>277</v>
      </c>
      <c r="D107" s="3">
        <f t="shared" si="3"/>
        <v>10</v>
      </c>
      <c r="E107" s="3" t="b">
        <f t="shared" si="4"/>
        <v>1</v>
      </c>
      <c r="F107" s="3" t="str">
        <f t="shared" si="5"/>
        <v>ALTER TABLE SPT_UL_DISPOSITIONS RENAME COLUMN UL_DISPOSITION_ID TO UL_DISP_ID;</v>
      </c>
    </row>
    <row r="108" spans="1:6" s="3" customFormat="1" x14ac:dyDescent="0.25">
      <c r="A108" s="2" t="s">
        <v>66</v>
      </c>
      <c r="B108" s="3" t="s">
        <v>177</v>
      </c>
      <c r="C108" s="3" t="s">
        <v>278</v>
      </c>
      <c r="D108" s="3">
        <f t="shared" si="3"/>
        <v>12</v>
      </c>
      <c r="E108" s="3" t="b">
        <f t="shared" si="4"/>
        <v>1</v>
      </c>
      <c r="F108" s="3" t="str">
        <f t="shared" si="5"/>
        <v>ALTER TABLE SPT_UL_DISPOSITIONS RENAME COLUMN UL_DISPOSITION_CODE TO UL_DISP_CODE;</v>
      </c>
    </row>
    <row r="109" spans="1:6" s="3" customFormat="1" x14ac:dyDescent="0.25">
      <c r="A109" s="2" t="s">
        <v>66</v>
      </c>
      <c r="B109" s="3" t="s">
        <v>178</v>
      </c>
      <c r="C109" s="3" t="s">
        <v>279</v>
      </c>
      <c r="D109" s="3">
        <f t="shared" si="3"/>
        <v>12</v>
      </c>
      <c r="E109" s="3" t="b">
        <f t="shared" si="4"/>
        <v>1</v>
      </c>
      <c r="F109" s="3" t="str">
        <f t="shared" si="5"/>
        <v>ALTER TABLE SPT_UL_DISPOSITIONS RENAME COLUMN UL_DISPOSITION_NAME TO UL_DISP_NAME;</v>
      </c>
    </row>
    <row r="110" spans="1:6" s="3" customFormat="1" x14ac:dyDescent="0.25">
      <c r="A110" s="2" t="s">
        <v>66</v>
      </c>
      <c r="B110" s="3" t="s">
        <v>179</v>
      </c>
      <c r="C110" s="3" t="s">
        <v>280</v>
      </c>
      <c r="D110" s="3">
        <f t="shared" si="3"/>
        <v>12</v>
      </c>
      <c r="E110" s="3" t="b">
        <f t="shared" si="4"/>
        <v>1</v>
      </c>
      <c r="F110" s="3" t="str">
        <f t="shared" si="5"/>
        <v>ALTER TABLE SPT_UL_DISPOSITIONS RENAME COLUMN UL_DISPOSITION_DESCRIPTION TO UL_DISP_DESC;</v>
      </c>
    </row>
    <row r="111" spans="1:6" x14ac:dyDescent="0.25">
      <c r="A111" s="8" t="s">
        <v>67</v>
      </c>
      <c r="B111" s="6" t="s">
        <v>28</v>
      </c>
      <c r="C111" s="9" t="s">
        <v>402</v>
      </c>
      <c r="D111" s="6">
        <f t="shared" si="3"/>
        <v>10</v>
      </c>
      <c r="E111" s="6" t="b">
        <f t="shared" si="4"/>
        <v>1</v>
      </c>
      <c r="F111" s="6" t="str">
        <f t="shared" si="5"/>
        <v>ALTER TABLE SPT_UL_TRANS_ITEMS RENAME COLUMN UL_TRANSACTION_ITEM_ID TO UL_ITEM_ID;</v>
      </c>
    </row>
    <row r="112" spans="1:6" x14ac:dyDescent="0.25">
      <c r="A112" s="8" t="s">
        <v>67</v>
      </c>
      <c r="B112" s="6" t="s">
        <v>119</v>
      </c>
      <c r="C112" s="6" t="s">
        <v>403</v>
      </c>
      <c r="D112" s="6">
        <f t="shared" si="3"/>
        <v>11</v>
      </c>
      <c r="E112" s="6" t="b">
        <f t="shared" si="4"/>
        <v>1</v>
      </c>
      <c r="F112" s="6" t="str">
        <f t="shared" si="5"/>
        <v>ALTER TABLE SPT_UL_TRANS_ITEMS RENAME COLUMN AMOUNT TO UL_ITEM_AMT;</v>
      </c>
    </row>
    <row r="113" spans="1:6" x14ac:dyDescent="0.25">
      <c r="A113" s="8" t="s">
        <v>67</v>
      </c>
      <c r="B113" s="6" t="s">
        <v>16</v>
      </c>
      <c r="C113" s="10" t="s">
        <v>404</v>
      </c>
      <c r="D113" s="6">
        <f t="shared" si="3"/>
        <v>19</v>
      </c>
      <c r="E113" s="6" t="b">
        <f t="shared" si="4"/>
        <v>1</v>
      </c>
      <c r="F113" s="6" t="str">
        <f t="shared" si="5"/>
        <v>ALTER TABLE SPT_UL_TRANS_ITEMS RENAME COLUMN MARKET_DISPOSITION_ID TO UL_ITEM_MKT_DISP_ID;</v>
      </c>
    </row>
    <row r="114" spans="1:6" x14ac:dyDescent="0.25">
      <c r="A114" s="8" t="s">
        <v>67</v>
      </c>
      <c r="B114" s="6" t="s">
        <v>25</v>
      </c>
      <c r="C114" s="10" t="s">
        <v>405</v>
      </c>
      <c r="D114" s="6">
        <f t="shared" si="3"/>
        <v>14</v>
      </c>
      <c r="E114" s="6" t="b">
        <f t="shared" si="4"/>
        <v>1</v>
      </c>
      <c r="F114" s="6" t="str">
        <f t="shared" si="5"/>
        <v>ALTER TABLE SPT_UL_TRANS_ITEMS RENAME COLUMN SPECIES_LIST_ID TO UL_ITEM_SPP_ID;</v>
      </c>
    </row>
    <row r="115" spans="1:6" x14ac:dyDescent="0.25">
      <c r="A115" s="8" t="s">
        <v>67</v>
      </c>
      <c r="B115" s="6" t="s">
        <v>26</v>
      </c>
      <c r="C115" s="10" t="s">
        <v>406</v>
      </c>
      <c r="D115" s="6">
        <f t="shared" si="3"/>
        <v>14</v>
      </c>
      <c r="E115" s="6" t="b">
        <f t="shared" si="4"/>
        <v>1</v>
      </c>
      <c r="F115" s="6" t="str">
        <f t="shared" si="5"/>
        <v>ALTER TABLE SPT_UL_TRANS_ITEMS RENAME COLUMN UNIT_OF_MEASURE_ID TO UL_ITEM_UOM_ID;</v>
      </c>
    </row>
    <row r="116" spans="1:6" x14ac:dyDescent="0.25">
      <c r="A116" s="8" t="s">
        <v>67</v>
      </c>
      <c r="B116" s="6" t="s">
        <v>29</v>
      </c>
      <c r="C116" s="10" t="s">
        <v>242</v>
      </c>
      <c r="D116" s="6">
        <f t="shared" si="3"/>
        <v>11</v>
      </c>
      <c r="E116" s="6" t="b">
        <f t="shared" si="4"/>
        <v>1</v>
      </c>
      <c r="F116" s="6" t="str">
        <f t="shared" si="5"/>
        <v>ALTER TABLE SPT_UL_TRANS_ITEMS RENAME COLUMN UNLOADING_TRANSACTION_ID TO UL_TRANS_ID;</v>
      </c>
    </row>
    <row r="117" spans="1:6" x14ac:dyDescent="0.25">
      <c r="A117" s="8" t="s">
        <v>67</v>
      </c>
      <c r="B117" s="6" t="s">
        <v>180</v>
      </c>
      <c r="C117" s="6" t="s">
        <v>407</v>
      </c>
      <c r="D117" s="6">
        <f t="shared" si="3"/>
        <v>13</v>
      </c>
      <c r="E117" s="6" t="b">
        <f t="shared" si="4"/>
        <v>1</v>
      </c>
      <c r="F117" s="6" t="str">
        <f t="shared" si="5"/>
        <v>ALTER TABLE SPT_UL_TRANS_ITEMS RENAME COLUMN UL_TRANSACTION_ITEM_NOTES TO UL_ITEM_NOTES;</v>
      </c>
    </row>
    <row r="118" spans="1:6" s="3" customFormat="1" x14ac:dyDescent="0.25">
      <c r="A118" s="2" t="s">
        <v>68</v>
      </c>
      <c r="B118" s="3" t="s">
        <v>29</v>
      </c>
      <c r="C118" s="9" t="s">
        <v>242</v>
      </c>
      <c r="D118" s="3">
        <f t="shared" si="3"/>
        <v>11</v>
      </c>
      <c r="E118" s="3" t="b">
        <f t="shared" si="4"/>
        <v>1</v>
      </c>
      <c r="F118" s="3" t="str">
        <f t="shared" si="5"/>
        <v>ALTER TABLE SPT_UL_TRANSACTIONS RENAME COLUMN UNLOADING_TRANSACTION_ID TO UL_TRANS_ID;</v>
      </c>
    </row>
    <row r="119" spans="1:6" s="3" customFormat="1" x14ac:dyDescent="0.25">
      <c r="A119" s="2" t="s">
        <v>68</v>
      </c>
      <c r="B119" s="3" t="s">
        <v>32</v>
      </c>
      <c r="C119" s="10" t="s">
        <v>366</v>
      </c>
      <c r="D119" s="3">
        <f t="shared" si="3"/>
        <v>12</v>
      </c>
      <c r="E119" s="3" t="b">
        <f t="shared" si="4"/>
        <v>1</v>
      </c>
      <c r="F119" s="3" t="str">
        <f t="shared" si="5"/>
        <v>ALTER TABLE SPT_UL_TRANSACTIONS RENAME COLUMN VESSEL_TRIP_ID TO VESS_TRIP_ID;</v>
      </c>
    </row>
    <row r="120" spans="1:6" s="3" customFormat="1" x14ac:dyDescent="0.25">
      <c r="A120" s="2" t="s">
        <v>68</v>
      </c>
      <c r="B120" s="3" t="s">
        <v>181</v>
      </c>
      <c r="C120" s="10" t="s">
        <v>438</v>
      </c>
      <c r="D120" s="3">
        <f t="shared" si="3"/>
        <v>18</v>
      </c>
      <c r="E120" s="3" t="b">
        <f t="shared" si="4"/>
        <v>1</v>
      </c>
      <c r="F120" s="3" t="str">
        <f t="shared" si="5"/>
        <v>ALTER TABLE SPT_UL_TRANSACTIONS RENAME COLUMN UNLOADING_LOCATION_ID TO UL_TRANS_UL_LOC_ID;</v>
      </c>
    </row>
    <row r="121" spans="1:6" s="3" customFormat="1" x14ac:dyDescent="0.25">
      <c r="A121" s="2" t="s">
        <v>68</v>
      </c>
      <c r="B121" s="3" t="s">
        <v>182</v>
      </c>
      <c r="C121" s="3" t="s">
        <v>413</v>
      </c>
      <c r="D121" s="3">
        <f t="shared" si="3"/>
        <v>22</v>
      </c>
      <c r="E121" s="3" t="b">
        <f t="shared" si="4"/>
        <v>1</v>
      </c>
      <c r="F121" s="3" t="str">
        <f t="shared" si="5"/>
        <v>ALTER TABLE SPT_UL_TRANSACTIONS RENAME COLUMN UL_PORT_ARRIVAL_DATE TO UL_TRANS_PORT_ARR_DATE;</v>
      </c>
    </row>
    <row r="122" spans="1:6" s="3" customFormat="1" x14ac:dyDescent="0.25">
      <c r="A122" s="2" t="s">
        <v>68</v>
      </c>
      <c r="B122" s="3" t="s">
        <v>183</v>
      </c>
      <c r="C122" s="3" t="s">
        <v>414</v>
      </c>
      <c r="D122" s="3">
        <f t="shared" si="3"/>
        <v>22</v>
      </c>
      <c r="E122" s="3" t="b">
        <f t="shared" si="4"/>
        <v>1</v>
      </c>
      <c r="F122" s="3" t="str">
        <f t="shared" si="5"/>
        <v>ALTER TABLE SPT_UL_TRANSACTIONS RENAME COLUMN UL_PORT_DEPARTURE_DATE TO UL_TRANS_PORT_DEP_DATE;</v>
      </c>
    </row>
    <row r="123" spans="1:6" s="3" customFormat="1" x14ac:dyDescent="0.25">
      <c r="A123" s="2" t="s">
        <v>68</v>
      </c>
      <c r="B123" s="3" t="s">
        <v>184</v>
      </c>
      <c r="C123" s="3" t="s">
        <v>415</v>
      </c>
      <c r="D123" s="3">
        <f t="shared" si="3"/>
        <v>19</v>
      </c>
      <c r="E123" s="3" t="b">
        <f t="shared" si="4"/>
        <v>1</v>
      </c>
      <c r="F123" s="3" t="str">
        <f t="shared" si="5"/>
        <v>ALTER TABLE SPT_UL_TRANSACTIONS RENAME COLUMN UL_START_DATE TO UL_TRANS_START_DATE;</v>
      </c>
    </row>
    <row r="124" spans="1:6" s="3" customFormat="1" x14ac:dyDescent="0.25">
      <c r="A124" s="2" t="s">
        <v>68</v>
      </c>
      <c r="B124" s="3" t="s">
        <v>185</v>
      </c>
      <c r="C124" s="3" t="s">
        <v>416</v>
      </c>
      <c r="D124" s="3">
        <f t="shared" si="3"/>
        <v>17</v>
      </c>
      <c r="E124" s="3" t="b">
        <f t="shared" si="4"/>
        <v>1</v>
      </c>
      <c r="F124" s="3" t="str">
        <f t="shared" si="5"/>
        <v>ALTER TABLE SPT_UL_TRANSACTIONS RENAME COLUMN UL_END_DATE TO UL_TRANS_END_DATE;</v>
      </c>
    </row>
    <row r="125" spans="1:6" s="3" customFormat="1" x14ac:dyDescent="0.25">
      <c r="A125" s="2" t="s">
        <v>68</v>
      </c>
      <c r="B125" s="3" t="s">
        <v>186</v>
      </c>
      <c r="C125" s="10" t="s">
        <v>421</v>
      </c>
      <c r="D125" s="3">
        <f t="shared" si="3"/>
        <v>24</v>
      </c>
      <c r="E125" s="3" t="b">
        <f t="shared" si="4"/>
        <v>1</v>
      </c>
      <c r="F125" s="3" t="str">
        <f t="shared" si="5"/>
        <v>ALTER TABLE SPT_UL_TRANSACTIONS RENAME COLUMN CARRIER_VESSEL_ID TO UL_TRANS_CARRIER_VESS_ID;</v>
      </c>
    </row>
    <row r="126" spans="1:6" s="3" customFormat="1" x14ac:dyDescent="0.25">
      <c r="A126" s="2" t="s">
        <v>68</v>
      </c>
      <c r="B126" s="3" t="s">
        <v>27</v>
      </c>
      <c r="C126" s="10" t="s">
        <v>277</v>
      </c>
      <c r="D126" s="3">
        <f t="shared" si="3"/>
        <v>10</v>
      </c>
      <c r="E126" s="3" t="b">
        <f t="shared" si="4"/>
        <v>1</v>
      </c>
      <c r="F126" s="3" t="str">
        <f t="shared" si="5"/>
        <v>ALTER TABLE SPT_UL_TRANSACTIONS RENAME COLUMN UNLOADING_DISPOSITION_ID TO UL_DISP_ID;</v>
      </c>
    </row>
    <row r="127" spans="1:6" s="3" customFormat="1" x14ac:dyDescent="0.25">
      <c r="A127" s="2" t="s">
        <v>68</v>
      </c>
      <c r="B127" s="3" t="s">
        <v>187</v>
      </c>
      <c r="C127" s="3" t="s">
        <v>417</v>
      </c>
      <c r="D127" s="3">
        <f t="shared" si="3"/>
        <v>14</v>
      </c>
      <c r="E127" s="3" t="b">
        <f t="shared" si="4"/>
        <v>1</v>
      </c>
      <c r="F127" s="3" t="str">
        <f t="shared" si="5"/>
        <v>ALTER TABLE SPT_UL_TRANSACTIONS RENAME COLUMN UNLOADING_NOTES TO UL_TRANS_NOTES;</v>
      </c>
    </row>
    <row r="128" spans="1:6" s="3" customFormat="1" x14ac:dyDescent="0.25">
      <c r="A128" s="2" t="s">
        <v>68</v>
      </c>
      <c r="B128" s="3" t="s">
        <v>121</v>
      </c>
      <c r="C128" s="10" t="s">
        <v>418</v>
      </c>
      <c r="D128" s="3">
        <f t="shared" si="3"/>
        <v>20</v>
      </c>
      <c r="E128" s="3" t="b">
        <f t="shared" si="4"/>
        <v>1</v>
      </c>
      <c r="F128" s="3" t="str">
        <f t="shared" si="5"/>
        <v>ALTER TABLE SPT_UL_TRANSACTIONS RENAME COLUMN DESTINATION_LOCATION_ID TO UL_TRANS_DEST_LOC_ID;</v>
      </c>
    </row>
    <row r="129" spans="1:6" s="3" customFormat="1" x14ac:dyDescent="0.25">
      <c r="A129" s="2" t="s">
        <v>68</v>
      </c>
      <c r="B129" s="3" t="s">
        <v>188</v>
      </c>
      <c r="C129" s="10" t="s">
        <v>419</v>
      </c>
      <c r="D129" s="3">
        <f t="shared" si="3"/>
        <v>20</v>
      </c>
      <c r="E129" s="3" t="b">
        <f t="shared" si="4"/>
        <v>1</v>
      </c>
      <c r="F129" s="3" t="str">
        <f t="shared" si="5"/>
        <v>ALTER TABLE SPT_UL_TRANSACTIONS RENAME COLUMN PROCESSING_ORGANIZATION_ID TO UL_TRANS_PROC_ORG_ID;</v>
      </c>
    </row>
    <row r="130" spans="1:6" s="3" customFormat="1" x14ac:dyDescent="0.25">
      <c r="A130" s="2" t="s">
        <v>68</v>
      </c>
      <c r="B130" s="3" t="s">
        <v>189</v>
      </c>
      <c r="C130" s="10" t="s">
        <v>420</v>
      </c>
      <c r="D130" s="3">
        <f t="shared" si="3"/>
        <v>19</v>
      </c>
      <c r="E130" s="3" t="b">
        <f t="shared" si="4"/>
        <v>1</v>
      </c>
      <c r="F130" s="3" t="str">
        <f t="shared" si="5"/>
        <v>ALTER TABLE SPT_UL_TRANSACTIONS RENAME COLUMN ACCEPTING_ORGANIZATION_ID TO UL_TRANS_ACC_ORG_ID;</v>
      </c>
    </row>
    <row r="131" spans="1:6" x14ac:dyDescent="0.25">
      <c r="A131" s="8" t="s">
        <v>69</v>
      </c>
      <c r="B131" s="6" t="s">
        <v>30</v>
      </c>
      <c r="C131" s="9" t="s">
        <v>367</v>
      </c>
      <c r="D131" s="6">
        <f t="shared" ref="D131:D194" si="6">LEN(C131)</f>
        <v>11</v>
      </c>
      <c r="E131" s="6" t="b">
        <f t="shared" ref="E131:E194" si="7">LEN(C131) &lt; 26</f>
        <v>1</v>
      </c>
      <c r="F131" s="6" t="str">
        <f t="shared" ref="F131:F194" si="8">CONCATENATE("ALTER TABLE ", A131, " RENAME COLUMN ", B131, " TO ", C131, ";")</f>
        <v>ALTER TABLE SPT_VESSEL_CAPTAINS RENAME COLUMN CAPTAIN_ID TO VESS_CAP_ID;</v>
      </c>
    </row>
    <row r="132" spans="1:6" x14ac:dyDescent="0.25">
      <c r="A132" s="8" t="s">
        <v>69</v>
      </c>
      <c r="B132" s="6" t="s">
        <v>190</v>
      </c>
      <c r="C132" s="6" t="s">
        <v>368</v>
      </c>
      <c r="D132" s="6">
        <f t="shared" si="6"/>
        <v>14</v>
      </c>
      <c r="E132" s="6" t="b">
        <f t="shared" si="7"/>
        <v>1</v>
      </c>
      <c r="F132" s="6" t="str">
        <f t="shared" si="8"/>
        <v>ALTER TABLE SPT_VESSEL_CAPTAINS RENAME COLUMN FIRST_NAME TO VESS_CAP_FNAME;</v>
      </c>
    </row>
    <row r="133" spans="1:6" x14ac:dyDescent="0.25">
      <c r="A133" s="8" t="s">
        <v>69</v>
      </c>
      <c r="B133" s="6" t="s">
        <v>191</v>
      </c>
      <c r="C133" s="6" t="s">
        <v>369</v>
      </c>
      <c r="D133" s="6">
        <f t="shared" si="6"/>
        <v>13</v>
      </c>
      <c r="E133" s="6" t="b">
        <f t="shared" si="7"/>
        <v>1</v>
      </c>
      <c r="F133" s="6" t="str">
        <f t="shared" si="8"/>
        <v>ALTER TABLE SPT_VESSEL_CAPTAINS RENAME COLUMN CAPTAIN_DESCRIPTION TO VESS_CAP_DESC;</v>
      </c>
    </row>
    <row r="134" spans="1:6" x14ac:dyDescent="0.25">
      <c r="A134" s="8" t="s">
        <v>69</v>
      </c>
      <c r="B134" s="6" t="s">
        <v>192</v>
      </c>
      <c r="C134" s="6" t="s">
        <v>370</v>
      </c>
      <c r="D134" s="6">
        <f t="shared" si="6"/>
        <v>14</v>
      </c>
      <c r="E134" s="6" t="b">
        <f t="shared" si="7"/>
        <v>1</v>
      </c>
      <c r="F134" s="6" t="str">
        <f t="shared" si="8"/>
        <v>ALTER TABLE SPT_VESSEL_CAPTAINS RENAME COLUMN LAST_NAME TO VESS_CAP_LNAME;</v>
      </c>
    </row>
    <row r="135" spans="1:6" x14ac:dyDescent="0.25">
      <c r="A135" s="8" t="s">
        <v>69</v>
      </c>
      <c r="B135" s="6" t="s">
        <v>193</v>
      </c>
      <c r="C135" s="6" t="s">
        <v>371</v>
      </c>
      <c r="D135" s="6">
        <f t="shared" si="6"/>
        <v>14</v>
      </c>
      <c r="E135" s="6" t="b">
        <f t="shared" si="7"/>
        <v>1</v>
      </c>
      <c r="F135" s="6" t="str">
        <f t="shared" si="8"/>
        <v>ALTER TABLE SPT_VESSEL_CAPTAINS RENAME COLUMN MIDDLE_NAME TO VESS_CAP_MNAME;</v>
      </c>
    </row>
    <row r="136" spans="1:6" s="3" customFormat="1" x14ac:dyDescent="0.25">
      <c r="A136" s="2" t="s">
        <v>70</v>
      </c>
      <c r="B136" s="3" t="s">
        <v>31</v>
      </c>
      <c r="C136" s="9" t="s">
        <v>360</v>
      </c>
      <c r="D136" s="3">
        <f t="shared" si="6"/>
        <v>10</v>
      </c>
      <c r="E136" s="3" t="b">
        <f t="shared" si="7"/>
        <v>1</v>
      </c>
      <c r="F136" s="3" t="str">
        <f t="shared" si="8"/>
        <v>ALTER TABLE SPT_VESSEL_SET_EVTS RENAME COLUMN SET_EVENT_ID TO SET_EVT_ID;</v>
      </c>
    </row>
    <row r="137" spans="1:6" s="3" customFormat="1" x14ac:dyDescent="0.25">
      <c r="A137" s="2" t="s">
        <v>70</v>
      </c>
      <c r="B137" s="3" t="s">
        <v>20</v>
      </c>
      <c r="C137" s="10" t="s">
        <v>365</v>
      </c>
      <c r="D137" s="3">
        <f t="shared" si="6"/>
        <v>20</v>
      </c>
      <c r="E137" s="3" t="b">
        <f t="shared" si="7"/>
        <v>1</v>
      </c>
      <c r="F137" s="3" t="str">
        <f t="shared" si="8"/>
        <v>ALTER TABLE SPT_VESSEL_SET_EVTS RENAME COLUMN SCHOOL_ASSOC_ID TO SET_EVT_SCH_ASSOC_ID;</v>
      </c>
    </row>
    <row r="138" spans="1:6" s="3" customFormat="1" x14ac:dyDescent="0.25">
      <c r="A138" s="2" t="s">
        <v>70</v>
      </c>
      <c r="B138" s="3" t="s">
        <v>194</v>
      </c>
      <c r="C138" s="3" t="s">
        <v>361</v>
      </c>
      <c r="D138" s="3">
        <f t="shared" si="6"/>
        <v>17</v>
      </c>
      <c r="E138" s="3" t="b">
        <f t="shared" si="7"/>
        <v>1</v>
      </c>
      <c r="F138" s="3" t="str">
        <f t="shared" si="8"/>
        <v>ALTER TABLE SPT_VESSEL_SET_EVTS RENAME COLUMN SET_START_DTM TO SET_EVT_START_DTM;</v>
      </c>
    </row>
    <row r="139" spans="1:6" s="3" customFormat="1" x14ac:dyDescent="0.25">
      <c r="A139" s="2" t="s">
        <v>70</v>
      </c>
      <c r="B139" s="3" t="s">
        <v>33</v>
      </c>
      <c r="C139" s="10" t="s">
        <v>387</v>
      </c>
      <c r="D139" s="3">
        <f t="shared" si="6"/>
        <v>16</v>
      </c>
      <c r="E139" s="3" t="b">
        <f t="shared" si="7"/>
        <v>1</v>
      </c>
      <c r="F139" s="3" t="str">
        <f t="shared" si="8"/>
        <v>ALTER TABLE SPT_VESSEL_SET_EVTS RENAME COLUMN TRIP_EVENT_ID TO VESS_TRIP_EVT_ID;</v>
      </c>
    </row>
    <row r="140" spans="1:6" s="3" customFormat="1" x14ac:dyDescent="0.25">
      <c r="A140" s="2" t="s">
        <v>70</v>
      </c>
      <c r="B140" s="3" t="s">
        <v>195</v>
      </c>
      <c r="C140" s="3" t="s">
        <v>364</v>
      </c>
      <c r="D140" s="3">
        <f t="shared" si="6"/>
        <v>16</v>
      </c>
      <c r="E140" s="3" t="b">
        <f t="shared" si="7"/>
        <v>1</v>
      </c>
      <c r="F140" s="3" t="str">
        <f t="shared" si="8"/>
        <v>ALTER TABLE SPT_VESSEL_SET_EVTS RENAME COLUMN WELL_NUMBERS TO SET_EVT_WELL_NUM;</v>
      </c>
    </row>
    <row r="141" spans="1:6" s="3" customFormat="1" x14ac:dyDescent="0.25">
      <c r="A141" s="2" t="s">
        <v>70</v>
      </c>
      <c r="B141" s="3" t="s">
        <v>196</v>
      </c>
      <c r="C141" s="3" t="s">
        <v>362</v>
      </c>
      <c r="D141" s="3">
        <f t="shared" si="6"/>
        <v>15</v>
      </c>
      <c r="E141" s="3" t="b">
        <f t="shared" si="7"/>
        <v>1</v>
      </c>
      <c r="F141" s="3" t="str">
        <f t="shared" si="8"/>
        <v>ALTER TABLE SPT_VESSEL_SET_EVTS RENAME COLUMN SET_END_DTM TO SET_EVT_END_DTM;</v>
      </c>
    </row>
    <row r="142" spans="1:6" s="3" customFormat="1" x14ac:dyDescent="0.25">
      <c r="A142" s="2" t="s">
        <v>70</v>
      </c>
      <c r="B142" s="3" t="s">
        <v>197</v>
      </c>
      <c r="C142" s="3" t="s">
        <v>363</v>
      </c>
      <c r="D142" s="3">
        <f t="shared" si="6"/>
        <v>16</v>
      </c>
      <c r="E142" s="3" t="b">
        <f t="shared" si="7"/>
        <v>1</v>
      </c>
      <c r="F142" s="3" t="str">
        <f t="shared" si="8"/>
        <v>ALTER TABLE SPT_VESSEL_SET_EVTS RENAME COLUMN SET_EVENT_COMMENTS TO SET_EVT_COMMENTS;</v>
      </c>
    </row>
    <row r="143" spans="1:6" x14ac:dyDescent="0.25">
      <c r="A143" s="8" t="s">
        <v>71</v>
      </c>
      <c r="B143" s="6" t="s">
        <v>32</v>
      </c>
      <c r="C143" s="9" t="s">
        <v>366</v>
      </c>
      <c r="D143" s="6">
        <f t="shared" si="6"/>
        <v>12</v>
      </c>
      <c r="E143" s="6" t="b">
        <f t="shared" si="7"/>
        <v>1</v>
      </c>
      <c r="F143" s="6" t="str">
        <f t="shared" si="8"/>
        <v>ALTER TABLE SPT_VESSEL_TRIPS RENAME COLUMN VESSEL_TRIP_ID TO VESS_TRIP_ID;</v>
      </c>
    </row>
    <row r="144" spans="1:6" x14ac:dyDescent="0.25">
      <c r="A144" s="8" t="s">
        <v>71</v>
      </c>
      <c r="B144" s="6" t="s">
        <v>37</v>
      </c>
      <c r="C144" s="10" t="s">
        <v>443</v>
      </c>
      <c r="D144" s="6">
        <f t="shared" si="6"/>
        <v>17</v>
      </c>
      <c r="E144" s="6" t="b">
        <f t="shared" si="7"/>
        <v>1</v>
      </c>
      <c r="F144" s="6" t="str">
        <f t="shared" si="8"/>
        <v>ALTER TABLE SPT_VESSEL_TRIPS RENAME COLUMN VESSEL_ID TO VESS_TRIP_VESS_ID;</v>
      </c>
    </row>
    <row r="145" spans="1:6" x14ac:dyDescent="0.25">
      <c r="A145" s="8" t="s">
        <v>71</v>
      </c>
      <c r="B145" s="6" t="s">
        <v>30</v>
      </c>
      <c r="C145" s="10" t="s">
        <v>367</v>
      </c>
      <c r="D145" s="6">
        <f t="shared" si="6"/>
        <v>11</v>
      </c>
      <c r="E145" s="6" t="b">
        <f t="shared" si="7"/>
        <v>1</v>
      </c>
      <c r="F145" s="6" t="str">
        <f t="shared" si="8"/>
        <v>ALTER TABLE SPT_VESSEL_TRIPS RENAME COLUMN CAPTAIN_ID TO VESS_CAP_ID;</v>
      </c>
    </row>
    <row r="146" spans="1:6" x14ac:dyDescent="0.25">
      <c r="A146" s="8" t="s">
        <v>71</v>
      </c>
      <c r="B146" s="6" t="s">
        <v>198</v>
      </c>
      <c r="C146" s="6" t="s">
        <v>374</v>
      </c>
      <c r="D146" s="6">
        <f t="shared" si="6"/>
        <v>20</v>
      </c>
      <c r="E146" s="6" t="b">
        <f t="shared" si="7"/>
        <v>1</v>
      </c>
      <c r="F146" s="6" t="str">
        <f t="shared" si="8"/>
        <v>ALTER TABLE SPT_VESSEL_TRIPS RENAME COLUMN DEPARTURE_DTM TO VESS_TRIP_DEPART_DTM;</v>
      </c>
    </row>
    <row r="147" spans="1:6" x14ac:dyDescent="0.25">
      <c r="A147" s="8" t="s">
        <v>71</v>
      </c>
      <c r="B147" s="6" t="s">
        <v>199</v>
      </c>
      <c r="C147" s="6" t="s">
        <v>375</v>
      </c>
      <c r="D147" s="6">
        <f t="shared" si="6"/>
        <v>21</v>
      </c>
      <c r="E147" s="6" t="b">
        <f t="shared" si="7"/>
        <v>1</v>
      </c>
      <c r="F147" s="6" t="str">
        <f t="shared" si="8"/>
        <v>ALTER TABLE SPT_VESSEL_TRIPS RENAME COLUMN ARRIVAL_DTM TO VESS_TRIP_ARRIVAL_DTM;</v>
      </c>
    </row>
    <row r="148" spans="1:6" x14ac:dyDescent="0.25">
      <c r="A148" s="8" t="s">
        <v>71</v>
      </c>
      <c r="B148" s="6" t="s">
        <v>200</v>
      </c>
      <c r="C148" s="6" t="s">
        <v>372</v>
      </c>
      <c r="D148" s="6">
        <f t="shared" si="6"/>
        <v>13</v>
      </c>
      <c r="E148" s="6" t="b">
        <f t="shared" si="7"/>
        <v>1</v>
      </c>
      <c r="F148" s="6" t="str">
        <f t="shared" si="8"/>
        <v>ALTER TABLE SPT_VESSEL_TRIPS RENAME COLUMN TRIP_NUMBER TO VESS_TRIP_NUM;</v>
      </c>
    </row>
    <row r="149" spans="1:6" x14ac:dyDescent="0.25">
      <c r="A149" s="8" t="s">
        <v>71</v>
      </c>
      <c r="B149" s="6" t="s">
        <v>201</v>
      </c>
      <c r="C149" s="6" t="s">
        <v>373</v>
      </c>
      <c r="D149" s="6">
        <f t="shared" si="6"/>
        <v>14</v>
      </c>
      <c r="E149" s="6" t="b">
        <f t="shared" si="7"/>
        <v>1</v>
      </c>
      <c r="F149" s="6" t="str">
        <f t="shared" si="8"/>
        <v>ALTER TABLE SPT_VESSEL_TRIPS RENAME COLUMN TRIP_YEAR TO VESS_TRIP_YEAR;</v>
      </c>
    </row>
    <row r="150" spans="1:6" x14ac:dyDescent="0.25">
      <c r="A150" s="8" t="s">
        <v>71</v>
      </c>
      <c r="B150" s="6" t="s">
        <v>202</v>
      </c>
      <c r="C150" s="10" t="s">
        <v>376</v>
      </c>
      <c r="D150" s="6">
        <f t="shared" si="6"/>
        <v>20</v>
      </c>
      <c r="E150" s="6" t="b">
        <f t="shared" si="7"/>
        <v>1</v>
      </c>
      <c r="F150" s="6" t="str">
        <f t="shared" si="8"/>
        <v>ALTER TABLE SPT_VESSEL_TRIPS RENAME COLUMN DEPARTURE_PORT_LOCATION_ID TO VESS_TRIP_DEP_LOC_ID;</v>
      </c>
    </row>
    <row r="151" spans="1:6" x14ac:dyDescent="0.25">
      <c r="A151" s="8" t="s">
        <v>71</v>
      </c>
      <c r="B151" s="6" t="s">
        <v>203</v>
      </c>
      <c r="C151" s="10" t="s">
        <v>377</v>
      </c>
      <c r="D151" s="6">
        <f t="shared" si="6"/>
        <v>19</v>
      </c>
      <c r="E151" s="6" t="b">
        <f t="shared" si="7"/>
        <v>1</v>
      </c>
      <c r="F151" s="6" t="str">
        <f t="shared" si="8"/>
        <v>ALTER TABLE SPT_VESSEL_TRIPS RENAME COLUMN UNLOADING_PORT_LOCATION_ID TO VESS_TRIP_UL_LOC_ID;</v>
      </c>
    </row>
    <row r="152" spans="1:6" x14ac:dyDescent="0.25">
      <c r="A152" s="8" t="s">
        <v>71</v>
      </c>
      <c r="B152" s="6" t="s">
        <v>204</v>
      </c>
      <c r="C152" s="6" t="s">
        <v>378</v>
      </c>
      <c r="D152" s="6">
        <f t="shared" si="6"/>
        <v>18</v>
      </c>
      <c r="E152" s="6" t="b">
        <f t="shared" si="7"/>
        <v>1</v>
      </c>
      <c r="F152" s="6" t="str">
        <f t="shared" si="8"/>
        <v>ALTER TABLE SPT_VESSEL_TRIPS RENAME COLUMN NUM_FADS_USED TO VESS_TRIP_NUM_FADS;</v>
      </c>
    </row>
    <row r="153" spans="1:6" s="5" customFormat="1" x14ac:dyDescent="0.25">
      <c r="A153" s="8" t="s">
        <v>71</v>
      </c>
      <c r="B153" s="6" t="s">
        <v>205</v>
      </c>
      <c r="C153" s="6" t="s">
        <v>379</v>
      </c>
      <c r="D153" s="6">
        <f t="shared" si="6"/>
        <v>24</v>
      </c>
      <c r="E153" s="6" t="b">
        <f t="shared" si="7"/>
        <v>1</v>
      </c>
      <c r="F153" s="6" t="str">
        <f t="shared" si="8"/>
        <v>ALTER TABLE SPT_VESSEL_TRIPS RENAME COLUMN TENDER_VESSELS_USED_YN TO VESS_TRIP_TENDER_VESS_YN;</v>
      </c>
    </row>
    <row r="154" spans="1:6" x14ac:dyDescent="0.25">
      <c r="A154" s="8" t="s">
        <v>71</v>
      </c>
      <c r="B154" s="6" t="s">
        <v>206</v>
      </c>
      <c r="C154" s="10" t="s">
        <v>380</v>
      </c>
      <c r="D154" s="6">
        <f t="shared" si="6"/>
        <v>19</v>
      </c>
      <c r="E154" s="6" t="b">
        <f t="shared" si="7"/>
        <v>1</v>
      </c>
      <c r="F154" s="6" t="str">
        <f t="shared" si="8"/>
        <v>ALTER TABLE SPT_VESSEL_TRIPS RENAME COLUMN UNLOADING_ORGANIZATION_ID TO VESS_TRIP_UL_ORG_ID;</v>
      </c>
    </row>
    <row r="155" spans="1:6" x14ac:dyDescent="0.25">
      <c r="A155" s="8" t="s">
        <v>71</v>
      </c>
      <c r="B155" s="6" t="s">
        <v>207</v>
      </c>
      <c r="C155" s="10" t="s">
        <v>381</v>
      </c>
      <c r="D155" s="6">
        <f t="shared" si="6"/>
        <v>25</v>
      </c>
      <c r="E155" s="6" t="b">
        <f t="shared" si="7"/>
        <v>1</v>
      </c>
      <c r="F155" s="6" t="str">
        <f t="shared" si="8"/>
        <v>ALTER TABLE SPT_VESSEL_TRIPS RENAME COLUMN START_TRIP_OB_TUNA_SPECIES_ID TO VESS_TRIP_START_OB_SPP_ID;</v>
      </c>
    </row>
    <row r="156" spans="1:6" x14ac:dyDescent="0.25">
      <c r="A156" s="8" t="s">
        <v>71</v>
      </c>
      <c r="B156" s="6" t="s">
        <v>208</v>
      </c>
      <c r="C156" s="6" t="s">
        <v>383</v>
      </c>
      <c r="D156" s="6">
        <f t="shared" si="6"/>
        <v>25</v>
      </c>
      <c r="E156" s="6" t="b">
        <f t="shared" si="7"/>
        <v>1</v>
      </c>
      <c r="F156" s="6" t="str">
        <f t="shared" si="8"/>
        <v>ALTER TABLE SPT_VESSEL_TRIPS RENAME COLUMN START_TRIP_OB_WEIGHT_MT TO VESS_TRIP_START_OB_AMT_MT;</v>
      </c>
    </row>
    <row r="157" spans="1:6" x14ac:dyDescent="0.25">
      <c r="A157" s="8" t="s">
        <v>71</v>
      </c>
      <c r="B157" s="6" t="s">
        <v>209</v>
      </c>
      <c r="C157" s="10" t="s">
        <v>382</v>
      </c>
      <c r="D157" s="6">
        <f t="shared" si="6"/>
        <v>23</v>
      </c>
      <c r="E157" s="6" t="b">
        <f t="shared" si="7"/>
        <v>1</v>
      </c>
      <c r="F157" s="6" t="str">
        <f t="shared" si="8"/>
        <v>ALTER TABLE SPT_VESSEL_TRIPS RENAME COLUMN END_TRIP_OB_TUNA_SPECIES_ID TO VESS_TRIP_END_OB_SPP_ID;</v>
      </c>
    </row>
    <row r="158" spans="1:6" x14ac:dyDescent="0.25">
      <c r="A158" s="8" t="s">
        <v>71</v>
      </c>
      <c r="B158" s="6" t="s">
        <v>210</v>
      </c>
      <c r="C158" s="6" t="s">
        <v>384</v>
      </c>
      <c r="D158" s="6">
        <f t="shared" si="6"/>
        <v>23</v>
      </c>
      <c r="E158" s="6" t="b">
        <f t="shared" si="7"/>
        <v>1</v>
      </c>
      <c r="F158" s="6" t="str">
        <f t="shared" si="8"/>
        <v>ALTER TABLE SPT_VESSEL_TRIPS RENAME COLUMN END_TRIP_OB_WEIGHT_MT TO VESS_TRIP_END_OB_AMT_MT;</v>
      </c>
    </row>
    <row r="159" spans="1:6" x14ac:dyDescent="0.25">
      <c r="A159" s="8" t="s">
        <v>71</v>
      </c>
      <c r="B159" s="6" t="s">
        <v>211</v>
      </c>
      <c r="C159" s="6" t="s">
        <v>385</v>
      </c>
      <c r="D159" s="6">
        <f t="shared" si="6"/>
        <v>24</v>
      </c>
      <c r="E159" s="6" t="b">
        <f t="shared" si="7"/>
        <v>1</v>
      </c>
      <c r="F159" s="6" t="str">
        <f t="shared" si="8"/>
        <v>ALTER TABLE SPT_VESSEL_TRIPS RENAME COLUMN SUBMISSION_DTM TO VESS_TRIP_SUBMISSION_DTM;</v>
      </c>
    </row>
    <row r="160" spans="1:6" x14ac:dyDescent="0.25">
      <c r="A160" s="8" t="s">
        <v>71</v>
      </c>
      <c r="B160" s="6" t="s">
        <v>212</v>
      </c>
      <c r="C160" s="6" t="s">
        <v>386</v>
      </c>
      <c r="D160" s="6">
        <f t="shared" si="6"/>
        <v>18</v>
      </c>
      <c r="E160" s="6" t="b">
        <f t="shared" si="7"/>
        <v>1</v>
      </c>
      <c r="F160" s="6" t="str">
        <f t="shared" si="8"/>
        <v>ALTER TABLE SPT_VESSEL_TRIPS RENAME COLUMN TRIP_COMMENTS TO VESS_TRIP_COMMENTS;</v>
      </c>
    </row>
    <row r="161" spans="1:6" s="3" customFormat="1" x14ac:dyDescent="0.25">
      <c r="A161" s="2" t="s">
        <v>72</v>
      </c>
      <c r="B161" s="3" t="s">
        <v>33</v>
      </c>
      <c r="C161" s="9" t="s">
        <v>387</v>
      </c>
      <c r="D161" s="3">
        <f t="shared" si="6"/>
        <v>16</v>
      </c>
      <c r="E161" s="3" t="b">
        <f t="shared" si="7"/>
        <v>1</v>
      </c>
      <c r="F161" s="3" t="str">
        <f t="shared" si="8"/>
        <v>ALTER TABLE SPT_VESSEL_TRIP_EVTS RENAME COLUMN TRIP_EVENT_ID TO VESS_TRIP_EVT_ID;</v>
      </c>
    </row>
    <row r="162" spans="1:6" s="3" customFormat="1" x14ac:dyDescent="0.25">
      <c r="A162" s="2" t="s">
        <v>72</v>
      </c>
      <c r="B162" s="3" t="s">
        <v>32</v>
      </c>
      <c r="C162" s="10" t="s">
        <v>366</v>
      </c>
      <c r="D162" s="3">
        <f t="shared" si="6"/>
        <v>12</v>
      </c>
      <c r="E162" s="3" t="b">
        <f t="shared" si="7"/>
        <v>1</v>
      </c>
      <c r="F162" s="3" t="str">
        <f t="shared" si="8"/>
        <v>ALTER TABLE SPT_VESSEL_TRIP_EVTS RENAME COLUMN VESSEL_TRIP_ID TO VESS_TRIP_ID;</v>
      </c>
    </row>
    <row r="163" spans="1:6" s="3" customFormat="1" x14ac:dyDescent="0.25">
      <c r="A163" s="2" t="s">
        <v>72</v>
      </c>
      <c r="B163" s="3" t="s">
        <v>213</v>
      </c>
      <c r="C163" s="3" t="s">
        <v>388</v>
      </c>
      <c r="D163" s="3">
        <f t="shared" si="6"/>
        <v>18</v>
      </c>
      <c r="E163" s="3" t="b">
        <f t="shared" si="7"/>
        <v>1</v>
      </c>
      <c r="F163" s="3" t="str">
        <f t="shared" si="8"/>
        <v>ALTER TABLE SPT_VESSEL_TRIP_EVTS RENAME COLUMN EVENT_DATE TO VESS_TRIP_EVT_DATE;</v>
      </c>
    </row>
    <row r="164" spans="1:6" s="3" customFormat="1" x14ac:dyDescent="0.25">
      <c r="A164" s="2" t="s">
        <v>72</v>
      </c>
      <c r="B164" s="3" t="s">
        <v>11</v>
      </c>
      <c r="C164" s="10" t="s">
        <v>389</v>
      </c>
      <c r="D164" s="3">
        <f t="shared" si="6"/>
        <v>25</v>
      </c>
      <c r="E164" s="3" t="b">
        <f t="shared" si="7"/>
        <v>1</v>
      </c>
      <c r="F164" s="3" t="str">
        <f t="shared" si="8"/>
        <v>ALTER TABLE SPT_VESSEL_TRIP_EVTS RENAME COLUMN ACTIVITY_CODE_ID TO VESS_TRIP_EVT_ACT_CODE_ID;</v>
      </c>
    </row>
    <row r="165" spans="1:6" s="3" customFormat="1" x14ac:dyDescent="0.25">
      <c r="A165" s="2" t="s">
        <v>72</v>
      </c>
      <c r="B165" s="3" t="s">
        <v>214</v>
      </c>
      <c r="C165" s="3" t="s">
        <v>392</v>
      </c>
      <c r="D165" s="3">
        <f t="shared" si="6"/>
        <v>20</v>
      </c>
      <c r="E165" s="3" t="b">
        <f t="shared" si="7"/>
        <v>1</v>
      </c>
      <c r="F165" s="3" t="str">
        <f t="shared" si="8"/>
        <v>ALTER TABLE SPT_VESSEL_TRIP_EVTS RENAME COLUMN LATITUDE TO VESS_TRIP_EVT_LAT_DD;</v>
      </c>
    </row>
    <row r="166" spans="1:6" s="3" customFormat="1" x14ac:dyDescent="0.25">
      <c r="A166" s="2" t="s">
        <v>72</v>
      </c>
      <c r="B166" s="3" t="s">
        <v>215</v>
      </c>
      <c r="C166" s="3" t="s">
        <v>393</v>
      </c>
      <c r="D166" s="3">
        <f t="shared" si="6"/>
        <v>20</v>
      </c>
      <c r="E166" s="3" t="b">
        <f t="shared" si="7"/>
        <v>1</v>
      </c>
      <c r="F166" s="3" t="str">
        <f t="shared" si="8"/>
        <v>ALTER TABLE SPT_VESSEL_TRIP_EVTS RENAME COLUMN LONGITUDE TO VESS_TRIP_EVT_LON_DD;</v>
      </c>
    </row>
    <row r="167" spans="1:6" s="3" customFormat="1" x14ac:dyDescent="0.25">
      <c r="A167" s="2" t="s">
        <v>72</v>
      </c>
      <c r="B167" s="3" t="s">
        <v>216</v>
      </c>
      <c r="C167" s="3" t="s">
        <v>394</v>
      </c>
      <c r="D167" s="3">
        <f t="shared" si="6"/>
        <v>22</v>
      </c>
      <c r="E167" s="3" t="b">
        <f t="shared" si="7"/>
        <v>1</v>
      </c>
      <c r="F167" s="3" t="str">
        <f t="shared" si="8"/>
        <v>ALTER TABLE SPT_VESSEL_TRIP_EVTS RENAME COLUMN TRIP_EVENT_COMMENTS TO VESS_TRIP_EVT_COMMENTS;</v>
      </c>
    </row>
    <row r="168" spans="1:6" x14ac:dyDescent="0.25">
      <c r="A168" s="8" t="s">
        <v>448</v>
      </c>
      <c r="B168" s="6" t="s">
        <v>34</v>
      </c>
      <c r="C168" s="9" t="s">
        <v>306</v>
      </c>
      <c r="D168" s="6">
        <f t="shared" si="6"/>
        <v>14</v>
      </c>
      <c r="E168" s="6" t="b">
        <f t="shared" si="7"/>
        <v>1</v>
      </c>
      <c r="F168" s="6" t="str">
        <f t="shared" si="8"/>
        <v>ALTER TABLE SPT_TRIP_UL_ITEMS RENAME COLUMN UNLOADING_ITEM_ID TO VST_UL_ITEM_ID;</v>
      </c>
    </row>
    <row r="169" spans="1:6" x14ac:dyDescent="0.25">
      <c r="A169" s="8" t="s">
        <v>448</v>
      </c>
      <c r="B169" s="6" t="s">
        <v>25</v>
      </c>
      <c r="C169" s="10" t="s">
        <v>439</v>
      </c>
      <c r="D169" s="6">
        <f t="shared" si="6"/>
        <v>18</v>
      </c>
      <c r="E169" s="6" t="b">
        <f t="shared" si="7"/>
        <v>1</v>
      </c>
      <c r="F169" s="6" t="str">
        <f t="shared" si="8"/>
        <v>ALTER TABLE SPT_TRIP_UL_ITEMS RENAME COLUMN SPECIES_LIST_ID TO VST_UL_ITEM_SPP_ID;</v>
      </c>
    </row>
    <row r="170" spans="1:6" x14ac:dyDescent="0.25">
      <c r="A170" s="8" t="s">
        <v>448</v>
      </c>
      <c r="B170" s="6" t="s">
        <v>119</v>
      </c>
      <c r="C170" s="6" t="s">
        <v>395</v>
      </c>
      <c r="D170" s="6">
        <f t="shared" si="6"/>
        <v>15</v>
      </c>
      <c r="E170" s="6" t="b">
        <f t="shared" si="7"/>
        <v>1</v>
      </c>
      <c r="F170" s="6" t="str">
        <f t="shared" si="8"/>
        <v>ALTER TABLE SPT_TRIP_UL_ITEMS RENAME COLUMN AMOUNT TO VST_UL_ITEM_AMT;</v>
      </c>
    </row>
    <row r="171" spans="1:6" x14ac:dyDescent="0.25">
      <c r="A171" s="8" t="s">
        <v>448</v>
      </c>
      <c r="B171" s="6" t="s">
        <v>26</v>
      </c>
      <c r="C171" s="10" t="s">
        <v>396</v>
      </c>
      <c r="D171" s="6">
        <f t="shared" si="6"/>
        <v>18</v>
      </c>
      <c r="E171" s="6" t="b">
        <f t="shared" si="7"/>
        <v>1</v>
      </c>
      <c r="F171" s="6" t="str">
        <f t="shared" si="8"/>
        <v>ALTER TABLE SPT_TRIP_UL_ITEMS RENAME COLUMN UNIT_OF_MEASURE_ID TO VST_UL_ITEM_UOM_ID;</v>
      </c>
    </row>
    <row r="172" spans="1:6" x14ac:dyDescent="0.25">
      <c r="A172" s="8" t="s">
        <v>448</v>
      </c>
      <c r="B172" s="6" t="s">
        <v>35</v>
      </c>
      <c r="C172" s="10" t="s">
        <v>290</v>
      </c>
      <c r="D172" s="6">
        <f t="shared" si="6"/>
        <v>9</v>
      </c>
      <c r="E172" s="6" t="b">
        <f t="shared" si="7"/>
        <v>1</v>
      </c>
      <c r="F172" s="6" t="str">
        <f t="shared" si="8"/>
        <v>ALTER TABLE SPT_TRIP_UL_ITEMS RENAME COLUMN UNLOADING_ID TO VST_UL_ID;</v>
      </c>
    </row>
    <row r="173" spans="1:6" x14ac:dyDescent="0.25">
      <c r="A173" s="8" t="s">
        <v>448</v>
      </c>
      <c r="B173" s="6" t="s">
        <v>16</v>
      </c>
      <c r="C173" s="10" t="s">
        <v>444</v>
      </c>
      <c r="D173" s="6">
        <f t="shared" si="6"/>
        <v>23</v>
      </c>
      <c r="E173" s="6" t="b">
        <f t="shared" si="7"/>
        <v>1</v>
      </c>
      <c r="F173" s="6" t="str">
        <f t="shared" si="8"/>
        <v>ALTER TABLE SPT_TRIP_UL_ITEMS RENAME COLUMN MARKET_DISPOSITION_ID TO VST_UL_ITEM_MKT_DISP_ID;</v>
      </c>
    </row>
    <row r="174" spans="1:6" x14ac:dyDescent="0.25">
      <c r="A174" s="8" t="s">
        <v>448</v>
      </c>
      <c r="B174" s="6" t="s">
        <v>217</v>
      </c>
      <c r="C174" s="6" t="s">
        <v>397</v>
      </c>
      <c r="D174" s="6">
        <f t="shared" si="6"/>
        <v>17</v>
      </c>
      <c r="E174" s="6" t="b">
        <f t="shared" si="7"/>
        <v>1</v>
      </c>
      <c r="F174" s="6" t="str">
        <f t="shared" si="8"/>
        <v>ALTER TABLE SPT_TRIP_UL_ITEMS RENAME COLUMN VESSEL_TRIP_UL_ITEM_NOTES TO VST_UL_ITEM_NOTES;</v>
      </c>
    </row>
    <row r="175" spans="1:6" s="3" customFormat="1" x14ac:dyDescent="0.25">
      <c r="A175" s="2" t="s">
        <v>73</v>
      </c>
      <c r="B175" s="3" t="s">
        <v>35</v>
      </c>
      <c r="C175" s="9" t="s">
        <v>290</v>
      </c>
      <c r="D175" s="3">
        <f t="shared" si="6"/>
        <v>9</v>
      </c>
      <c r="E175" s="3" t="b">
        <f t="shared" si="7"/>
        <v>1</v>
      </c>
      <c r="F175" s="3" t="str">
        <f t="shared" si="8"/>
        <v>ALTER TABLE SPT_VESSEL_TRIP_UL RENAME COLUMN UNLOADING_ID TO VST_UL_ID;</v>
      </c>
    </row>
    <row r="176" spans="1:6" s="3" customFormat="1" x14ac:dyDescent="0.25">
      <c r="A176" s="2" t="s">
        <v>73</v>
      </c>
      <c r="B176" s="3" t="s">
        <v>32</v>
      </c>
      <c r="C176" s="10" t="s">
        <v>366</v>
      </c>
      <c r="D176" s="3">
        <f t="shared" si="6"/>
        <v>12</v>
      </c>
      <c r="E176" s="3" t="b">
        <f t="shared" si="7"/>
        <v>1</v>
      </c>
      <c r="F176" s="3" t="str">
        <f t="shared" si="8"/>
        <v>ALTER TABLE SPT_VESSEL_TRIP_UL RENAME COLUMN VESSEL_TRIP_ID TO VESS_TRIP_ID;</v>
      </c>
    </row>
    <row r="177" spans="1:6" s="3" customFormat="1" x14ac:dyDescent="0.25">
      <c r="A177" s="2" t="s">
        <v>73</v>
      </c>
      <c r="B177" s="3" t="s">
        <v>218</v>
      </c>
      <c r="C177" s="3" t="s">
        <v>301</v>
      </c>
      <c r="D177" s="3">
        <f t="shared" si="6"/>
        <v>17</v>
      </c>
      <c r="E177" s="3" t="b">
        <f t="shared" si="7"/>
        <v>1</v>
      </c>
      <c r="F177" s="3" t="str">
        <f t="shared" si="8"/>
        <v>ALTER TABLE SPT_VESSEL_TRIP_UL RENAME COLUMN UNLOADING_START_DATE TO VST_UL_START_DATE;</v>
      </c>
    </row>
    <row r="178" spans="1:6" s="3" customFormat="1" x14ac:dyDescent="0.25">
      <c r="A178" s="2" t="s">
        <v>73</v>
      </c>
      <c r="B178" s="3" t="s">
        <v>219</v>
      </c>
      <c r="C178" s="3" t="s">
        <v>302</v>
      </c>
      <c r="D178" s="3">
        <f t="shared" si="6"/>
        <v>15</v>
      </c>
      <c r="E178" s="3" t="b">
        <f t="shared" si="7"/>
        <v>1</v>
      </c>
      <c r="F178" s="3" t="str">
        <f t="shared" si="8"/>
        <v>ALTER TABLE SPT_VESSEL_TRIP_UL RENAME COLUMN UNLOADING_END_DATE TO VST_UL_END_DATE;</v>
      </c>
    </row>
    <row r="179" spans="1:6" s="3" customFormat="1" x14ac:dyDescent="0.25">
      <c r="A179" s="2" t="s">
        <v>73</v>
      </c>
      <c r="B179" s="3" t="s">
        <v>206</v>
      </c>
      <c r="C179" s="10" t="s">
        <v>303</v>
      </c>
      <c r="D179" s="3">
        <f t="shared" si="6"/>
        <v>13</v>
      </c>
      <c r="E179" s="3" t="b">
        <f t="shared" si="7"/>
        <v>1</v>
      </c>
      <c r="F179" s="3" t="str">
        <f t="shared" si="8"/>
        <v>ALTER TABLE SPT_VESSEL_TRIP_UL RENAME COLUMN UNLOADING_ORGANIZATION_ID TO VST_UL_ORG_ID;</v>
      </c>
    </row>
    <row r="180" spans="1:6" s="3" customFormat="1" x14ac:dyDescent="0.25">
      <c r="A180" s="2" t="s">
        <v>73</v>
      </c>
      <c r="B180" s="3" t="s">
        <v>220</v>
      </c>
      <c r="C180" s="3" t="s">
        <v>304</v>
      </c>
      <c r="D180" s="3">
        <f t="shared" si="6"/>
        <v>15</v>
      </c>
      <c r="E180" s="3" t="b">
        <f t="shared" si="7"/>
        <v>1</v>
      </c>
      <c r="F180" s="3" t="str">
        <f t="shared" si="8"/>
        <v>ALTER TABLE SPT_VESSEL_TRIP_UL RENAME COLUMN UNLOADING_COMMENTS TO VST_UL_COMMENTS;</v>
      </c>
    </row>
    <row r="181" spans="1:6" s="3" customFormat="1" x14ac:dyDescent="0.25">
      <c r="A181" s="2" t="s">
        <v>73</v>
      </c>
      <c r="B181" s="3" t="s">
        <v>221</v>
      </c>
      <c r="C181" s="10" t="s">
        <v>305</v>
      </c>
      <c r="D181" s="3">
        <f t="shared" si="6"/>
        <v>14</v>
      </c>
      <c r="E181" s="3" t="b">
        <f t="shared" si="7"/>
        <v>1</v>
      </c>
      <c r="F181" s="3" t="str">
        <f t="shared" si="8"/>
        <v>ALTER TABLE SPT_VESSEL_TRIP_UL RENAME COLUMN UNLOADING_VESSEL_ID TO VST_UL_VESS_ID;</v>
      </c>
    </row>
    <row r="182" spans="1:6" x14ac:dyDescent="0.25">
      <c r="A182" s="8" t="s">
        <v>74</v>
      </c>
      <c r="B182" s="6" t="s">
        <v>36</v>
      </c>
      <c r="C182" s="9" t="s">
        <v>292</v>
      </c>
      <c r="D182" s="6">
        <f t="shared" si="6"/>
        <v>12</v>
      </c>
      <c r="E182" s="6" t="b">
        <f t="shared" si="7"/>
        <v>1</v>
      </c>
      <c r="F182" s="6" t="str">
        <f t="shared" si="8"/>
        <v>ALTER TABLE SPT_VESSEL_TYPES RENAME COLUMN VESSEL_TYPE_ID TO VESS_TYPE_ID;</v>
      </c>
    </row>
    <row r="183" spans="1:6" x14ac:dyDescent="0.25">
      <c r="A183" s="8" t="s">
        <v>74</v>
      </c>
      <c r="B183" s="6" t="s">
        <v>222</v>
      </c>
      <c r="C183" s="6" t="s">
        <v>293</v>
      </c>
      <c r="D183" s="6">
        <f t="shared" si="6"/>
        <v>14</v>
      </c>
      <c r="E183" s="6" t="b">
        <f t="shared" si="7"/>
        <v>1</v>
      </c>
      <c r="F183" s="6" t="str">
        <f t="shared" si="8"/>
        <v>ALTER TABLE SPT_VESSEL_TYPES RENAME COLUMN VESSEL_TYPE_CODE TO VESS_TYPE_CODE;</v>
      </c>
    </row>
    <row r="184" spans="1:6" x14ac:dyDescent="0.25">
      <c r="A184" s="8" t="s">
        <v>74</v>
      </c>
      <c r="B184" s="6" t="s">
        <v>223</v>
      </c>
      <c r="C184" s="6" t="s">
        <v>294</v>
      </c>
      <c r="D184" s="6">
        <f t="shared" si="6"/>
        <v>14</v>
      </c>
      <c r="E184" s="6" t="b">
        <f t="shared" si="7"/>
        <v>1</v>
      </c>
      <c r="F184" s="6" t="str">
        <f t="shared" si="8"/>
        <v>ALTER TABLE SPT_VESSEL_TYPES RENAME COLUMN VESSEL_TYPE_NAME TO VESS_TYPE_NAME;</v>
      </c>
    </row>
    <row r="185" spans="1:6" x14ac:dyDescent="0.25">
      <c r="A185" s="8" t="s">
        <v>74</v>
      </c>
      <c r="B185" s="6" t="s">
        <v>224</v>
      </c>
      <c r="C185" s="6" t="s">
        <v>295</v>
      </c>
      <c r="D185" s="6">
        <f t="shared" si="6"/>
        <v>14</v>
      </c>
      <c r="E185" s="6" t="b">
        <f t="shared" si="7"/>
        <v>1</v>
      </c>
      <c r="F185" s="6" t="str">
        <f t="shared" si="8"/>
        <v>ALTER TABLE SPT_VESSEL_TYPES RENAME COLUMN VESSEL_TYPE_DESCRIPTION TO VESS_TYPE_DESC;</v>
      </c>
    </row>
    <row r="186" spans="1:6" s="3" customFormat="1" x14ac:dyDescent="0.25">
      <c r="A186" s="2" t="s">
        <v>75</v>
      </c>
      <c r="B186" s="3" t="s">
        <v>37</v>
      </c>
      <c r="C186" s="9" t="s">
        <v>291</v>
      </c>
      <c r="D186" s="3">
        <f t="shared" si="6"/>
        <v>7</v>
      </c>
      <c r="E186" s="3" t="b">
        <f t="shared" si="7"/>
        <v>1</v>
      </c>
      <c r="F186" s="3" t="str">
        <f t="shared" si="8"/>
        <v>ALTER TABLE SPT_VESSELS RENAME COLUMN VESSEL_ID TO VESS_ID;</v>
      </c>
    </row>
    <row r="187" spans="1:6" s="3" customFormat="1" x14ac:dyDescent="0.25">
      <c r="A187" s="2" t="s">
        <v>75</v>
      </c>
      <c r="B187" s="3" t="s">
        <v>225</v>
      </c>
      <c r="C187" s="3" t="s">
        <v>289</v>
      </c>
      <c r="D187" s="3">
        <f t="shared" si="6"/>
        <v>9</v>
      </c>
      <c r="E187" s="3" t="b">
        <f t="shared" si="7"/>
        <v>1</v>
      </c>
      <c r="F187" s="3" t="str">
        <f t="shared" si="8"/>
        <v>ALTER TABLE SPT_VESSELS RENAME COLUMN VESSEL_NAME TO VESS_NAME;</v>
      </c>
    </row>
    <row r="188" spans="1:6" s="3" customFormat="1" x14ac:dyDescent="0.25">
      <c r="A188" s="2" t="s">
        <v>75</v>
      </c>
      <c r="B188" s="3" t="s">
        <v>226</v>
      </c>
      <c r="C188" s="3" t="s">
        <v>288</v>
      </c>
      <c r="D188" s="3">
        <f t="shared" si="6"/>
        <v>12</v>
      </c>
      <c r="E188" s="3" t="b">
        <f t="shared" si="7"/>
        <v>1</v>
      </c>
      <c r="F188" s="3" t="str">
        <f t="shared" si="8"/>
        <v>ALTER TABLE SPT_VESSELS RENAME COLUMN FFA_VID TO VESS_FFA_VID;</v>
      </c>
    </row>
    <row r="189" spans="1:6" s="3" customFormat="1" x14ac:dyDescent="0.25">
      <c r="A189" s="2" t="s">
        <v>75</v>
      </c>
      <c r="B189" s="3" t="s">
        <v>227</v>
      </c>
      <c r="C189" s="3" t="s">
        <v>285</v>
      </c>
      <c r="D189" s="3">
        <f t="shared" si="6"/>
        <v>12</v>
      </c>
      <c r="E189" s="3" t="b">
        <f t="shared" si="7"/>
        <v>1</v>
      </c>
      <c r="F189" s="3" t="str">
        <f t="shared" si="8"/>
        <v>ALTER TABLE SPT_VESSELS RENAME COLUMN LICENSE_NUMBER TO VESS_LIC_NUM;</v>
      </c>
    </row>
    <row r="190" spans="1:6" s="3" customFormat="1" x14ac:dyDescent="0.25">
      <c r="A190" s="2" t="s">
        <v>75</v>
      </c>
      <c r="B190" s="3" t="s">
        <v>228</v>
      </c>
      <c r="C190" s="3" t="s">
        <v>286</v>
      </c>
      <c r="D190" s="3">
        <f t="shared" si="6"/>
        <v>23</v>
      </c>
      <c r="E190" s="3" t="b">
        <f t="shared" si="7"/>
        <v>1</v>
      </c>
      <c r="F190" s="3" t="str">
        <f t="shared" si="8"/>
        <v>ALTER TABLE SPT_VESSELS RENAME COLUMN LICENSE_VALID_START_DATE TO VESS_LIC_VAL_START_DATE;</v>
      </c>
    </row>
    <row r="191" spans="1:6" s="3" customFormat="1" x14ac:dyDescent="0.25">
      <c r="A191" s="2" t="s">
        <v>75</v>
      </c>
      <c r="B191" s="3" t="s">
        <v>229</v>
      </c>
      <c r="C191" s="3" t="s">
        <v>287</v>
      </c>
      <c r="D191" s="3">
        <f t="shared" si="6"/>
        <v>21</v>
      </c>
      <c r="E191" s="3" t="b">
        <f t="shared" si="7"/>
        <v>1</v>
      </c>
      <c r="F191" s="3" t="str">
        <f t="shared" si="8"/>
        <v>ALTER TABLE SPT_VESSELS RENAME COLUMN LICENSE_VALID_END_DATE TO VESS_LIC_VAL_END_DATE;</v>
      </c>
    </row>
    <row r="192" spans="1:6" s="3" customFormat="1" x14ac:dyDescent="0.25">
      <c r="A192" s="2" t="s">
        <v>75</v>
      </c>
      <c r="B192" s="3" t="s">
        <v>230</v>
      </c>
      <c r="C192" s="3" t="s">
        <v>481</v>
      </c>
      <c r="D192" s="3">
        <f t="shared" si="6"/>
        <v>11</v>
      </c>
      <c r="E192" s="3" t="b">
        <f t="shared" si="7"/>
        <v>1</v>
      </c>
      <c r="F192" s="3" t="str">
        <f t="shared" si="8"/>
        <v>ALTER TABLE SPT_VESSELS RENAME COLUMN FISHING_COMPANY TO VESS_ORG_ID;</v>
      </c>
    </row>
    <row r="193" spans="1:6" s="3" customFormat="1" x14ac:dyDescent="0.25">
      <c r="A193" s="2" t="s">
        <v>75</v>
      </c>
      <c r="B193" s="3" t="s">
        <v>231</v>
      </c>
      <c r="C193" s="3" t="s">
        <v>296</v>
      </c>
      <c r="D193" s="3">
        <f t="shared" si="6"/>
        <v>12</v>
      </c>
      <c r="E193" s="3" t="b">
        <f t="shared" si="7"/>
        <v>1</v>
      </c>
      <c r="F193" s="3" t="str">
        <f t="shared" si="8"/>
        <v>ALTER TABLE SPT_VESSELS RENAME COLUMN FISHERY TO VESS_FISHERY;</v>
      </c>
    </row>
    <row r="194" spans="1:6" s="3" customFormat="1" x14ac:dyDescent="0.25">
      <c r="A194" s="2" t="s">
        <v>75</v>
      </c>
      <c r="B194" s="3" t="s">
        <v>232</v>
      </c>
      <c r="C194" s="3" t="s">
        <v>297</v>
      </c>
      <c r="D194" s="3">
        <f t="shared" si="6"/>
        <v>9</v>
      </c>
      <c r="E194" s="3" t="b">
        <f t="shared" si="7"/>
        <v>1</v>
      </c>
      <c r="F194" s="3" t="str">
        <f t="shared" si="8"/>
        <v>ALTER TABLE SPT_VESSELS RENAME COLUMN IRCS TO VESS_IRCS;</v>
      </c>
    </row>
    <row r="195" spans="1:6" s="3" customFormat="1" x14ac:dyDescent="0.25">
      <c r="A195" s="2" t="s">
        <v>75</v>
      </c>
      <c r="B195" s="3" t="s">
        <v>233</v>
      </c>
      <c r="C195" s="3" t="s">
        <v>298</v>
      </c>
      <c r="D195" s="3">
        <f t="shared" ref="D195:D200" si="9">LEN(C195)</f>
        <v>9</v>
      </c>
      <c r="E195" s="3" t="b">
        <f t="shared" ref="E195:E200" si="10">LEN(C195) &lt; 26</f>
        <v>1</v>
      </c>
      <c r="F195" s="3" t="str">
        <f t="shared" ref="F195:F237" si="11">CONCATENATE("ALTER TABLE ", A195, " RENAME COLUMN ", B195, " TO ", C195, ";")</f>
        <v>ALTER TABLE SPT_VESSELS RENAME COLUMN FLAG TO VESS_FLAG;</v>
      </c>
    </row>
    <row r="196" spans="1:6" s="3" customFormat="1" x14ac:dyDescent="0.25">
      <c r="A196" s="2" t="s">
        <v>75</v>
      </c>
      <c r="B196" s="3" t="s">
        <v>234</v>
      </c>
      <c r="C196" s="3" t="s">
        <v>445</v>
      </c>
      <c r="D196" s="3">
        <f t="shared" si="9"/>
        <v>12</v>
      </c>
      <c r="E196" s="3" t="b">
        <f t="shared" si="10"/>
        <v>1</v>
      </c>
      <c r="F196" s="3" t="str">
        <f t="shared" si="11"/>
        <v>ALTER TABLE SPT_VESSELS RENAME COLUMN REGISTRATION_NUMBER TO VESS_REG_NUM;</v>
      </c>
    </row>
    <row r="197" spans="1:6" s="3" customFormat="1" x14ac:dyDescent="0.25">
      <c r="A197" s="2" t="s">
        <v>75</v>
      </c>
      <c r="B197" s="3" t="s">
        <v>36</v>
      </c>
      <c r="C197" s="10" t="s">
        <v>292</v>
      </c>
      <c r="D197" s="3">
        <f t="shared" si="9"/>
        <v>12</v>
      </c>
      <c r="E197" s="3" t="b">
        <f t="shared" si="10"/>
        <v>1</v>
      </c>
      <c r="F197" s="3" t="str">
        <f t="shared" si="11"/>
        <v>ALTER TABLE SPT_VESSELS RENAME COLUMN VESSEL_TYPE_ID TO VESS_TYPE_ID;</v>
      </c>
    </row>
    <row r="198" spans="1:6" s="3" customFormat="1" x14ac:dyDescent="0.25">
      <c r="A198" s="2" t="s">
        <v>75</v>
      </c>
      <c r="B198" s="3" t="s">
        <v>235</v>
      </c>
      <c r="C198" s="3" t="s">
        <v>299</v>
      </c>
      <c r="D198" s="3">
        <f t="shared" si="9"/>
        <v>13</v>
      </c>
      <c r="E198" s="3" t="b">
        <f t="shared" si="10"/>
        <v>1</v>
      </c>
      <c r="F198" s="3" t="str">
        <f t="shared" si="11"/>
        <v>ALTER TABLE SPT_VESSELS RENAME COLUMN CATEGORY TO VESS_CATEGORY;</v>
      </c>
    </row>
    <row r="199" spans="1:6" s="3" customFormat="1" x14ac:dyDescent="0.25">
      <c r="A199" s="2" t="s">
        <v>75</v>
      </c>
      <c r="B199" s="3" t="s">
        <v>236</v>
      </c>
      <c r="C199" s="3" t="s">
        <v>437</v>
      </c>
      <c r="D199" s="3">
        <f t="shared" si="9"/>
        <v>17</v>
      </c>
      <c r="E199" s="3" t="b">
        <f t="shared" si="10"/>
        <v>1</v>
      </c>
      <c r="F199" s="3" t="str">
        <f t="shared" si="11"/>
        <v>ALTER TABLE SPT_VESSELS RENAME COLUMN WCPFC_ID_NUMBER TO VESS_WCPFC_ID_NUM;</v>
      </c>
    </row>
    <row r="200" spans="1:6" s="3" customFormat="1" x14ac:dyDescent="0.25">
      <c r="A200" s="2" t="s">
        <v>75</v>
      </c>
      <c r="B200" s="3" t="s">
        <v>237</v>
      </c>
      <c r="C200" s="3" t="s">
        <v>300</v>
      </c>
      <c r="D200" s="3">
        <f t="shared" si="9"/>
        <v>9</v>
      </c>
      <c r="E200" s="3" t="b">
        <f t="shared" si="10"/>
        <v>1</v>
      </c>
      <c r="F200" s="3" t="str">
        <f t="shared" si="11"/>
        <v>ALTER TABLE SPT_VESSELS RENAME COLUMN VESSEL_DESCRIPTION TO VESS_DESC;</v>
      </c>
    </row>
    <row r="201" spans="1:6" x14ac:dyDescent="0.25">
      <c r="A201" t="s">
        <v>1023</v>
      </c>
      <c r="B201" t="s">
        <v>988</v>
      </c>
      <c r="C201" t="s">
        <v>988</v>
      </c>
      <c r="D201" s="37">
        <f t="shared" ref="D201:D237" si="12">LEN(C201)</f>
        <v>11</v>
      </c>
      <c r="E201" s="37" t="b">
        <f t="shared" ref="E201:E237" si="13">LEN(C201) &lt; 26</f>
        <v>1</v>
      </c>
      <c r="F201" s="37" t="str">
        <f t="shared" si="11"/>
        <v>ALTER TABLE SPT_DATA_TRACKING RENAME COLUMN TRACKING_ID TO TRACKING_ID;</v>
      </c>
    </row>
    <row r="202" spans="1:6" x14ac:dyDescent="0.25">
      <c r="A202" t="s">
        <v>1023</v>
      </c>
      <c r="B202" t="s">
        <v>989</v>
      </c>
      <c r="C202" t="s">
        <v>989</v>
      </c>
      <c r="D202" s="37">
        <f t="shared" si="12"/>
        <v>13</v>
      </c>
      <c r="E202" s="37" t="b">
        <f t="shared" si="13"/>
        <v>1</v>
      </c>
      <c r="F202" s="37" t="str">
        <f t="shared" si="11"/>
        <v>ALTER TABLE SPT_DATA_TRACKING RENAME COLUMN TRACKING_YEAR TO TRACKING_YEAR;</v>
      </c>
    </row>
    <row r="203" spans="1:6" x14ac:dyDescent="0.25">
      <c r="A203" t="s">
        <v>1023</v>
      </c>
      <c r="B203" t="s">
        <v>225</v>
      </c>
      <c r="C203" t="s">
        <v>225</v>
      </c>
      <c r="D203" s="37">
        <f t="shared" si="12"/>
        <v>11</v>
      </c>
      <c r="E203" s="37" t="b">
        <f t="shared" si="13"/>
        <v>1</v>
      </c>
      <c r="F203" s="37" t="str">
        <f t="shared" si="11"/>
        <v>ALTER TABLE SPT_DATA_TRACKING RENAME COLUMN VESSEL_NAME TO VESSEL_NAME;</v>
      </c>
    </row>
    <row r="204" spans="1:6" x14ac:dyDescent="0.25">
      <c r="A204" t="s">
        <v>1023</v>
      </c>
      <c r="B204" t="s">
        <v>990</v>
      </c>
      <c r="C204" t="s">
        <v>990</v>
      </c>
      <c r="D204" s="37">
        <f t="shared" si="12"/>
        <v>18</v>
      </c>
      <c r="E204" s="37" t="b">
        <f t="shared" si="13"/>
        <v>1</v>
      </c>
      <c r="F204" s="37" t="str">
        <f t="shared" si="11"/>
        <v>ALTER TABLE SPT_DATA_TRACKING RENAME COLUMN DEPARTURE_DATE_UTC TO DEPARTURE_DATE_UTC;</v>
      </c>
    </row>
    <row r="205" spans="1:6" x14ac:dyDescent="0.25">
      <c r="A205" t="s">
        <v>1023</v>
      </c>
      <c r="B205" t="s">
        <v>991</v>
      </c>
      <c r="C205" t="s">
        <v>991</v>
      </c>
      <c r="D205" s="37">
        <f t="shared" si="12"/>
        <v>16</v>
      </c>
      <c r="E205" s="37" t="b">
        <f t="shared" si="13"/>
        <v>1</v>
      </c>
      <c r="F205" s="37" t="str">
        <f t="shared" si="11"/>
        <v>ALTER TABLE SPT_DATA_TRACKING RENAME COLUMN FISHCOMPANY_NAME TO FISHCOMPANY_NAME;</v>
      </c>
    </row>
    <row r="206" spans="1:6" x14ac:dyDescent="0.25">
      <c r="A206" t="s">
        <v>1023</v>
      </c>
      <c r="B206" t="s">
        <v>992</v>
      </c>
      <c r="C206" t="s">
        <v>992</v>
      </c>
      <c r="D206" s="37">
        <f t="shared" si="12"/>
        <v>13</v>
      </c>
      <c r="E206" s="37" t="b">
        <f t="shared" si="13"/>
        <v>1</v>
      </c>
      <c r="F206" s="37" t="str">
        <f t="shared" si="11"/>
        <v>ALTER TABLE SPT_DATA_TRACKING RENAME COLUMN RPL_RCVD_DATE TO RPL_RCVD_DATE;</v>
      </c>
    </row>
    <row r="207" spans="1:6" x14ac:dyDescent="0.25">
      <c r="A207" t="s">
        <v>1023</v>
      </c>
      <c r="B207" t="s">
        <v>993</v>
      </c>
      <c r="C207" t="s">
        <v>993</v>
      </c>
      <c r="D207" s="37">
        <f t="shared" si="12"/>
        <v>12</v>
      </c>
      <c r="E207" s="37" t="b">
        <f t="shared" si="13"/>
        <v>1</v>
      </c>
      <c r="F207" s="37" t="str">
        <f t="shared" si="11"/>
        <v>ALTER TABLE SPT_DATA_TRACKING RENAME COLUMN RPL_TRIP_NUM TO RPL_TRIP_NUM;</v>
      </c>
    </row>
    <row r="208" spans="1:6" x14ac:dyDescent="0.25">
      <c r="A208" t="s">
        <v>1023</v>
      </c>
      <c r="B208" t="s">
        <v>994</v>
      </c>
      <c r="C208" t="s">
        <v>994</v>
      </c>
      <c r="D208" s="37">
        <f t="shared" si="12"/>
        <v>13</v>
      </c>
      <c r="E208" s="37" t="b">
        <f t="shared" si="13"/>
        <v>1</v>
      </c>
      <c r="F208" s="37" t="str">
        <f t="shared" si="11"/>
        <v>ALTER TABLE SPT_DATA_TRACKING RENAME COLUMN RPL_FILE_TYPE TO RPL_FILE_TYPE;</v>
      </c>
    </row>
    <row r="209" spans="1:6" x14ac:dyDescent="0.25">
      <c r="A209" t="s">
        <v>1023</v>
      </c>
      <c r="B209" t="s">
        <v>995</v>
      </c>
      <c r="C209" t="s">
        <v>995</v>
      </c>
      <c r="D209" s="37">
        <f t="shared" si="12"/>
        <v>11</v>
      </c>
      <c r="E209" s="37" t="b">
        <f t="shared" si="13"/>
        <v>1</v>
      </c>
      <c r="F209" s="37" t="str">
        <f t="shared" si="11"/>
        <v>ALTER TABLE SPT_DATA_TRACKING RENAME COLUMN RPL_VERSION TO RPL_VERSION;</v>
      </c>
    </row>
    <row r="210" spans="1:6" x14ac:dyDescent="0.25">
      <c r="A210" t="s">
        <v>1023</v>
      </c>
      <c r="B210" t="s">
        <v>996</v>
      </c>
      <c r="C210" t="s">
        <v>1026</v>
      </c>
      <c r="D210" s="37">
        <f t="shared" si="12"/>
        <v>13</v>
      </c>
      <c r="E210" s="37" t="b">
        <f t="shared" si="13"/>
        <v>1</v>
      </c>
      <c r="F210" s="37" t="str">
        <f t="shared" si="11"/>
        <v>ALTER TABLE SPT_DATA_TRACKING RENAME COLUMN YN_NET_SHARED TO NET_SHARED_YN;</v>
      </c>
    </row>
    <row r="211" spans="1:6" x14ac:dyDescent="0.25">
      <c r="A211" t="s">
        <v>1023</v>
      </c>
      <c r="B211" t="s">
        <v>997</v>
      </c>
      <c r="C211" t="s">
        <v>997</v>
      </c>
      <c r="D211" s="37">
        <f t="shared" si="12"/>
        <v>15</v>
      </c>
      <c r="E211" s="37" t="b">
        <f t="shared" si="13"/>
        <v>1</v>
      </c>
      <c r="F211" s="37" t="str">
        <f t="shared" si="11"/>
        <v>ALTER TABLE SPT_DATA_TRACKING RENAME COLUMN NET_SHARED_TYPE TO NET_SHARED_TYPE;</v>
      </c>
    </row>
    <row r="212" spans="1:6" x14ac:dyDescent="0.25">
      <c r="A212" t="s">
        <v>1023</v>
      </c>
      <c r="B212" t="s">
        <v>998</v>
      </c>
      <c r="C212" t="s">
        <v>1027</v>
      </c>
      <c r="D212" s="37">
        <f t="shared" si="12"/>
        <v>15</v>
      </c>
      <c r="E212" s="37" t="b">
        <f t="shared" si="13"/>
        <v>1</v>
      </c>
      <c r="F212" s="37" t="str">
        <f t="shared" si="11"/>
        <v>ALTER TABLE SPT_DATA_TRACKING RENAME COLUMN YN_ASSOC_SCHOOL TO ASSOC_SCHOOL_YN;</v>
      </c>
    </row>
    <row r="213" spans="1:6" x14ac:dyDescent="0.25">
      <c r="A213" t="s">
        <v>1023</v>
      </c>
      <c r="B213" t="s">
        <v>999</v>
      </c>
      <c r="C213" t="s">
        <v>1028</v>
      </c>
      <c r="D213" s="37">
        <f t="shared" si="12"/>
        <v>10</v>
      </c>
      <c r="E213" s="37" t="b">
        <f t="shared" si="13"/>
        <v>1</v>
      </c>
      <c r="F213" s="37" t="str">
        <f t="shared" si="11"/>
        <v>ALTER TABLE SPT_DATA_TRACKING RENAME COLUMN YN_DISCARD TO DISCARD_YN;</v>
      </c>
    </row>
    <row r="214" spans="1:6" x14ac:dyDescent="0.25">
      <c r="A214" t="s">
        <v>1023</v>
      </c>
      <c r="B214" t="s">
        <v>1000</v>
      </c>
      <c r="C214" t="s">
        <v>1029</v>
      </c>
      <c r="D214" s="37">
        <f t="shared" si="12"/>
        <v>17</v>
      </c>
      <c r="E214" s="37" t="b">
        <f t="shared" si="13"/>
        <v>1</v>
      </c>
      <c r="F214" s="37" t="str">
        <f t="shared" si="11"/>
        <v>ALTER TABLE SPT_DATA_TRACKING RENAME COLUMN RCVD_DATE_DISCARD TO RCVD_DISCARD_DATE;</v>
      </c>
    </row>
    <row r="215" spans="1:6" x14ac:dyDescent="0.25">
      <c r="A215" t="s">
        <v>1023</v>
      </c>
      <c r="B215" t="s">
        <v>1001</v>
      </c>
      <c r="C215" t="s">
        <v>1030</v>
      </c>
      <c r="D215" s="37">
        <f t="shared" si="12"/>
        <v>19</v>
      </c>
      <c r="E215" s="37" t="b">
        <f t="shared" si="13"/>
        <v>1</v>
      </c>
      <c r="F215" s="37" t="str">
        <f t="shared" si="11"/>
        <v>ALTER TABLE SPT_DATA_TRACKING RENAME COLUMN RCVD_DATE_WELLCHART TO RCVD_WELLCHART_DATE;</v>
      </c>
    </row>
    <row r="216" spans="1:6" x14ac:dyDescent="0.25">
      <c r="A216" t="s">
        <v>1023</v>
      </c>
      <c r="B216" t="s">
        <v>1002</v>
      </c>
      <c r="C216" t="s">
        <v>1002</v>
      </c>
      <c r="D216" s="37">
        <f t="shared" si="12"/>
        <v>12</v>
      </c>
      <c r="E216" s="37" t="b">
        <f t="shared" si="13"/>
        <v>1</v>
      </c>
      <c r="F216" s="37" t="str">
        <f t="shared" si="11"/>
        <v>ALTER TABLE SPT_DATA_TRACKING RENAME COLUMN UL_RCVD_DATE TO UL_RCVD_DATE;</v>
      </c>
    </row>
    <row r="217" spans="1:6" x14ac:dyDescent="0.25">
      <c r="A217" t="s">
        <v>1023</v>
      </c>
      <c r="B217" t="s">
        <v>1003</v>
      </c>
      <c r="C217" t="s">
        <v>1003</v>
      </c>
      <c r="D217" s="37">
        <f t="shared" si="12"/>
        <v>11</v>
      </c>
      <c r="E217" s="37" t="b">
        <f t="shared" si="13"/>
        <v>1</v>
      </c>
      <c r="F217" s="37" t="str">
        <f t="shared" si="11"/>
        <v>ALTER TABLE SPT_DATA_TRACKING RENAME COLUMN UL_TRIP_NUM TO UL_TRIP_NUM;</v>
      </c>
    </row>
    <row r="218" spans="1:6" x14ac:dyDescent="0.25">
      <c r="A218" t="s">
        <v>1023</v>
      </c>
      <c r="B218" t="s">
        <v>1004</v>
      </c>
      <c r="C218" t="s">
        <v>1004</v>
      </c>
      <c r="D218" s="37">
        <f t="shared" si="12"/>
        <v>7</v>
      </c>
      <c r="E218" s="37" t="b">
        <f t="shared" si="13"/>
        <v>1</v>
      </c>
      <c r="F218" s="37" t="str">
        <f t="shared" si="11"/>
        <v>ALTER TABLE SPT_DATA_TRACKING RENAME COLUMN UL_PORT TO UL_PORT;</v>
      </c>
    </row>
    <row r="219" spans="1:6" x14ac:dyDescent="0.25">
      <c r="A219" t="s">
        <v>1023</v>
      </c>
      <c r="B219" t="s">
        <v>1005</v>
      </c>
      <c r="C219" t="s">
        <v>1031</v>
      </c>
      <c r="D219" s="37">
        <f t="shared" si="12"/>
        <v>13</v>
      </c>
      <c r="E219" s="37" t="b">
        <f t="shared" si="13"/>
        <v>1</v>
      </c>
      <c r="F219" s="37" t="str">
        <f t="shared" si="11"/>
        <v>ALTER TABLE SPT_DATA_TRACKING RENAME COLUMN YN_UL_AMSAMOA TO UL_AMSAMOA_YN;</v>
      </c>
    </row>
    <row r="220" spans="1:6" x14ac:dyDescent="0.25">
      <c r="A220" t="s">
        <v>1023</v>
      </c>
      <c r="B220" t="s">
        <v>1006</v>
      </c>
      <c r="C220" t="s">
        <v>1032</v>
      </c>
      <c r="D220" s="37">
        <f t="shared" si="12"/>
        <v>11</v>
      </c>
      <c r="E220" s="37" t="b">
        <f t="shared" si="13"/>
        <v>1</v>
      </c>
      <c r="F220" s="37" t="str">
        <f t="shared" si="11"/>
        <v>ALTER TABLE SPT_DATA_TRACKING RENAME COLUMN YN_UL_XSHIP TO UL_XSHIP_YN;</v>
      </c>
    </row>
    <row r="221" spans="1:6" x14ac:dyDescent="0.25">
      <c r="A221" t="s">
        <v>1023</v>
      </c>
      <c r="B221" t="s">
        <v>1007</v>
      </c>
      <c r="C221" t="s">
        <v>1007</v>
      </c>
      <c r="D221" s="37">
        <f t="shared" si="12"/>
        <v>17</v>
      </c>
      <c r="E221" s="37" t="b">
        <f t="shared" si="13"/>
        <v>1</v>
      </c>
      <c r="F221" s="37" t="str">
        <f t="shared" si="11"/>
        <v>ALTER TABLE SPT_DATA_TRACKING RENAME COLUMN XSHIP_VESSEL_NAME TO XSHIP_VESSEL_NAME;</v>
      </c>
    </row>
    <row r="222" spans="1:6" x14ac:dyDescent="0.25">
      <c r="A222" t="s">
        <v>1023</v>
      </c>
      <c r="B222" t="s">
        <v>1008</v>
      </c>
      <c r="C222" t="s">
        <v>1033</v>
      </c>
      <c r="D222" s="37">
        <f t="shared" si="12"/>
        <v>14</v>
      </c>
      <c r="E222" s="37" t="b">
        <f t="shared" si="13"/>
        <v>1</v>
      </c>
      <c r="F222" s="37" t="str">
        <f t="shared" si="11"/>
        <v>ALTER TABLE SPT_DATA_TRACKING RENAME COLUMN RCVD_DATE_PTDF TO RCVD_PTDF_DATE;</v>
      </c>
    </row>
    <row r="223" spans="1:6" x14ac:dyDescent="0.25">
      <c r="A223" t="s">
        <v>1023</v>
      </c>
      <c r="B223" t="s">
        <v>1009</v>
      </c>
      <c r="C223" t="s">
        <v>1034</v>
      </c>
      <c r="D223" s="37">
        <f t="shared" si="12"/>
        <v>24</v>
      </c>
      <c r="E223" s="37" t="b">
        <f t="shared" si="13"/>
        <v>1</v>
      </c>
      <c r="F223" s="37" t="str">
        <f t="shared" si="11"/>
        <v>ALTER TABLE SPT_DATA_TRACKING RENAME COLUMN RCVD_DATE_MATES_RECEIPTS TO RCVD_MATES_RECEIPTS_DATE;</v>
      </c>
    </row>
    <row r="224" spans="1:6" x14ac:dyDescent="0.25">
      <c r="A224" t="s">
        <v>1023</v>
      </c>
      <c r="B224" t="s">
        <v>1010</v>
      </c>
      <c r="C224" t="s">
        <v>1010</v>
      </c>
      <c r="D224" s="37">
        <f t="shared" si="12"/>
        <v>13</v>
      </c>
      <c r="E224" s="37" t="b">
        <f t="shared" si="13"/>
        <v>1</v>
      </c>
      <c r="F224" s="37" t="str">
        <f t="shared" si="11"/>
        <v>ALTER TABLE SPT_DATA_TRACKING RENAME COLUMN FOT_RCVD_DATE TO FOT_RCVD_DATE;</v>
      </c>
    </row>
    <row r="225" spans="1:6" x14ac:dyDescent="0.25">
      <c r="A225" t="s">
        <v>1023</v>
      </c>
      <c r="B225" t="s">
        <v>1011</v>
      </c>
      <c r="C225" t="s">
        <v>1035</v>
      </c>
      <c r="D225" s="37">
        <f t="shared" si="12"/>
        <v>10</v>
      </c>
      <c r="E225" s="37" t="b">
        <f t="shared" si="13"/>
        <v>1</v>
      </c>
      <c r="F225" s="37" t="str">
        <f t="shared" si="11"/>
        <v>ALTER TABLE SPT_DATA_TRACKING RENAME COLUMN YN_SAMPLED TO SAMPLED_YN;</v>
      </c>
    </row>
    <row r="226" spans="1:6" x14ac:dyDescent="0.25">
      <c r="A226" t="s">
        <v>1023</v>
      </c>
      <c r="B226" t="s">
        <v>1012</v>
      </c>
      <c r="C226" t="s">
        <v>1012</v>
      </c>
      <c r="D226" s="37">
        <f t="shared" si="12"/>
        <v>13</v>
      </c>
      <c r="E226" s="37" t="b">
        <f t="shared" si="13"/>
        <v>1</v>
      </c>
      <c r="F226" s="37" t="str">
        <f t="shared" si="11"/>
        <v>ALTER TABLE SPT_DATA_TRACKING RENAME COLUMN SPC_RCVD_DATE TO SPC_RCVD_DATE;</v>
      </c>
    </row>
    <row r="227" spans="1:6" x14ac:dyDescent="0.25">
      <c r="A227" t="s">
        <v>1023</v>
      </c>
      <c r="B227" t="s">
        <v>1013</v>
      </c>
      <c r="C227" t="s">
        <v>1036</v>
      </c>
      <c r="D227" s="37">
        <f t="shared" si="12"/>
        <v>14</v>
      </c>
      <c r="E227" s="37" t="b">
        <f t="shared" si="13"/>
        <v>1</v>
      </c>
      <c r="F227" s="37" t="str">
        <f t="shared" si="11"/>
        <v>ALTER TABLE SPT_DATA_TRACKING RENAME COLUMN REVWD_DATE_RPL TO REVWD_RPL_DATE;</v>
      </c>
    </row>
    <row r="228" spans="1:6" x14ac:dyDescent="0.25">
      <c r="A228" t="s">
        <v>1023</v>
      </c>
      <c r="B228" t="s">
        <v>1014</v>
      </c>
      <c r="C228" t="s">
        <v>1037</v>
      </c>
      <c r="D228" s="37">
        <f t="shared" si="12"/>
        <v>13</v>
      </c>
      <c r="E228" s="37" t="b">
        <f t="shared" si="13"/>
        <v>1</v>
      </c>
      <c r="F228" s="37" t="str">
        <f t="shared" si="11"/>
        <v>ALTER TABLE SPT_DATA_TRACKING RENAME COLUMN REVWD_DATE_UL TO REVWD_UL_DATE;</v>
      </c>
    </row>
    <row r="229" spans="1:6" x14ac:dyDescent="0.25">
      <c r="A229" t="s">
        <v>1023</v>
      </c>
      <c r="B229" t="s">
        <v>1015</v>
      </c>
      <c r="C229" t="s">
        <v>1038</v>
      </c>
      <c r="D229" s="37">
        <f t="shared" si="12"/>
        <v>14</v>
      </c>
      <c r="E229" s="37" t="b">
        <f t="shared" si="13"/>
        <v>1</v>
      </c>
      <c r="F229" s="37" t="str">
        <f t="shared" si="11"/>
        <v>ALTER TABLE SPT_DATA_TRACKING RENAME COLUMN REVWD_DATE_FOT TO REVWD_FOT_DATE;</v>
      </c>
    </row>
    <row r="230" spans="1:6" x14ac:dyDescent="0.25">
      <c r="A230" t="s">
        <v>1023</v>
      </c>
      <c r="B230" t="s">
        <v>1016</v>
      </c>
      <c r="C230" t="s">
        <v>1039</v>
      </c>
      <c r="D230" s="37">
        <f t="shared" si="12"/>
        <v>14</v>
      </c>
      <c r="E230" s="37" t="b">
        <f t="shared" si="13"/>
        <v>1</v>
      </c>
      <c r="F230" s="37" t="str">
        <f t="shared" si="11"/>
        <v>ALTER TABLE SPT_DATA_TRACKING RENAME COLUMN REVWD_DATE_SPC TO REVWD_SPC_DATE;</v>
      </c>
    </row>
    <row r="231" spans="1:6" x14ac:dyDescent="0.25">
      <c r="A231" t="s">
        <v>1023</v>
      </c>
      <c r="B231" t="s">
        <v>1017</v>
      </c>
      <c r="C231" t="s">
        <v>1040</v>
      </c>
      <c r="D231" s="37">
        <f t="shared" si="12"/>
        <v>15</v>
      </c>
      <c r="E231" s="37" t="b">
        <f t="shared" si="13"/>
        <v>1</v>
      </c>
      <c r="F231" s="37" t="str">
        <f t="shared" si="11"/>
        <v>ALTER TABLE SPT_DATA_TRACKING RENAME COLUMN ADD2DB_DATE_RPL TO ADD2DB_RPL_DATE;</v>
      </c>
    </row>
    <row r="232" spans="1:6" x14ac:dyDescent="0.25">
      <c r="A232" t="s">
        <v>1023</v>
      </c>
      <c r="B232" t="s">
        <v>1018</v>
      </c>
      <c r="C232" t="s">
        <v>1041</v>
      </c>
      <c r="D232" s="37">
        <f t="shared" si="12"/>
        <v>14</v>
      </c>
      <c r="E232" s="37" t="b">
        <f t="shared" si="13"/>
        <v>1</v>
      </c>
      <c r="F232" s="37" t="str">
        <f t="shared" si="11"/>
        <v>ALTER TABLE SPT_DATA_TRACKING RENAME COLUMN ADD2DB_DATE_UL TO ADD2DB_UL_DATE;</v>
      </c>
    </row>
    <row r="233" spans="1:6" x14ac:dyDescent="0.25">
      <c r="A233" t="s">
        <v>1023</v>
      </c>
      <c r="B233" t="s">
        <v>1019</v>
      </c>
      <c r="C233" t="s">
        <v>1042</v>
      </c>
      <c r="D233" s="37">
        <f t="shared" si="12"/>
        <v>15</v>
      </c>
      <c r="E233" s="37" t="b">
        <f t="shared" si="13"/>
        <v>1</v>
      </c>
      <c r="F233" s="37" t="str">
        <f t="shared" si="11"/>
        <v>ALTER TABLE SPT_DATA_TRACKING RENAME COLUMN ADD2DB_DATE_FOT TO ADD2DB_FOT_DATE;</v>
      </c>
    </row>
    <row r="234" spans="1:6" x14ac:dyDescent="0.25">
      <c r="A234" t="s">
        <v>1023</v>
      </c>
      <c r="B234" t="s">
        <v>1020</v>
      </c>
      <c r="C234" t="s">
        <v>1043</v>
      </c>
      <c r="D234" s="37">
        <f t="shared" si="12"/>
        <v>15</v>
      </c>
      <c r="E234" s="37" t="b">
        <f t="shared" si="13"/>
        <v>1</v>
      </c>
      <c r="F234" s="37" t="str">
        <f t="shared" si="11"/>
        <v>ALTER TABLE SPT_DATA_TRACKING RENAME COLUMN ADD2DB_DATE_SPC TO ADD2DB_SPC_DATE;</v>
      </c>
    </row>
    <row r="235" spans="1:6" x14ac:dyDescent="0.25">
      <c r="A235" t="s">
        <v>1023</v>
      </c>
      <c r="B235" t="s">
        <v>1021</v>
      </c>
      <c r="C235" t="s">
        <v>1044</v>
      </c>
      <c r="D235" s="37">
        <f t="shared" si="12"/>
        <v>19</v>
      </c>
      <c r="E235" s="37" t="b">
        <f t="shared" si="13"/>
        <v>1</v>
      </c>
      <c r="F235" s="37" t="str">
        <f t="shared" si="11"/>
        <v>ALTER TABLE SPT_DATA_TRACKING RENAME COLUMN SENT_TO_INFORMATICA_DATE TO SENT_TO_INFORM_DATE;</v>
      </c>
    </row>
    <row r="236" spans="1:6" x14ac:dyDescent="0.25">
      <c r="A236" t="s">
        <v>1023</v>
      </c>
      <c r="B236" t="s">
        <v>1022</v>
      </c>
      <c r="C236" t="s">
        <v>1045</v>
      </c>
      <c r="D236" s="37">
        <f t="shared" si="12"/>
        <v>23</v>
      </c>
      <c r="E236" s="37" t="b">
        <f t="shared" si="13"/>
        <v>1</v>
      </c>
      <c r="F236" s="37" t="str">
        <f t="shared" si="11"/>
        <v>ALTER TABLE SPT_DATA_TRACKING RENAME COLUMN RETURNED_FROM_INFORMATICA_DATE TO RETURN_FROM_INFORM_DATE;</v>
      </c>
    </row>
    <row r="237" spans="1:6" x14ac:dyDescent="0.25">
      <c r="A237" t="s">
        <v>1023</v>
      </c>
      <c r="B237" t="s">
        <v>554</v>
      </c>
      <c r="C237" t="s">
        <v>554</v>
      </c>
      <c r="D237" s="37">
        <f t="shared" si="12"/>
        <v>8</v>
      </c>
      <c r="E237" s="37" t="b">
        <f t="shared" si="13"/>
        <v>1</v>
      </c>
      <c r="F237" s="37" t="str">
        <f t="shared" si="11"/>
        <v>ALTER TABLE SPT_DATA_TRACKING RENAME COLUMN COMMENTS TO COMMENTS;</v>
      </c>
    </row>
    <row r="238" spans="1:6" x14ac:dyDescent="0.25">
      <c r="A238" s="46" t="s">
        <v>1046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22"/>
  <sheetViews>
    <sheetView tabSelected="1" topLeftCell="A3691" zoomScaleNormal="100" workbookViewId="0">
      <selection activeCell="A3717" sqref="A3717:A3722"/>
    </sheetView>
  </sheetViews>
  <sheetFormatPr defaultRowHeight="15" x14ac:dyDescent="0.25"/>
  <cols>
    <col min="1" max="1" width="32" customWidth="1"/>
    <col min="2" max="2" width="37" bestFit="1" customWidth="1"/>
    <col min="3" max="3" width="73.5703125" customWidth="1"/>
    <col min="4" max="4" width="50" customWidth="1"/>
  </cols>
  <sheetData>
    <row r="1" spans="1:4" x14ac:dyDescent="0.25">
      <c r="A1" s="124" t="s">
        <v>552</v>
      </c>
      <c r="B1" s="124" t="s">
        <v>553</v>
      </c>
      <c r="C1" s="124" t="s">
        <v>554</v>
      </c>
      <c r="D1" s="124" t="s">
        <v>897</v>
      </c>
    </row>
    <row r="2" spans="1:4" x14ac:dyDescent="0.25">
      <c r="A2" s="124" t="s">
        <v>542</v>
      </c>
      <c r="B2" s="124" t="s">
        <v>596</v>
      </c>
      <c r="C2" s="124" t="str">
        <f>VLOOKUP(B2, Table_Cols!$B$2:$C$935, 2, FALSE)</f>
        <v>The description of the given data collection form</v>
      </c>
      <c r="D2" s="124" t="str">
        <f>CONCATENATE("COMMENT ON COLUMN ",A2, ".", B2, " IS '", SUBSTITUTE(C2, "'", "''"), "';")</f>
        <v>COMMENT ON COLUMN SPT_FORM_SIZE_GROUPS_V.FORM_DESC IS 'The description of the given data collection form';</v>
      </c>
    </row>
    <row r="3" spans="1:4" x14ac:dyDescent="0.25">
      <c r="A3" s="124" t="s">
        <v>542</v>
      </c>
      <c r="B3" s="124" t="s">
        <v>531</v>
      </c>
      <c r="C3" s="124" t="str">
        <f>VLOOKUP(B3, Table_Cols!$B$2:$C$935, 2, FALSE)</f>
        <v>Primary Key for the SPT_FORM_SIZE_GROUPS table</v>
      </c>
      <c r="D3" s="124" t="str">
        <f t="shared" ref="D3:D58" si="0">CONCATENATE("COMMENT ON COLUMN ",A3, ".", B3, " IS '", SUBSTITUTE(C3, "'", "''"), "';")</f>
        <v>COMMENT ON COLUMN SPT_FORM_SIZE_GROUPS_V.FORM_SIZE_GROUP_ID IS 'Primary Key for the SPT_FORM_SIZE_GROUPS table';</v>
      </c>
    </row>
    <row r="4" spans="1:4" x14ac:dyDescent="0.25">
      <c r="A4" s="124" t="s">
        <v>542</v>
      </c>
      <c r="B4" s="124" t="s">
        <v>591</v>
      </c>
      <c r="C4" s="124" t="str">
        <f>VLOOKUP(B4, Table_Cols!$B$2:$C$935, 2, FALSE)</f>
        <v>The description of the given type of data collection form</v>
      </c>
      <c r="D4" s="124" t="str">
        <f t="shared" si="0"/>
        <v>COMMENT ON COLUMN SPT_FORM_SIZE_GROUPS_V.FORM_TYPE_DESC IS 'The description of the given type of data collection form';</v>
      </c>
    </row>
    <row r="5" spans="1:4" x14ac:dyDescent="0.25">
      <c r="A5" s="124" t="s">
        <v>542</v>
      </c>
      <c r="B5" s="124" t="s">
        <v>516</v>
      </c>
      <c r="C5" s="124" t="str">
        <f>VLOOKUP(B5, Table_Cols!$B$2:$C$935, 2, FALSE)</f>
        <v>Primary Key for the SPT_FORM_TYPES table</v>
      </c>
      <c r="D5" s="124" t="str">
        <f t="shared" si="0"/>
        <v>COMMENT ON COLUMN SPT_FORM_SIZE_GROUPS_V.FORM_TYPE_ID IS 'Primary Key for the SPT_FORM_TYPES table';</v>
      </c>
    </row>
    <row r="6" spans="1:4" x14ac:dyDescent="0.25">
      <c r="A6" s="124" t="s">
        <v>542</v>
      </c>
      <c r="B6" s="124" t="s">
        <v>594</v>
      </c>
      <c r="C6" s="124" t="str">
        <f>VLOOKUP(B6, Table_Cols!$B$2:$C$935, 2, FALSE)</f>
        <v>The type of data collection form</v>
      </c>
      <c r="D6" s="124" t="str">
        <f t="shared" si="0"/>
        <v>COMMENT ON COLUMN SPT_FORM_SIZE_GROUPS_V.FORM_TYPE_NAME IS 'The type of data collection form';</v>
      </c>
    </row>
    <row r="7" spans="1:4" x14ac:dyDescent="0.25">
      <c r="A7" s="124" t="s">
        <v>542</v>
      </c>
      <c r="B7" s="124" t="s">
        <v>508</v>
      </c>
      <c r="C7" s="124" t="str">
        <f>VLOOKUP(B7, Table_Cols!$B$2:$C$935, 2, FALSE)</f>
        <v>The FOT form version that was used to collect the data for the given Cannery Transaction</v>
      </c>
      <c r="D7" s="124" t="str">
        <f t="shared" si="0"/>
        <v>COMMENT ON COLUMN SPT_FORM_SIZE_GROUPS_V.FORM_VERSION_ID IS 'The FOT form version that was used to collect the data for the given Cannery Transaction';</v>
      </c>
    </row>
    <row r="8" spans="1:4" x14ac:dyDescent="0.25">
      <c r="A8" s="124" t="s">
        <v>542</v>
      </c>
      <c r="B8" s="124" t="s">
        <v>704</v>
      </c>
      <c r="C8" s="124" t="str">
        <f>VLOOKUP(B8, Table_Cols!$B$2:$C$935, 2, FALSE)</f>
        <v>The description for the given Size Class Group</v>
      </c>
      <c r="D8" s="124" t="str">
        <f t="shared" si="0"/>
        <v>COMMENT ON COLUMN SPT_FORM_SIZE_GROUPS_V.SC_GROUP_DESC IS 'The description for the given Size Class Group';</v>
      </c>
    </row>
    <row r="9" spans="1:4" x14ac:dyDescent="0.25">
      <c r="A9" s="124" t="s">
        <v>542</v>
      </c>
      <c r="B9" s="124" t="s">
        <v>706</v>
      </c>
      <c r="C9" s="124" t="str">
        <f>VLOOKUP(B9, Table_Cols!$B$2:$C$935, 2, FALSE)</f>
        <v>The name of the given Size Class Group</v>
      </c>
      <c r="D9" s="124" t="str">
        <f t="shared" si="0"/>
        <v>COMMENT ON COLUMN SPT_FORM_SIZE_GROUPS_V.SC_GROUP_NAME IS 'The name of the given Size Class Group';</v>
      </c>
    </row>
    <row r="10" spans="1:4" x14ac:dyDescent="0.25">
      <c r="A10" s="124" t="s">
        <v>542</v>
      </c>
      <c r="B10" s="124" t="s">
        <v>431</v>
      </c>
      <c r="C10" s="124" t="str">
        <f>VLOOKUP(B10, Table_Cols!$B$2:$C$935, 2, FALSE)</f>
        <v>The description for the given size class</v>
      </c>
      <c r="D10" s="124" t="str">
        <f t="shared" si="0"/>
        <v>COMMENT ON COLUMN SPT_FORM_SIZE_GROUPS_V.SIZE_CLASS_DESC IS 'The description for the given size class';</v>
      </c>
    </row>
    <row r="11" spans="1:4" x14ac:dyDescent="0.25">
      <c r="A11" s="124" t="s">
        <v>542</v>
      </c>
      <c r="B11" s="124" t="s">
        <v>522</v>
      </c>
      <c r="C11" s="124" t="str">
        <f>VLOOKUP(B11, Table_Cols!$B$2:$C$935, 2, FALSE)</f>
        <v>The Size Class Group implemented on the given Form Version</v>
      </c>
      <c r="D11" s="124" t="str">
        <f t="shared" si="0"/>
        <v>COMMENT ON COLUMN SPT_FORM_SIZE_GROUPS_V.SIZE_CLASS_GROUP_ID IS 'The Size Class Group implemented on the given Form Version';</v>
      </c>
    </row>
    <row r="12" spans="1:4" x14ac:dyDescent="0.25">
      <c r="A12" s="124" t="s">
        <v>542</v>
      </c>
      <c r="B12" s="124" t="s">
        <v>24</v>
      </c>
      <c r="C12" s="124" t="str">
        <f>VLOOKUP(B12, Table_Cols!$B$2:$C$935, 2, FALSE)</f>
        <v>The Size Class for the given Size Class Group</v>
      </c>
      <c r="D12" s="124" t="str">
        <f t="shared" si="0"/>
        <v>COMMENT ON COLUMN SPT_FORM_SIZE_GROUPS_V.SIZE_CLASS_ID IS 'The Size Class for the given Size Class Group';</v>
      </c>
    </row>
    <row r="13" spans="1:4" x14ac:dyDescent="0.25">
      <c r="A13" s="124" t="s">
        <v>542</v>
      </c>
      <c r="B13" s="124" t="s">
        <v>162</v>
      </c>
      <c r="C13" s="124" t="str">
        <f>VLOOKUP(B13, Table_Cols!$B$2:$C$935, 2, FALSE)</f>
        <v>The label for the given size class</v>
      </c>
      <c r="D13" s="124" t="str">
        <f t="shared" si="0"/>
        <v>COMMENT ON COLUMN SPT_FORM_SIZE_GROUPS_V.SIZE_CLASS_LABEL IS 'The label for the given size class';</v>
      </c>
    </row>
    <row r="14" spans="1:4" x14ac:dyDescent="0.25">
      <c r="A14" s="124" t="s">
        <v>542</v>
      </c>
      <c r="B14" s="124" t="s">
        <v>698</v>
      </c>
      <c r="C14" s="124" t="str">
        <f>VLOOKUP(B14, Table_Cols!$B$2:$C$935, 2, FALSE)</f>
        <v>The relative sort order for the given Size Class</v>
      </c>
      <c r="D14" s="124" t="str">
        <f t="shared" si="0"/>
        <v>COMMENT ON COLUMN SPT_FORM_SIZE_GROUPS_V.SIZE_CLASS_SORT_ORDER IS 'The relative sort order for the given Size Class';</v>
      </c>
    </row>
    <row r="15" spans="1:4" x14ac:dyDescent="0.25">
      <c r="A15" s="124" t="s">
        <v>542</v>
      </c>
      <c r="B15" s="124" t="s">
        <v>430</v>
      </c>
      <c r="C15" s="124" t="str">
        <f>VLOOKUP(B15, Table_Cols!$B$2:$C$935, 2, FALSE)</f>
        <v>The metric weight (in kg) for the maximum weight of the class (inclusive)</v>
      </c>
      <c r="D15" s="124" t="str">
        <f t="shared" si="0"/>
        <v>COMMENT ON COLUMN SPT_FORM_SIZE_GROUPS_V.SIZE_CLASS_WT_MAX_KG IS 'The metric weight (in kg) for the maximum weight of the class (inclusive)';</v>
      </c>
    </row>
    <row r="16" spans="1:4" x14ac:dyDescent="0.25">
      <c r="A16" s="124" t="s">
        <v>542</v>
      </c>
      <c r="B16" s="124" t="s">
        <v>428</v>
      </c>
      <c r="C16" s="124" t="str">
        <f>VLOOKUP(B16, Table_Cols!$B$2:$C$935, 2, FALSE)</f>
        <v>The imperial weight (in pounds) for the maximum weight of the class (inclusive)</v>
      </c>
      <c r="D16" s="124" t="str">
        <f t="shared" si="0"/>
        <v>COMMENT ON COLUMN SPT_FORM_SIZE_GROUPS_V.SIZE_CLASS_WT_MAX_LB IS 'The imperial weight (in pounds) for the maximum weight of the class (inclusive)';</v>
      </c>
    </row>
    <row r="17" spans="1:4" x14ac:dyDescent="0.25">
      <c r="A17" s="124" t="s">
        <v>542</v>
      </c>
      <c r="B17" s="124" t="s">
        <v>429</v>
      </c>
      <c r="C17" s="124" t="str">
        <f>VLOOKUP(B17, Table_Cols!$B$2:$C$935, 2, FALSE)</f>
        <v>The metric weight (in kg) for the minimum weight of the class (non-inclusive)</v>
      </c>
      <c r="D17" s="124" t="str">
        <f t="shared" si="0"/>
        <v>COMMENT ON COLUMN SPT_FORM_SIZE_GROUPS_V.SIZE_CLASS_WT_MIN_KG IS 'The metric weight (in kg) for the minimum weight of the class (non-inclusive)';</v>
      </c>
    </row>
    <row r="18" spans="1:4" x14ac:dyDescent="0.25">
      <c r="A18" s="124" t="s">
        <v>542</v>
      </c>
      <c r="B18" s="124" t="s">
        <v>427</v>
      </c>
      <c r="C18" s="124" t="str">
        <f>VLOOKUP(B18, Table_Cols!$B$2:$C$935, 2, FALSE)</f>
        <v>The imperial weight (in pounds) for the minimum weight of the class (non-inclusive)</v>
      </c>
      <c r="D18" s="124" t="str">
        <f t="shared" si="0"/>
        <v>COMMENT ON COLUMN SPT_FORM_SIZE_GROUPS_V.SIZE_CLASS_WT_MIN_LB IS 'The imperial weight (in pounds) for the minimum weight of the class (non-inclusive)';</v>
      </c>
    </row>
    <row r="19" spans="1:4" x14ac:dyDescent="0.25">
      <c r="A19" s="124" t="s">
        <v>542</v>
      </c>
      <c r="B19" s="124" t="s">
        <v>599</v>
      </c>
      <c r="C19" s="124" t="str">
        <f>VLOOKUP(B19, Table_Cols!$B$2:$C$935, 2, FALSE)</f>
        <v>The version of the given data collection form</v>
      </c>
      <c r="D19" s="124" t="str">
        <f t="shared" si="0"/>
        <v>COMMENT ON COLUMN SPT_FORM_SIZE_GROUPS_V.VERSION IS 'The version of the given data collection form';</v>
      </c>
    </row>
    <row r="20" spans="1:4" x14ac:dyDescent="0.25">
      <c r="A20" s="124" t="s">
        <v>543</v>
      </c>
      <c r="B20" s="124" t="s">
        <v>596</v>
      </c>
      <c r="C20" s="124" t="str">
        <f>VLOOKUP(B20, Table_Cols!$B$2:$C$935, 2, FALSE)</f>
        <v>The description of the given data collection form</v>
      </c>
      <c r="D20" s="124" t="str">
        <f t="shared" si="0"/>
        <v>COMMENT ON COLUMN SPT_FORM_VERSIONS_V.FORM_DESC IS 'The description of the given data collection form';</v>
      </c>
    </row>
    <row r="21" spans="1:4" x14ac:dyDescent="0.25">
      <c r="A21" s="124" t="s">
        <v>543</v>
      </c>
      <c r="B21" s="124" t="s">
        <v>591</v>
      </c>
      <c r="C21" s="124" t="str">
        <f>VLOOKUP(B21, Table_Cols!$B$2:$C$935, 2, FALSE)</f>
        <v>The description of the given type of data collection form</v>
      </c>
      <c r="D21" s="124" t="str">
        <f t="shared" si="0"/>
        <v>COMMENT ON COLUMN SPT_FORM_VERSIONS_V.FORM_TYPE_DESC IS 'The description of the given type of data collection form';</v>
      </c>
    </row>
    <row r="22" spans="1:4" x14ac:dyDescent="0.25">
      <c r="A22" s="124" t="s">
        <v>543</v>
      </c>
      <c r="B22" s="124" t="s">
        <v>516</v>
      </c>
      <c r="C22" s="124" t="str">
        <f>VLOOKUP(B22, Table_Cols!$B$2:$C$935, 2, FALSE)</f>
        <v>Primary Key for the SPT_FORM_TYPES table</v>
      </c>
      <c r="D22" s="124" t="str">
        <f t="shared" si="0"/>
        <v>COMMENT ON COLUMN SPT_FORM_VERSIONS_V.FORM_TYPE_ID IS 'Primary Key for the SPT_FORM_TYPES table';</v>
      </c>
    </row>
    <row r="23" spans="1:4" x14ac:dyDescent="0.25">
      <c r="A23" s="124" t="s">
        <v>543</v>
      </c>
      <c r="B23" s="124" t="s">
        <v>594</v>
      </c>
      <c r="C23" s="124" t="str">
        <f>VLOOKUP(B23, Table_Cols!$B$2:$C$935, 2, FALSE)</f>
        <v>The type of data collection form</v>
      </c>
      <c r="D23" s="124" t="str">
        <f t="shared" si="0"/>
        <v>COMMENT ON COLUMN SPT_FORM_VERSIONS_V.FORM_TYPE_NAME IS 'The type of data collection form';</v>
      </c>
    </row>
    <row r="24" spans="1:4" x14ac:dyDescent="0.25">
      <c r="A24" s="124" t="s">
        <v>543</v>
      </c>
      <c r="B24" s="124" t="s">
        <v>508</v>
      </c>
      <c r="C24" s="124" t="str">
        <f>VLOOKUP(B24, Table_Cols!$B$2:$C$935, 2, FALSE)</f>
        <v>The FOT form version that was used to collect the data for the given Cannery Transaction</v>
      </c>
      <c r="D24" s="124" t="str">
        <f t="shared" si="0"/>
        <v>COMMENT ON COLUMN SPT_FORM_VERSIONS_V.FORM_VERSION_ID IS 'The FOT form version that was used to collect the data for the given Cannery Transaction';</v>
      </c>
    </row>
    <row r="25" spans="1:4" x14ac:dyDescent="0.25">
      <c r="A25" s="124" t="s">
        <v>543</v>
      </c>
      <c r="B25" s="124" t="s">
        <v>599</v>
      </c>
      <c r="C25" s="124" t="str">
        <f>VLOOKUP(B25, Table_Cols!$B$2:$C$935, 2, FALSE)</f>
        <v>The version of the given data collection form</v>
      </c>
      <c r="D25" s="124" t="str">
        <f t="shared" si="0"/>
        <v>COMMENT ON COLUMN SPT_FORM_VERSIONS_V.VERSION IS 'The version of the given data collection form';</v>
      </c>
    </row>
    <row r="26" spans="1:4" x14ac:dyDescent="0.25">
      <c r="A26" s="124" t="s">
        <v>544</v>
      </c>
      <c r="B26" s="124" t="s">
        <v>604</v>
      </c>
      <c r="C26" s="124" t="str">
        <f>VLOOKUP(B26, Table_Cols!$B$2:$C$935, 2, FALSE)</f>
        <v>The description of the given data import method</v>
      </c>
      <c r="D26" s="124" t="str">
        <f t="shared" si="0"/>
        <v>COMMENT ON COLUMN SPT_IMPORT_METHODS_V.IMP_METHOD_DESC IS 'The description of the given data import method';</v>
      </c>
    </row>
    <row r="27" spans="1:4" x14ac:dyDescent="0.25">
      <c r="A27" s="124" t="s">
        <v>544</v>
      </c>
      <c r="B27" s="124" t="s">
        <v>509</v>
      </c>
      <c r="C27" s="124" t="str">
        <f>VLOOKUP(B27, Table_Cols!$B$2:$C$935, 2, FALSE)</f>
        <v>The data import method used to load the FOT data into the database</v>
      </c>
      <c r="D27" s="124" t="str">
        <f t="shared" si="0"/>
        <v>COMMENT ON COLUMN SPT_IMPORT_METHODS_V.IMP_METHOD_ID IS 'The data import method used to load the FOT data into the database';</v>
      </c>
    </row>
    <row r="28" spans="1:4" x14ac:dyDescent="0.25">
      <c r="A28" s="124" t="s">
        <v>544</v>
      </c>
      <c r="B28" s="124" t="s">
        <v>607</v>
      </c>
      <c r="C28" s="124" t="str">
        <f>VLOOKUP(B28, Table_Cols!$B$2:$C$935, 2, FALSE)</f>
        <v>The name of the given data import method</v>
      </c>
      <c r="D28" s="124" t="str">
        <f t="shared" si="0"/>
        <v>COMMENT ON COLUMN SPT_IMPORT_METHODS_V.IMP_METHOD_NAME IS 'The name of the given data import method';</v>
      </c>
    </row>
    <row r="29" spans="1:4" x14ac:dyDescent="0.25">
      <c r="A29" s="124" t="s">
        <v>544</v>
      </c>
      <c r="B29" s="124" t="s">
        <v>514</v>
      </c>
      <c r="C29" s="124" t="str">
        <f>VLOOKUP(B29, Table_Cols!$B$2:$C$935, 2, FALSE)</f>
        <v>The type of data import method</v>
      </c>
      <c r="D29" s="124" t="str">
        <f t="shared" si="0"/>
        <v>COMMENT ON COLUMN SPT_IMPORT_METHODS_V.IMP_METHOD_TYPE_ID IS 'The type of data import method';</v>
      </c>
    </row>
    <row r="30" spans="1:4" x14ac:dyDescent="0.25">
      <c r="A30" s="124" t="s">
        <v>544</v>
      </c>
      <c r="B30" s="124" t="s">
        <v>610</v>
      </c>
      <c r="C30" s="124" t="str">
        <f>VLOOKUP(B30, Table_Cols!$B$2:$C$935, 2, FALSE)</f>
        <v>The version of the given data import method</v>
      </c>
      <c r="D30" s="124" t="str">
        <f t="shared" si="0"/>
        <v>COMMENT ON COLUMN SPT_IMPORT_METHODS_V.IMP_METHOD_VERSION IS 'The version of the given data import method';</v>
      </c>
    </row>
    <row r="31" spans="1:4" x14ac:dyDescent="0.25">
      <c r="A31" s="124" t="s">
        <v>544</v>
      </c>
      <c r="B31" s="124" t="s">
        <v>613</v>
      </c>
      <c r="C31" s="124" t="str">
        <f>VLOOKUP(B31, Table_Cols!$B$2:$C$935, 2, FALSE)</f>
        <v>The code of the given type of import method</v>
      </c>
      <c r="D31" s="124" t="str">
        <f t="shared" si="0"/>
        <v>COMMENT ON COLUMN SPT_IMPORT_METHODS_V.METHOD_TYPE_CODE IS 'The code of the given type of import method';</v>
      </c>
    </row>
    <row r="32" spans="1:4" x14ac:dyDescent="0.25">
      <c r="A32" s="124" t="s">
        <v>544</v>
      </c>
      <c r="B32" s="124" t="s">
        <v>615</v>
      </c>
      <c r="C32" s="124" t="str">
        <f>VLOOKUP(B32, Table_Cols!$B$2:$C$935, 2, FALSE)</f>
        <v>The description of the given type of import method</v>
      </c>
      <c r="D32" s="124" t="str">
        <f t="shared" si="0"/>
        <v>COMMENT ON COLUMN SPT_IMPORT_METHODS_V.METHOD_TYPE_DESC IS 'The description of the given type of import method';</v>
      </c>
    </row>
    <row r="33" spans="1:4" x14ac:dyDescent="0.25">
      <c r="A33" s="124" t="s">
        <v>544</v>
      </c>
      <c r="B33" s="124" t="s">
        <v>617</v>
      </c>
      <c r="C33" s="124" t="str">
        <f>VLOOKUP(B33, Table_Cols!$B$2:$C$935, 2, FALSE)</f>
        <v>The name of the given type of import method</v>
      </c>
      <c r="D33" s="124" t="str">
        <f t="shared" si="0"/>
        <v>COMMENT ON COLUMN SPT_IMPORT_METHODS_V.METHOD_TYPE_NAME IS 'The name of the given type of import method';</v>
      </c>
    </row>
    <row r="34" spans="1:4" x14ac:dyDescent="0.25">
      <c r="A34" s="124" t="s">
        <v>545</v>
      </c>
      <c r="B34" s="124" t="s">
        <v>704</v>
      </c>
      <c r="C34" s="124" t="str">
        <f>VLOOKUP(B34, Table_Cols!$B$2:$C$935, 2, FALSE)</f>
        <v>The description for the given Size Class Group</v>
      </c>
      <c r="D34" s="124" t="str">
        <f t="shared" si="0"/>
        <v>COMMENT ON COLUMN SPT_SIZE_CLASS_GROUPS_V.SC_GROUP_DESC IS 'The description for the given Size Class Group';</v>
      </c>
    </row>
    <row r="35" spans="1:4" x14ac:dyDescent="0.25">
      <c r="A35" s="124" t="s">
        <v>545</v>
      </c>
      <c r="B35" s="124" t="s">
        <v>706</v>
      </c>
      <c r="C35" s="124" t="str">
        <f>VLOOKUP(B35, Table_Cols!$B$2:$C$935, 2, FALSE)</f>
        <v>The name of the given Size Class Group</v>
      </c>
      <c r="D35" s="124" t="str">
        <f t="shared" si="0"/>
        <v>COMMENT ON COLUMN SPT_SIZE_CLASS_GROUPS_V.SC_GROUP_NAME IS 'The name of the given Size Class Group';</v>
      </c>
    </row>
    <row r="36" spans="1:4" x14ac:dyDescent="0.25">
      <c r="A36" s="124" t="s">
        <v>545</v>
      </c>
      <c r="B36" s="124" t="s">
        <v>431</v>
      </c>
      <c r="C36" s="124" t="str">
        <f>VLOOKUP(B36, Table_Cols!$B$2:$C$935, 2, FALSE)</f>
        <v>The description for the given size class</v>
      </c>
      <c r="D36" s="124" t="str">
        <f t="shared" si="0"/>
        <v>COMMENT ON COLUMN SPT_SIZE_CLASS_GROUPS_V.SIZE_CLASS_DESC IS 'The description for the given size class';</v>
      </c>
    </row>
    <row r="37" spans="1:4" x14ac:dyDescent="0.25">
      <c r="A37" s="124" t="s">
        <v>545</v>
      </c>
      <c r="B37" s="124" t="s">
        <v>522</v>
      </c>
      <c r="C37" s="124" t="str">
        <f>VLOOKUP(B37, Table_Cols!$B$2:$C$935, 2, FALSE)</f>
        <v>The Size Class Group implemented on the given Form Version</v>
      </c>
      <c r="D37" s="124" t="str">
        <f t="shared" si="0"/>
        <v>COMMENT ON COLUMN SPT_SIZE_CLASS_GROUPS_V.SIZE_CLASS_GROUP_ID IS 'The Size Class Group implemented on the given Form Version';</v>
      </c>
    </row>
    <row r="38" spans="1:4" x14ac:dyDescent="0.25">
      <c r="A38" s="124" t="s">
        <v>545</v>
      </c>
      <c r="B38" s="124" t="s">
        <v>24</v>
      </c>
      <c r="C38" s="124" t="str">
        <f>VLOOKUP(B38, Table_Cols!$B$2:$C$935, 2, FALSE)</f>
        <v>The Size Class for the given Size Class Group</v>
      </c>
      <c r="D38" s="124" t="str">
        <f t="shared" si="0"/>
        <v>COMMENT ON COLUMN SPT_SIZE_CLASS_GROUPS_V.SIZE_CLASS_ID IS 'The Size Class for the given Size Class Group';</v>
      </c>
    </row>
    <row r="39" spans="1:4" x14ac:dyDescent="0.25">
      <c r="A39" s="124" t="s">
        <v>545</v>
      </c>
      <c r="B39" s="124" t="s">
        <v>162</v>
      </c>
      <c r="C39" s="124" t="str">
        <f>VLOOKUP(B39, Table_Cols!$B$2:$C$935, 2, FALSE)</f>
        <v>The label for the given size class</v>
      </c>
      <c r="D39" s="124" t="str">
        <f t="shared" si="0"/>
        <v>COMMENT ON COLUMN SPT_SIZE_CLASS_GROUPS_V.SIZE_CLASS_LABEL IS 'The label for the given size class';</v>
      </c>
    </row>
    <row r="40" spans="1:4" x14ac:dyDescent="0.25">
      <c r="A40" s="124" t="s">
        <v>545</v>
      </c>
      <c r="B40" s="124" t="s">
        <v>698</v>
      </c>
      <c r="C40" s="124" t="str">
        <f>VLOOKUP(B40, Table_Cols!$B$2:$C$935, 2, FALSE)</f>
        <v>The relative sort order for the given Size Class</v>
      </c>
      <c r="D40" s="124" t="str">
        <f t="shared" si="0"/>
        <v>COMMENT ON COLUMN SPT_SIZE_CLASS_GROUPS_V.SIZE_CLASS_SORT_ORDER IS 'The relative sort order for the given Size Class';</v>
      </c>
    </row>
    <row r="41" spans="1:4" x14ac:dyDescent="0.25">
      <c r="A41" s="124" t="s">
        <v>545</v>
      </c>
      <c r="B41" s="124" t="s">
        <v>430</v>
      </c>
      <c r="C41" s="124" t="str">
        <f>VLOOKUP(B41, Table_Cols!$B$2:$C$935, 2, FALSE)</f>
        <v>The metric weight (in kg) for the maximum weight of the class (inclusive)</v>
      </c>
      <c r="D41" s="124" t="str">
        <f t="shared" si="0"/>
        <v>COMMENT ON COLUMN SPT_SIZE_CLASS_GROUPS_V.SIZE_CLASS_WT_MAX_KG IS 'The metric weight (in kg) for the maximum weight of the class (inclusive)';</v>
      </c>
    </row>
    <row r="42" spans="1:4" x14ac:dyDescent="0.25">
      <c r="A42" s="124" t="s">
        <v>545</v>
      </c>
      <c r="B42" s="124" t="s">
        <v>428</v>
      </c>
      <c r="C42" s="124" t="str">
        <f>VLOOKUP(B42, Table_Cols!$B$2:$C$935, 2, FALSE)</f>
        <v>The imperial weight (in pounds) for the maximum weight of the class (inclusive)</v>
      </c>
      <c r="D42" s="124" t="str">
        <f t="shared" si="0"/>
        <v>COMMENT ON COLUMN SPT_SIZE_CLASS_GROUPS_V.SIZE_CLASS_WT_MAX_LB IS 'The imperial weight (in pounds) for the maximum weight of the class (inclusive)';</v>
      </c>
    </row>
    <row r="43" spans="1:4" x14ac:dyDescent="0.25">
      <c r="A43" s="124" t="s">
        <v>545</v>
      </c>
      <c r="B43" s="124" t="s">
        <v>429</v>
      </c>
      <c r="C43" s="124" t="str">
        <f>VLOOKUP(B43, Table_Cols!$B$2:$C$935, 2, FALSE)</f>
        <v>The metric weight (in kg) for the minimum weight of the class (non-inclusive)</v>
      </c>
      <c r="D43" s="124" t="str">
        <f t="shared" si="0"/>
        <v>COMMENT ON COLUMN SPT_SIZE_CLASS_GROUPS_V.SIZE_CLASS_WT_MIN_KG IS 'The metric weight (in kg) for the minimum weight of the class (non-inclusive)';</v>
      </c>
    </row>
    <row r="44" spans="1:4" x14ac:dyDescent="0.25">
      <c r="A44" s="124" t="s">
        <v>545</v>
      </c>
      <c r="B44" s="124" t="s">
        <v>427</v>
      </c>
      <c r="C44" s="124" t="str">
        <f>VLOOKUP(B44, Table_Cols!$B$2:$C$935, 2, FALSE)</f>
        <v>The imperial weight (in pounds) for the minimum weight of the class (non-inclusive)</v>
      </c>
      <c r="D44" s="124" t="str">
        <f t="shared" si="0"/>
        <v>COMMENT ON COLUMN SPT_SIZE_CLASS_GROUPS_V.SIZE_CLASS_WT_MIN_LB IS 'The imperial weight (in pounds) for the minimum weight of the class (non-inclusive)';</v>
      </c>
    </row>
    <row r="45" spans="1:4" x14ac:dyDescent="0.25">
      <c r="A45" s="124" t="s">
        <v>899</v>
      </c>
      <c r="B45" s="124" t="s">
        <v>900</v>
      </c>
      <c r="C45" s="124" t="str">
        <f>VLOOKUP(B45, Table_Cols!$B$2:$C$935, 2, FALSE)</f>
        <v>The effective date for the given set of Organization values</v>
      </c>
      <c r="D45" s="124" t="str">
        <f t="shared" si="0"/>
        <v>COMMENT ON COLUMN SPT_QC_PTA_VESS_MUL_ACT_V.EFFECTIVE_DATE IS 'The effective date for the given set of Organization values';</v>
      </c>
    </row>
    <row r="46" spans="1:4" x14ac:dyDescent="0.25">
      <c r="A46" s="124" t="s">
        <v>899</v>
      </c>
      <c r="B46" s="124" t="s">
        <v>901</v>
      </c>
      <c r="C46" s="124" t="str">
        <f>VLOOKUP(B46, Table_Cols!$B$2:$C$935, 2, FALSE)</f>
        <v>The end date for the given set of Organization values</v>
      </c>
      <c r="D46" s="124" t="str">
        <f t="shared" si="0"/>
        <v>COMMENT ON COLUMN SPT_QC_PTA_VESS_MUL_ACT_V.END_DATE IS 'The end date for the given set of Organization values';</v>
      </c>
    </row>
    <row r="47" spans="1:4" x14ac:dyDescent="0.25">
      <c r="A47" s="124" t="s">
        <v>899</v>
      </c>
      <c r="B47" s="124" t="s">
        <v>902</v>
      </c>
      <c r="C47" s="124" t="str">
        <f>VLOOKUP(B47, Table_Cols!$B$2:$C$935, 2, FALSE)</f>
        <v>The Vessel the given PTA Vessel History record belongs to</v>
      </c>
      <c r="D47" s="124" t="str">
        <f t="shared" si="0"/>
        <v>COMMENT ON COLUMN SPT_QC_PTA_VESS_MUL_ACT_V.PTA_VESS_ID IS 'The Vessel the given PTA Vessel History record belongs to';</v>
      </c>
    </row>
    <row r="48" spans="1:4" x14ac:dyDescent="0.25">
      <c r="A48" s="124" t="s">
        <v>899</v>
      </c>
      <c r="B48" s="124" t="s">
        <v>903</v>
      </c>
      <c r="C48" s="124" t="str">
        <f>VLOOKUP(B48, Table_Cols!$B$2:$C$935, 2, FALSE)</f>
        <v>The name of the given Vessel</v>
      </c>
      <c r="D48" s="124" t="str">
        <f t="shared" si="0"/>
        <v>COMMENT ON COLUMN SPT_QC_PTA_VESS_MUL_ACT_V.PTA_VESS_NAME IS 'The name of the given Vessel';</v>
      </c>
    </row>
    <row r="49" spans="1:4" x14ac:dyDescent="0.25">
      <c r="A49" s="124" t="s">
        <v>899</v>
      </c>
      <c r="B49" s="124" t="s">
        <v>975</v>
      </c>
      <c r="C49" s="124" t="str">
        <f>VLOOKUP(B49, Table_Cols!$B$2:$C$935, 2, FALSE)</f>
        <v>Primary Key for the SPT_PTA_VESSEL_HIST table</v>
      </c>
      <c r="D49" s="124" t="str">
        <f t="shared" si="0"/>
        <v>COMMENT ON COLUMN SPT_QC_PTA_VESS_MUL_ACT_V.PTA_HIST_VESS_ID IS 'Primary Key for the SPT_PTA_VESSEL_HIST table';</v>
      </c>
    </row>
    <row r="50" spans="1:4" x14ac:dyDescent="0.25">
      <c r="A50" s="124" t="s">
        <v>904</v>
      </c>
      <c r="B50" s="124" t="s">
        <v>900</v>
      </c>
      <c r="C50" s="124" t="s">
        <v>941</v>
      </c>
      <c r="D50" s="124" t="str">
        <f t="shared" si="0"/>
        <v>COMMENT ON COLUMN SPT_QC_PTA_VESS_NO_MATCH_V.EFFECTIVE_DATE IS 'The effective date for the given set of Vessel values';</v>
      </c>
    </row>
    <row r="51" spans="1:4" x14ac:dyDescent="0.25">
      <c r="A51" s="124" t="s">
        <v>904</v>
      </c>
      <c r="B51" s="124" t="s">
        <v>905</v>
      </c>
      <c r="C51" s="124" t="s">
        <v>961</v>
      </c>
      <c r="D51" s="124" t="str">
        <f t="shared" si="0"/>
        <v>COMMENT ON COLUMN SPT_QC_PTA_VESS_NO_MATCH_V.EFF_DATE_NO_MATCH IS 'This field indicates that the given record''s EFFECTIVE_DATE does not have another record with a matching END_DATE';</v>
      </c>
    </row>
    <row r="52" spans="1:4" x14ac:dyDescent="0.25">
      <c r="A52" s="124" t="s">
        <v>904</v>
      </c>
      <c r="B52" s="124" t="s">
        <v>901</v>
      </c>
      <c r="C52" s="124" t="s">
        <v>942</v>
      </c>
      <c r="D52" s="124" t="str">
        <f t="shared" si="0"/>
        <v>COMMENT ON COLUMN SPT_QC_PTA_VESS_NO_MATCH_V.END_DATE IS 'The end date for the given set of Vessel values';</v>
      </c>
    </row>
    <row r="53" spans="1:4" x14ac:dyDescent="0.25">
      <c r="A53" s="124" t="s">
        <v>904</v>
      </c>
      <c r="B53" s="124" t="s">
        <v>906</v>
      </c>
      <c r="C53" s="124" t="s">
        <v>960</v>
      </c>
      <c r="D53" s="124" t="str">
        <f t="shared" si="0"/>
        <v>COMMENT ON COLUMN SPT_QC_PTA_VESS_NO_MATCH_V.END_DATE_NO_MATCH IS 'This field indicates that the given record''s END_DATE does not have another record with a matching EFFECTIVE_DATE';</v>
      </c>
    </row>
    <row r="54" spans="1:4" x14ac:dyDescent="0.25">
      <c r="A54" s="124" t="s">
        <v>904</v>
      </c>
      <c r="B54" s="124" t="s">
        <v>907</v>
      </c>
      <c r="C54" s="124" t="s">
        <v>962</v>
      </c>
      <c r="D54" s="124" t="str">
        <f t="shared" si="0"/>
        <v>COMMENT ON COLUMN SPT_QC_PTA_VESS_NO_MATCH_V.MAX_END_DATE IS 'The maximum End Date for the given reference record''s series of PTA history records (indicates the first record in the series of PTA PTA history records)';</v>
      </c>
    </row>
    <row r="55" spans="1:4" x14ac:dyDescent="0.25">
      <c r="A55" s="124" t="s">
        <v>904</v>
      </c>
      <c r="B55" s="124" t="s">
        <v>908</v>
      </c>
      <c r="C55" s="124" t="s">
        <v>963</v>
      </c>
      <c r="D55" s="124" t="str">
        <f t="shared" si="0"/>
        <v>COMMENT ON COLUMN SPT_QC_PTA_VESS_NO_MATCH_V.MIN_EFF_DATE IS 'The minimum Effective Date for the given reference record''s series of PTA history records (indicates the first record in the series of PTA PTA history records)';</v>
      </c>
    </row>
    <row r="56" spans="1:4" x14ac:dyDescent="0.25">
      <c r="A56" s="124" t="s">
        <v>904</v>
      </c>
      <c r="B56" s="124" t="s">
        <v>902</v>
      </c>
      <c r="C56" s="124" t="str">
        <f>VLOOKUP(B56, Table_Cols!$B$2:$C$935, 2, FALSE)</f>
        <v>The Vessel the given PTA Vessel History record belongs to</v>
      </c>
      <c r="D56" s="124" t="str">
        <f t="shared" si="0"/>
        <v>COMMENT ON COLUMN SPT_QC_PTA_VESS_NO_MATCH_V.PTA_VESS_ID IS 'The Vessel the given PTA Vessel History record belongs to';</v>
      </c>
    </row>
    <row r="57" spans="1:4" x14ac:dyDescent="0.25">
      <c r="A57" s="124" t="s">
        <v>904</v>
      </c>
      <c r="B57" s="124" t="s">
        <v>903</v>
      </c>
      <c r="C57" s="124" t="str">
        <f>VLOOKUP(B57, Table_Cols!$B$2:$C$935, 2, FALSE)</f>
        <v>The name of the given Vessel</v>
      </c>
      <c r="D57" s="124" t="str">
        <f t="shared" si="0"/>
        <v>COMMENT ON COLUMN SPT_QC_PTA_VESS_NO_MATCH_V.PTA_VESS_NAME IS 'The name of the given Vessel';</v>
      </c>
    </row>
    <row r="58" spans="1:4" x14ac:dyDescent="0.25">
      <c r="A58" s="124" t="s">
        <v>904</v>
      </c>
      <c r="B58" s="124" t="s">
        <v>975</v>
      </c>
      <c r="C58" s="124" t="str">
        <f>VLOOKUP(B58, Table_Cols!$B$2:$C$935, 2, FALSE)</f>
        <v>Primary Key for the SPT_PTA_VESSEL_HIST table</v>
      </c>
      <c r="D58" s="124" t="str">
        <f t="shared" si="0"/>
        <v>COMMENT ON COLUMN SPT_QC_PTA_VESS_NO_MATCH_V.PTA_HIST_VESS_ID IS 'Primary Key for the SPT_PTA_VESSEL_HIST table';</v>
      </c>
    </row>
    <row r="62" spans="1:4" x14ac:dyDescent="0.25">
      <c r="A62" s="46" t="s">
        <v>1813</v>
      </c>
      <c r="B62" t="s">
        <v>366</v>
      </c>
      <c r="C62" s="70" t="str">
        <f>VLOOKUP(B62, Table_Cols!$B$296:$C$484, 2, FALSE)</f>
        <v>The foreign key reference to the vessel trip the documents/processes belong to</v>
      </c>
      <c r="D62" s="137" t="str">
        <f t="shared" ref="D62:D121" si="1">CONCATENATE("COMMENT ON COLUMN ",A62, ".", B62, " IS '", SUBSTITUTE(C62, "'", "''"), "';")</f>
        <v>COMMENT ON COLUMN SPT_RPL_PTA_HEADER_V.VESS_TRIP_ID IS 'The foreign key reference to the vessel trip the documents/processes belong to';</v>
      </c>
    </row>
    <row r="63" spans="1:4" x14ac:dyDescent="0.25">
      <c r="A63" s="46" t="s">
        <v>1813</v>
      </c>
      <c r="B63" t="s">
        <v>291</v>
      </c>
      <c r="C63" s="70" t="s">
        <v>1598</v>
      </c>
      <c r="D63" s="137" t="str">
        <f t="shared" si="1"/>
        <v>COMMENT ON COLUMN SPT_RPL_PTA_HEADER_V.VESS_ID IS 'Primary Key for the SPT_PTA_VESSELS table for the given fishing Vessel';</v>
      </c>
    </row>
    <row r="64" spans="1:4" x14ac:dyDescent="0.25">
      <c r="A64" s="46" t="s">
        <v>1813</v>
      </c>
      <c r="B64" t="s">
        <v>445</v>
      </c>
      <c r="C64" s="70" t="s">
        <v>1599</v>
      </c>
      <c r="D64" s="137" t="str">
        <f t="shared" si="1"/>
        <v>COMMENT ON COLUMN SPT_RPL_PTA_HEADER_V.VESS_REG_NUM IS 'The registration number for the given fishing Vessel';</v>
      </c>
    </row>
    <row r="65" spans="1:4" x14ac:dyDescent="0.25">
      <c r="A65" s="46" t="s">
        <v>1813</v>
      </c>
      <c r="B65" t="s">
        <v>1198</v>
      </c>
      <c r="C65" s="70" t="s">
        <v>1540</v>
      </c>
      <c r="D65" s="137" t="str">
        <f t="shared" si="1"/>
        <v>COMMENT ON COLUMN SPT_RPL_PTA_HEADER_V.FISH_OB_START_TRIP IS 'The amount of fish onboard (MT) the vessel at the start of the fishing trip';</v>
      </c>
    </row>
    <row r="66" spans="1:4" x14ac:dyDescent="0.25">
      <c r="A66" s="46" t="s">
        <v>1813</v>
      </c>
      <c r="B66" t="s">
        <v>1199</v>
      </c>
      <c r="C66" s="70" t="s">
        <v>1541</v>
      </c>
      <c r="D66" s="137" t="str">
        <f t="shared" si="1"/>
        <v>COMMENT ON COLUMN SPT_RPL_PTA_HEADER_V.FISH_OB_END_TRIP IS 'The amount of fish onboard (MT) the vessel after the vessel unloads at the end of the fishing trip';</v>
      </c>
    </row>
    <row r="67" spans="1:4" x14ac:dyDescent="0.25">
      <c r="A67" s="46" t="s">
        <v>1813</v>
      </c>
      <c r="B67" t="s">
        <v>975</v>
      </c>
      <c r="C67" s="70" t="str">
        <f>VLOOKUP(B67, Table_Cols!$B$296:$C$484, 2, FALSE)</f>
        <v>Primary Key for the SPT_PTA_HIST_VESSELS table</v>
      </c>
      <c r="D67" s="137" t="str">
        <f t="shared" si="1"/>
        <v>COMMENT ON COLUMN SPT_RPL_PTA_HEADER_V.PTA_HIST_VESS_ID IS 'Primary Key for the SPT_PTA_HIST_VESSELS table';</v>
      </c>
    </row>
    <row r="68" spans="1:4" x14ac:dyDescent="0.25">
      <c r="A68" s="46" t="s">
        <v>1813</v>
      </c>
      <c r="B68" t="s">
        <v>903</v>
      </c>
      <c r="C68" s="66" t="s">
        <v>1572</v>
      </c>
      <c r="D68" s="137" t="str">
        <f t="shared" si="1"/>
        <v>COMMENT ON COLUMN SPT_RPL_PTA_HEADER_V.PTA_VESS_NAME IS 'The name of the given fishing Vessel during the DEPARTURE_DATE_UTC (PTA)';</v>
      </c>
    </row>
    <row r="69" spans="1:4" x14ac:dyDescent="0.25">
      <c r="A69" s="46" t="s">
        <v>1813</v>
      </c>
      <c r="B69" t="s">
        <v>943</v>
      </c>
      <c r="C69" s="66" t="s">
        <v>1573</v>
      </c>
      <c r="D69" s="137" t="str">
        <f t="shared" si="1"/>
        <v>COMMENT ON COLUMN SPT_RPL_PTA_HEADER_V.PTA_FFA_VID IS 'The FFA VID of the given fishing Vessel during the DEPARTURE_DATE_UTC (PTA)';</v>
      </c>
    </row>
    <row r="70" spans="1:4" x14ac:dyDescent="0.25">
      <c r="A70" s="46" t="s">
        <v>1813</v>
      </c>
      <c r="B70" t="s">
        <v>950</v>
      </c>
      <c r="C70" s="66" t="s">
        <v>1574</v>
      </c>
      <c r="D70" s="137" t="str">
        <f t="shared" si="1"/>
        <v>COMMENT ON COLUMN SPT_RPL_PTA_HEADER_V.PTA_VESS_LIC_NUM IS 'The license number of the given fishing Vessel during the DEPARTURE_DATE_UTC (PTA)';</v>
      </c>
    </row>
    <row r="71" spans="1:4" x14ac:dyDescent="0.25">
      <c r="A71" s="46" t="s">
        <v>1813</v>
      </c>
      <c r="B71" t="s">
        <v>948</v>
      </c>
      <c r="C71" s="66" t="s">
        <v>1575</v>
      </c>
      <c r="D71" s="137" t="str">
        <f t="shared" si="1"/>
        <v>COMMENT ON COLUMN SPT_RPL_PTA_HEADER_V.PTA_VESS_IRCS IS 'The IRCS of the given fishing Vessel during the DEPARTURE_DATE_UTC (PTA)';</v>
      </c>
    </row>
    <row r="72" spans="1:4" x14ac:dyDescent="0.25">
      <c r="A72" s="46" t="s">
        <v>1813</v>
      </c>
      <c r="B72" t="s">
        <v>945</v>
      </c>
      <c r="C72" s="66" t="s">
        <v>1576</v>
      </c>
      <c r="D72" s="137" t="str">
        <f t="shared" si="1"/>
        <v>COMMENT ON COLUMN SPT_RPL_PTA_HEADER_V.PTA_VESS_FLAG IS 'The country Flag of the given fishing Vessel during the DEPARTURE_DATE_UTC (PTA)';</v>
      </c>
    </row>
    <row r="73" spans="1:4" x14ac:dyDescent="0.25">
      <c r="A73" s="46" t="s">
        <v>1813</v>
      </c>
      <c r="B73" t="s">
        <v>957</v>
      </c>
      <c r="C73" s="66" t="s">
        <v>1577</v>
      </c>
      <c r="D73" s="137" t="str">
        <f t="shared" si="1"/>
        <v>COMMENT ON COLUMN SPT_RPL_PTA_HEADER_V.PTA_WCPFC_ID_NUM IS 'The WCPFC ID of the given fishing Vessel during the DEPARTURE_DATE_UTC (PTA)';</v>
      </c>
    </row>
    <row r="74" spans="1:4" x14ac:dyDescent="0.25">
      <c r="A74" s="46" t="s">
        <v>1813</v>
      </c>
      <c r="B74" t="s">
        <v>953</v>
      </c>
      <c r="C74" s="68" t="s">
        <v>3057</v>
      </c>
      <c r="D74" s="137" t="str">
        <f t="shared" si="1"/>
        <v>COMMENT ON COLUMN SPT_RPL_PTA_HEADER_V.PTA_VESS_ORG_ID IS 'The Vessel Management Organization of the given fishing Vessel during the DEPARTURE_DATE_UTC (PTA)';</v>
      </c>
    </row>
    <row r="75" spans="1:4" x14ac:dyDescent="0.25">
      <c r="A75" s="46" t="s">
        <v>1813</v>
      </c>
      <c r="B75" t="s">
        <v>1168</v>
      </c>
      <c r="C75" s="69" t="s">
        <v>1584</v>
      </c>
      <c r="D75" s="137" t="str">
        <f t="shared" si="1"/>
        <v>COMMENT ON COLUMN SPT_RPL_PTA_HEADER_V.PTA_VESS_ORG_NAME IS 'The name of the Vessel Management Organization of the given fishing Vessel during the DEPARTURE_DATE_UTC (PTA)';</v>
      </c>
    </row>
    <row r="76" spans="1:4" x14ac:dyDescent="0.25">
      <c r="A76" s="46" t="s">
        <v>1813</v>
      </c>
      <c r="B76" t="s">
        <v>1169</v>
      </c>
      <c r="C76" s="69" t="s">
        <v>1583</v>
      </c>
      <c r="D76" s="137" t="str">
        <f t="shared" si="1"/>
        <v>COMMENT ON COLUMN SPT_RPL_PTA_HEADER_V.PTA_VESS_ORG_ABBR IS 'The abbreviated name of the Vessel Management Organization of the given fishing Vessel during the DEPARTURE_DATE_UTC (PTA)';</v>
      </c>
    </row>
    <row r="77" spans="1:4" x14ac:dyDescent="0.25">
      <c r="A77" s="46" t="s">
        <v>1813</v>
      </c>
      <c r="B77" t="s">
        <v>1170</v>
      </c>
      <c r="C77" s="69" t="s">
        <v>1578</v>
      </c>
      <c r="D77" s="137" t="str">
        <f t="shared" si="1"/>
        <v>COMMENT ON COLUMN SPT_RPL_PTA_HEADER_V.PTA_VESS_ORG_DESC IS 'Description for the Vessel Management Organization of the given fishing Vessel during the DEPARTURE_DATE_UTC (PTA)';</v>
      </c>
    </row>
    <row r="78" spans="1:4" x14ac:dyDescent="0.25">
      <c r="A78" s="46" t="s">
        <v>1813</v>
      </c>
      <c r="B78" t="s">
        <v>1171</v>
      </c>
      <c r="C78" s="69" t="s">
        <v>1585</v>
      </c>
      <c r="D78" s="137" t="str">
        <f t="shared" si="1"/>
        <v>COMMENT ON COLUMN SPT_RPL_PTA_HEADER_V.PTA_VESS_ORG_PHONE_NUM IS 'The phone number for the Vessel Management Organization of the given fishing Vessel during the DEPARTURE_DATE_UTC (PTA)';</v>
      </c>
    </row>
    <row r="79" spans="1:4" x14ac:dyDescent="0.25">
      <c r="A79" s="46" t="s">
        <v>1813</v>
      </c>
      <c r="B79" t="s">
        <v>1172</v>
      </c>
      <c r="C79" s="69" t="s">
        <v>1579</v>
      </c>
      <c r="D79" s="137" t="str">
        <f t="shared" si="1"/>
        <v>COMMENT ON COLUMN SPT_RPL_PTA_HEADER_V.PTA_VESS_ORG_ADDR1 IS 'The Vessel Management Organization Address line 1 of the given fishing Vessel during the DEPARTURE_DATE_UTC (PTA)';</v>
      </c>
    </row>
    <row r="80" spans="1:4" x14ac:dyDescent="0.25">
      <c r="A80" s="46" t="s">
        <v>1813</v>
      </c>
      <c r="B80" t="s">
        <v>1173</v>
      </c>
      <c r="C80" s="69" t="s">
        <v>1580</v>
      </c>
      <c r="D80" s="137" t="str">
        <f t="shared" si="1"/>
        <v>COMMENT ON COLUMN SPT_RPL_PTA_HEADER_V.PTA_VESS_ORG_ADDR2 IS 'The Vessel Management Organization Address line 2 of the given fishing Vessel during the DEPARTURE_DATE_UTC (PTA)';</v>
      </c>
    </row>
    <row r="81" spans="1:4" x14ac:dyDescent="0.25">
      <c r="A81" s="46" t="s">
        <v>1813</v>
      </c>
      <c r="B81" t="s">
        <v>1174</v>
      </c>
      <c r="C81" s="69" t="s">
        <v>1581</v>
      </c>
      <c r="D81" s="137" t="str">
        <f t="shared" si="1"/>
        <v>COMMENT ON COLUMN SPT_RPL_PTA_HEADER_V.PTA_VESS_ORG_ADDR3 IS 'The Vessel Management Organization Address line 3 of the given fishing Vessel during the DEPARTURE_DATE_UTC (PTA)';</v>
      </c>
    </row>
    <row r="82" spans="1:4" x14ac:dyDescent="0.25">
      <c r="A82" s="46" t="s">
        <v>1813</v>
      </c>
      <c r="B82" t="s">
        <v>1175</v>
      </c>
      <c r="C82" s="69" t="s">
        <v>1582</v>
      </c>
      <c r="D82" s="137" t="str">
        <f t="shared" si="1"/>
        <v>COMMENT ON COLUMN SPT_RPL_PTA_HEADER_V.PTA_VESS_ORG_WEB_URL IS 'The Vessel Management Organization website of the given fishing Vessel during the DEPARTURE_DATE_UTC (PTA)';</v>
      </c>
    </row>
    <row r="83" spans="1:4" x14ac:dyDescent="0.25">
      <c r="A83" s="46" t="s">
        <v>1813</v>
      </c>
      <c r="B83" t="s">
        <v>1165</v>
      </c>
      <c r="C83" s="70" t="s">
        <v>1586</v>
      </c>
      <c r="D83" s="137" t="str">
        <f t="shared" si="1"/>
        <v>COMMENT ON COLUMN SPT_RPL_PTA_HEADER_V.PTA_VESS_ORG_TYPE_CODE IS 'The Vessel Management Organization Type Code of the given fishing Vessel during the DEPARTURE_DATE_UTC (PTA)';</v>
      </c>
    </row>
    <row r="84" spans="1:4" x14ac:dyDescent="0.25">
      <c r="A84" s="46" t="s">
        <v>1813</v>
      </c>
      <c r="B84" t="s">
        <v>1166</v>
      </c>
      <c r="C84" s="70" t="s">
        <v>1587</v>
      </c>
      <c r="D84" s="137" t="str">
        <f t="shared" si="1"/>
        <v>COMMENT ON COLUMN SPT_RPL_PTA_HEADER_V.PTA_VESS_ORG_TYPE_NAME IS 'The Vessel Management Organization Type Name of the given fishing Vessel during the DEPARTURE_DATE_UTC (PTA)';</v>
      </c>
    </row>
    <row r="85" spans="1:4" x14ac:dyDescent="0.25">
      <c r="A85" s="46" t="s">
        <v>1813</v>
      </c>
      <c r="B85" t="s">
        <v>1167</v>
      </c>
      <c r="C85" s="70" t="s">
        <v>1588</v>
      </c>
      <c r="D85" s="137" t="str">
        <f t="shared" si="1"/>
        <v>COMMENT ON COLUMN SPT_RPL_PTA_HEADER_V.PTA_VESS_ORG_TYPE_DESC IS 'The Vessel Management Organization Type description of the given fishing Vessel during the DEPARTURE_DATE_UTC (PTA)';</v>
      </c>
    </row>
    <row r="86" spans="1:4" x14ac:dyDescent="0.25">
      <c r="A86" s="46" t="s">
        <v>1813</v>
      </c>
      <c r="B86" t="s">
        <v>1176</v>
      </c>
      <c r="C86" s="70" t="s">
        <v>1589</v>
      </c>
      <c r="D86" s="137" t="str">
        <f t="shared" si="1"/>
        <v>COMMENT ON COLUMN SPT_RPL_PTA_HEADER_V.PTA_VESS_ORG_LOC_ID IS 'The Vessel Management Organization''s location of the given fishing Vessel during the DEPARTURE_DATE_UTC (PTA)';</v>
      </c>
    </row>
    <row r="87" spans="1:4" x14ac:dyDescent="0.25">
      <c r="A87" s="46" t="s">
        <v>1813</v>
      </c>
      <c r="B87" t="s">
        <v>1200</v>
      </c>
      <c r="C87" s="70" t="s">
        <v>1590</v>
      </c>
      <c r="D87" s="137" t="str">
        <f t="shared" si="1"/>
        <v>COMMENT ON COLUMN SPT_RPL_PTA_HEADER_V.PTA_VESS_ORG_LOC_NAME IS 'The Vessel Management Organization location of the given fishing Vessel during the DEPARTURE_DATE UTC (PTA)';</v>
      </c>
    </row>
    <row r="88" spans="1:4" x14ac:dyDescent="0.25">
      <c r="A88" s="46" t="s">
        <v>1813</v>
      </c>
      <c r="B88" t="s">
        <v>1201</v>
      </c>
      <c r="C88" s="70" t="s">
        <v>1591</v>
      </c>
      <c r="D88" s="137" t="str">
        <f t="shared" si="1"/>
        <v>COMMENT ON COLUMN SPT_RPL_PTA_HEADER_V.PTA_VESS_ORG_LOC_TYPE_ID IS 'The Vessel Management Organization location type of the given fishing Vessel during the DEPARTURE_DATE UTC (PTA)';</v>
      </c>
    </row>
    <row r="89" spans="1:4" x14ac:dyDescent="0.25">
      <c r="A89" s="46" t="s">
        <v>1813</v>
      </c>
      <c r="B89" t="s">
        <v>1202</v>
      </c>
      <c r="C89" s="70" t="s">
        <v>1592</v>
      </c>
      <c r="D89" s="137" t="str">
        <f t="shared" si="1"/>
        <v>COMMENT ON COLUMN SPT_RPL_PTA_HEADER_V.PTA_VESS_ORG_LOC_ALPHA_CODE IS 'The Vessel Management Organization location alphabetic code of the given fishing Vessel during the DEPARTURE_DATE UTC (PTA)';</v>
      </c>
    </row>
    <row r="90" spans="1:4" x14ac:dyDescent="0.25">
      <c r="A90" s="46" t="s">
        <v>1813</v>
      </c>
      <c r="B90" t="s">
        <v>1203</v>
      </c>
      <c r="C90" s="70" t="s">
        <v>1593</v>
      </c>
      <c r="D90" s="137" t="str">
        <f t="shared" si="1"/>
        <v>COMMENT ON COLUMN SPT_RPL_PTA_HEADER_V.PTA_VESS_ORG_LOC_DESC IS 'The Vessel Management Organization location description of the given fishing Vessel during the DEPARTURE_DATE UTC (PTA)';</v>
      </c>
    </row>
    <row r="91" spans="1:4" x14ac:dyDescent="0.25">
      <c r="A91" s="46" t="s">
        <v>1813</v>
      </c>
      <c r="B91" t="s">
        <v>1204</v>
      </c>
      <c r="C91" s="70" t="s">
        <v>1594</v>
      </c>
      <c r="D91" s="137" t="str">
        <f t="shared" si="1"/>
        <v>COMMENT ON COLUMN SPT_RPL_PTA_HEADER_V.PTA_VESS_ORG_LOC_NUM_CODE IS 'The Vessel Management Organization location numeric code of the given fishing Vessel during the DEPARTURE_DATE UTC (PTA)';</v>
      </c>
    </row>
    <row r="92" spans="1:4" x14ac:dyDescent="0.25">
      <c r="A92" s="46" t="s">
        <v>1813</v>
      </c>
      <c r="B92" t="s">
        <v>1205</v>
      </c>
      <c r="C92" s="70" t="s">
        <v>1595</v>
      </c>
      <c r="D92" s="137" t="str">
        <f t="shared" si="1"/>
        <v>COMMENT ON COLUMN SPT_RPL_PTA_HEADER_V.PTA_VESS_ORG_LOC_TYPE_NAME IS 'The Vessel Management Organization location type name of the given fishing Vessel during the DEPARTURE_DATE UTC (PTA)';</v>
      </c>
    </row>
    <row r="93" spans="1:4" x14ac:dyDescent="0.25">
      <c r="A93" s="46" t="s">
        <v>1813</v>
      </c>
      <c r="B93" t="s">
        <v>1206</v>
      </c>
      <c r="C93" s="70" t="s">
        <v>1596</v>
      </c>
      <c r="D93" s="137" t="str">
        <f t="shared" si="1"/>
        <v>COMMENT ON COLUMN SPT_RPL_PTA_HEADER_V.PTA_VESS_ORG_LOC_TYPE_CODE IS 'The Vessel Management Organization location type code of the given fishing Vessel during the DEPARTURE_DATE UTC (PTA)';</v>
      </c>
    </row>
    <row r="94" spans="1:4" x14ac:dyDescent="0.25">
      <c r="A94" s="46" t="s">
        <v>1813</v>
      </c>
      <c r="B94" t="s">
        <v>1207</v>
      </c>
      <c r="C94" s="70" t="s">
        <v>1597</v>
      </c>
      <c r="D94" s="137" t="str">
        <f t="shared" si="1"/>
        <v>COMMENT ON COLUMN SPT_RPL_PTA_HEADER_V.PTA_VESS_ORG_LOC_TYPE_DESC IS 'The Vessel Management Organization location type description of the given fishing Vessel during the DEPARTURE_DATE UTC (PTA)';</v>
      </c>
    </row>
    <row r="95" spans="1:4" x14ac:dyDescent="0.25">
      <c r="A95" s="46" t="s">
        <v>1813</v>
      </c>
      <c r="B95" t="s">
        <v>367</v>
      </c>
      <c r="C95" s="70" t="s">
        <v>826</v>
      </c>
      <c r="D95" s="137" t="str">
        <f t="shared" si="1"/>
        <v>COMMENT ON COLUMN SPT_RPL_PTA_HEADER_V.VESS_CAP_ID IS 'Primary Key for the SPT_VESSEL_CAPTAINS table';</v>
      </c>
    </row>
    <row r="96" spans="1:4" x14ac:dyDescent="0.25">
      <c r="A96" s="46" t="s">
        <v>1813</v>
      </c>
      <c r="B96" t="s">
        <v>368</v>
      </c>
      <c r="C96" s="70" t="s">
        <v>825</v>
      </c>
      <c r="D96" s="137" t="str">
        <f t="shared" si="1"/>
        <v>COMMENT ON COLUMN SPT_RPL_PTA_HEADER_V.VESS_CAP_FNAME IS 'The first name of the given vessel captain';</v>
      </c>
    </row>
    <row r="97" spans="1:4" x14ac:dyDescent="0.25">
      <c r="A97" s="46" t="s">
        <v>1813</v>
      </c>
      <c r="B97" t="s">
        <v>370</v>
      </c>
      <c r="C97" s="70" t="s">
        <v>827</v>
      </c>
      <c r="D97" s="137" t="str">
        <f t="shared" si="1"/>
        <v>COMMENT ON COLUMN SPT_RPL_PTA_HEADER_V.VESS_CAP_LNAME IS 'The last name of the given vessel captain';</v>
      </c>
    </row>
    <row r="98" spans="1:4" x14ac:dyDescent="0.25">
      <c r="A98" s="46" t="s">
        <v>1813</v>
      </c>
      <c r="B98" t="s">
        <v>371</v>
      </c>
      <c r="C98" s="70" t="s">
        <v>828</v>
      </c>
      <c r="D98" s="137" t="str">
        <f t="shared" si="1"/>
        <v>COMMENT ON COLUMN SPT_RPL_PTA_HEADER_V.VESS_CAP_MNAME IS 'The middle name of the given vessel captain';</v>
      </c>
    </row>
    <row r="99" spans="1:4" x14ac:dyDescent="0.25">
      <c r="A99" s="46" t="s">
        <v>1813</v>
      </c>
      <c r="B99" t="s">
        <v>369</v>
      </c>
      <c r="C99" s="70" t="s">
        <v>824</v>
      </c>
      <c r="D99" s="137" t="str">
        <f t="shared" si="1"/>
        <v>COMMENT ON COLUMN SPT_RPL_PTA_HEADER_V.VESS_CAP_DESC IS 'The description of the given vessel captain';</v>
      </c>
    </row>
    <row r="100" spans="1:4" s="62" customFormat="1" x14ac:dyDescent="0.25">
      <c r="A100" s="63" t="s">
        <v>1813</v>
      </c>
      <c r="B100" s="62" t="s">
        <v>1524</v>
      </c>
      <c r="C100" s="70" t="s">
        <v>1525</v>
      </c>
      <c r="D100" s="137" t="str">
        <f t="shared" si="1"/>
        <v>COMMENT ON COLUMN SPT_RPL_PTA_HEADER_V.VESS_CAP_SWFSC_SEQ_ID IS 'The original Vessel Captain SEQ_ID for historical data in the SWFSC_CAP_VW query that was migrated from SWFSC in 2015';</v>
      </c>
    </row>
    <row r="101" spans="1:4" s="62" customFormat="1" x14ac:dyDescent="0.25">
      <c r="A101" s="63" t="s">
        <v>1813</v>
      </c>
      <c r="B101" s="62" t="s">
        <v>1522</v>
      </c>
      <c r="C101" s="70" t="s">
        <v>1523</v>
      </c>
      <c r="D101" s="137" t="str">
        <f t="shared" si="1"/>
        <v>COMMENT ON COLUMN SPT_RPL_PTA_HEADER_V.VESS_CAP_BIRTH_DATE IS 'The birthday of the given vessel captain';</v>
      </c>
    </row>
    <row r="102" spans="1:4" s="62" customFormat="1" x14ac:dyDescent="0.25">
      <c r="A102" s="63" t="s">
        <v>1813</v>
      </c>
      <c r="B102" s="62" t="s">
        <v>1526</v>
      </c>
      <c r="C102" s="125" t="s">
        <v>1527</v>
      </c>
      <c r="D102" s="137" t="str">
        <f t="shared" si="1"/>
        <v>COMMENT ON COLUMN SPT_RPL_PTA_HEADER_V.FORMATTED_VESS_CAP_BIRTH_DATE IS 'The formatted birthday of the given vessel captain (MM/DD/YYYY)';</v>
      </c>
    </row>
    <row r="103" spans="1:4" x14ac:dyDescent="0.25">
      <c r="A103" s="46" t="s">
        <v>1813</v>
      </c>
      <c r="B103" t="s">
        <v>374</v>
      </c>
      <c r="C103" s="71" t="s">
        <v>1601</v>
      </c>
      <c r="D103" s="137" t="str">
        <f t="shared" si="1"/>
        <v>COMMENT ON COLUMN SPT_RPL_PTA_HEADER_V.VESS_TRIP_DEPART_DTM IS 'The date/time (in UTC) of departure for the given fishing trip';</v>
      </c>
    </row>
    <row r="104" spans="1:4" x14ac:dyDescent="0.25">
      <c r="A104" s="46" t="s">
        <v>1813</v>
      </c>
      <c r="B104" t="s">
        <v>1208</v>
      </c>
      <c r="C104" s="127" t="s">
        <v>1602</v>
      </c>
      <c r="D104" s="137" t="str">
        <f t="shared" si="1"/>
        <v>COMMENT ON COLUMN SPT_RPL_PTA_HEADER_V.FORMATTED_DEPART_DTM IS 'The formatted date/time (in UTC) of departure for the given fishing trip (MM/DD/YYYY HH24:MI)';</v>
      </c>
    </row>
    <row r="105" spans="1:4" x14ac:dyDescent="0.25">
      <c r="A105" s="46" t="s">
        <v>1813</v>
      </c>
      <c r="B105" t="s">
        <v>1209</v>
      </c>
      <c r="C105" s="127" t="s">
        <v>1636</v>
      </c>
      <c r="D105" s="137" t="str">
        <f t="shared" si="1"/>
        <v>COMMENT ON COLUMN SPT_RPL_PTA_HEADER_V.ETUNA_FORMAT_DEP_DTM IS 'The eTunaLog formatted date/time (in UTC) of departure for the given fishing trip (YYYY-MM-DD HH24:MI)';</v>
      </c>
    </row>
    <row r="106" spans="1:4" x14ac:dyDescent="0.25">
      <c r="A106" s="46" t="s">
        <v>1813</v>
      </c>
      <c r="B106" t="s">
        <v>375</v>
      </c>
      <c r="C106" s="71" t="s">
        <v>1603</v>
      </c>
      <c r="D106" s="137" t="str">
        <f t="shared" si="1"/>
        <v>COMMENT ON COLUMN SPT_RPL_PTA_HEADER_V.VESS_TRIP_ARRIVAL_DTM IS 'The date/time (in UTC) of arrival for the given fishing trip';</v>
      </c>
    </row>
    <row r="107" spans="1:4" x14ac:dyDescent="0.25">
      <c r="A107" s="46" t="s">
        <v>1813</v>
      </c>
      <c r="B107" t="s">
        <v>1210</v>
      </c>
      <c r="C107" s="127" t="s">
        <v>1604</v>
      </c>
      <c r="D107" s="137" t="str">
        <f t="shared" si="1"/>
        <v>COMMENT ON COLUMN SPT_RPL_PTA_HEADER_V.FORMATTED_ARRIVAL_DTM IS 'The formatted date/time (in UTC) of arrival for the given fishing trip (MM/DD/YYYY HH24:MI)';</v>
      </c>
    </row>
    <row r="108" spans="1:4" x14ac:dyDescent="0.25">
      <c r="A108" s="46" t="s">
        <v>1813</v>
      </c>
      <c r="B108" t="s">
        <v>1211</v>
      </c>
      <c r="C108" s="127" t="s">
        <v>1635</v>
      </c>
      <c r="D108" s="137" t="str">
        <f t="shared" si="1"/>
        <v>COMMENT ON COLUMN SPT_RPL_PTA_HEADER_V.ETUNA_FORMAT_ARR_DTM IS 'The eTunaLog formatted date/time (in UTC) of arrival for the given fishing trip (YYYY-MM-DD HH24:MI)';</v>
      </c>
    </row>
    <row r="109" spans="1:4" x14ac:dyDescent="0.25">
      <c r="A109" s="46" t="s">
        <v>1813</v>
      </c>
      <c r="B109" t="s">
        <v>372</v>
      </c>
      <c r="C109" s="73" t="s">
        <v>1618</v>
      </c>
      <c r="D109" s="137" t="str">
        <f t="shared" si="1"/>
        <v>COMMENT ON COLUMN SPT_RPL_PTA_HEADER_V.VESS_TRIP_NUM IS 'The unique trip number for the fishing trip';</v>
      </c>
    </row>
    <row r="110" spans="1:4" x14ac:dyDescent="0.25">
      <c r="A110" s="46" t="s">
        <v>1813</v>
      </c>
      <c r="B110" t="s">
        <v>1212</v>
      </c>
      <c r="C110" s="75" t="s">
        <v>1787</v>
      </c>
      <c r="D110" s="137" t="str">
        <f t="shared" si="1"/>
        <v>COMMENT ON COLUMN SPT_RPL_PTA_HEADER_V.DEPART_LOC_NAME IS 'The location name for the Port of Departure for the given fishing trip';</v>
      </c>
    </row>
    <row r="111" spans="1:4" x14ac:dyDescent="0.25">
      <c r="A111" s="46" t="s">
        <v>1813</v>
      </c>
      <c r="B111" t="s">
        <v>1213</v>
      </c>
      <c r="C111" s="75" t="s">
        <v>1788</v>
      </c>
      <c r="D111" s="137" t="str">
        <f t="shared" si="1"/>
        <v>COMMENT ON COLUMN SPT_RPL_PTA_HEADER_V.DEPART_LOC_TYPE_ID IS 'The location type for the Port of Departure for the given fishing trip';</v>
      </c>
    </row>
    <row r="112" spans="1:4" x14ac:dyDescent="0.25">
      <c r="A112" s="46" t="s">
        <v>1813</v>
      </c>
      <c r="B112" t="s">
        <v>1214</v>
      </c>
      <c r="C112" s="75" t="s">
        <v>1789</v>
      </c>
      <c r="D112" s="137" t="str">
        <f t="shared" si="1"/>
        <v>COMMENT ON COLUMN SPT_RPL_PTA_HEADER_V.DEPART_LOC_ALPHA_CODE IS 'The location alphabetic code for the Port of Departure for the given fishing trip';</v>
      </c>
    </row>
    <row r="113" spans="1:4" x14ac:dyDescent="0.25">
      <c r="A113" s="46" t="s">
        <v>1813</v>
      </c>
      <c r="B113" t="s">
        <v>1215</v>
      </c>
      <c r="C113" s="75" t="s">
        <v>1790</v>
      </c>
      <c r="D113" s="137" t="str">
        <f t="shared" si="1"/>
        <v>COMMENT ON COLUMN SPT_RPL_PTA_HEADER_V.DEPART_LOC_DESC IS 'The location description for the Port of Departure for the given fishing trip';</v>
      </c>
    </row>
    <row r="114" spans="1:4" x14ac:dyDescent="0.25">
      <c r="A114" s="46" t="s">
        <v>1813</v>
      </c>
      <c r="B114" t="s">
        <v>1216</v>
      </c>
      <c r="C114" s="75" t="s">
        <v>1791</v>
      </c>
      <c r="D114" s="137" t="str">
        <f t="shared" si="1"/>
        <v>COMMENT ON COLUMN SPT_RPL_PTA_HEADER_V.DEPART_LOC_NUM_CODE IS 'The location numeric code for the Port of Departure for the given fishing trip';</v>
      </c>
    </row>
    <row r="115" spans="1:4" x14ac:dyDescent="0.25">
      <c r="A115" s="46" t="s">
        <v>1813</v>
      </c>
      <c r="B115" t="s">
        <v>1217</v>
      </c>
      <c r="C115" s="75" t="s">
        <v>1792</v>
      </c>
      <c r="D115" s="137" t="str">
        <f t="shared" si="1"/>
        <v>COMMENT ON COLUMN SPT_RPL_PTA_HEADER_V.DEPART_LOC_TYPE_NAME IS 'The location type name for the Port of Departure for the given fishing trip';</v>
      </c>
    </row>
    <row r="116" spans="1:4" x14ac:dyDescent="0.25">
      <c r="A116" s="46" t="s">
        <v>1813</v>
      </c>
      <c r="B116" t="s">
        <v>1218</v>
      </c>
      <c r="C116" s="75" t="s">
        <v>1793</v>
      </c>
      <c r="D116" s="137" t="str">
        <f t="shared" si="1"/>
        <v>COMMENT ON COLUMN SPT_RPL_PTA_HEADER_V.DEPART_LOC_TYPE_CODE IS 'The location type code for the Port of Departure for the given fishing trip';</v>
      </c>
    </row>
    <row r="117" spans="1:4" x14ac:dyDescent="0.25">
      <c r="A117" s="46" t="s">
        <v>1813</v>
      </c>
      <c r="B117" t="s">
        <v>1219</v>
      </c>
      <c r="C117" s="75" t="s">
        <v>1794</v>
      </c>
      <c r="D117" s="137" t="str">
        <f t="shared" si="1"/>
        <v>COMMENT ON COLUMN SPT_RPL_PTA_HEADER_V.DEPART_LOC_TYPE_DESC IS 'The location type description for the Port of Departure for the given fishing trip';</v>
      </c>
    </row>
    <row r="118" spans="1:4" x14ac:dyDescent="0.25">
      <c r="A118" s="46" t="s">
        <v>1813</v>
      </c>
      <c r="B118" t="s">
        <v>1220</v>
      </c>
      <c r="C118" s="75" t="s">
        <v>1795</v>
      </c>
      <c r="D118" s="137" t="str">
        <f t="shared" si="1"/>
        <v>COMMENT ON COLUMN SPT_RPL_PTA_HEADER_V.ARRIVE_LOC_NAME IS 'The location name for the Port of Arrival for the given fishing trip';</v>
      </c>
    </row>
    <row r="119" spans="1:4" x14ac:dyDescent="0.25">
      <c r="A119" s="46" t="s">
        <v>1813</v>
      </c>
      <c r="B119" t="s">
        <v>1221</v>
      </c>
      <c r="C119" s="75" t="s">
        <v>1796</v>
      </c>
      <c r="D119" s="137" t="str">
        <f t="shared" si="1"/>
        <v>COMMENT ON COLUMN SPT_RPL_PTA_HEADER_V.ARRIVE_LOC_TYPE_ID IS 'The location type for the Port of Arrival for the given fishing trip';</v>
      </c>
    </row>
    <row r="120" spans="1:4" x14ac:dyDescent="0.25">
      <c r="A120" s="46" t="s">
        <v>1813</v>
      </c>
      <c r="B120" t="s">
        <v>1222</v>
      </c>
      <c r="C120" s="75" t="s">
        <v>1797</v>
      </c>
      <c r="D120" s="137" t="str">
        <f t="shared" si="1"/>
        <v>COMMENT ON COLUMN SPT_RPL_PTA_HEADER_V.ARRIVE_LOC_ALPHA_CODE IS 'The location alphabetic code for the Port of Arrival for the given fishing trip';</v>
      </c>
    </row>
    <row r="121" spans="1:4" x14ac:dyDescent="0.25">
      <c r="A121" s="46" t="s">
        <v>1813</v>
      </c>
      <c r="B121" t="s">
        <v>1223</v>
      </c>
      <c r="C121" s="75" t="s">
        <v>1798</v>
      </c>
      <c r="D121" s="137" t="str">
        <f t="shared" si="1"/>
        <v>COMMENT ON COLUMN SPT_RPL_PTA_HEADER_V.ARRIVE_LOC_DESC IS 'The location description for the Port of Arrival for the given fishing trip';</v>
      </c>
    </row>
    <row r="122" spans="1:4" x14ac:dyDescent="0.25">
      <c r="A122" s="46" t="s">
        <v>1813</v>
      </c>
      <c r="B122" t="s">
        <v>1224</v>
      </c>
      <c r="C122" s="75" t="s">
        <v>1799</v>
      </c>
      <c r="D122" s="137" t="str">
        <f t="shared" ref="D122:D185" si="2">CONCATENATE("COMMENT ON COLUMN ",A122, ".", B122, " IS '", SUBSTITUTE(C122, "'", "''"), "';")</f>
        <v>COMMENT ON COLUMN SPT_RPL_PTA_HEADER_V.ARRIVE_LOC_NUM_CODE IS 'The location numeric code for the Port of Arrival for the given fishing trip';</v>
      </c>
    </row>
    <row r="123" spans="1:4" x14ac:dyDescent="0.25">
      <c r="A123" s="46" t="s">
        <v>1813</v>
      </c>
      <c r="B123" t="s">
        <v>1225</v>
      </c>
      <c r="C123" s="75" t="s">
        <v>1800</v>
      </c>
      <c r="D123" s="137" t="str">
        <f t="shared" si="2"/>
        <v>COMMENT ON COLUMN SPT_RPL_PTA_HEADER_V.ARRIVE_LOC_TYPE_NAME IS 'The location type name for the Port of Arrival for the given fishing trip';</v>
      </c>
    </row>
    <row r="124" spans="1:4" x14ac:dyDescent="0.25">
      <c r="A124" s="46" t="s">
        <v>1813</v>
      </c>
      <c r="B124" t="s">
        <v>1226</v>
      </c>
      <c r="C124" s="75" t="s">
        <v>1801</v>
      </c>
      <c r="D124" s="137" t="str">
        <f t="shared" si="2"/>
        <v>COMMENT ON COLUMN SPT_RPL_PTA_HEADER_V.ARRIVE_LOC_TYPE_CODE IS 'The location type code for the Port of Arrival for the given fishing trip';</v>
      </c>
    </row>
    <row r="125" spans="1:4" x14ac:dyDescent="0.25">
      <c r="A125" s="46" t="s">
        <v>1813</v>
      </c>
      <c r="B125" t="s">
        <v>1227</v>
      </c>
      <c r="C125" s="75" t="s">
        <v>1802</v>
      </c>
      <c r="D125" s="137" t="str">
        <f t="shared" si="2"/>
        <v>COMMENT ON COLUMN SPT_RPL_PTA_HEADER_V.ARRIVE_LOC_TYPE_DESC IS 'The location type description for the Port of Arrival for the given fishing trip';</v>
      </c>
    </row>
    <row r="126" spans="1:4" x14ac:dyDescent="0.25">
      <c r="A126" s="46" t="s">
        <v>1813</v>
      </c>
      <c r="B126" t="s">
        <v>376</v>
      </c>
      <c r="C126" s="75" t="s">
        <v>1619</v>
      </c>
      <c r="D126" s="137" t="str">
        <f t="shared" si="2"/>
        <v>COMMENT ON COLUMN SPT_RPL_PTA_HEADER_V.VESS_TRIP_DEP_LOC_ID IS 'The location ID for the Port of Departure for the given fishing trip';</v>
      </c>
    </row>
    <row r="127" spans="1:4" x14ac:dyDescent="0.25">
      <c r="A127" s="46" t="s">
        <v>1813</v>
      </c>
      <c r="B127" t="s">
        <v>837</v>
      </c>
      <c r="C127" s="75" t="s">
        <v>1620</v>
      </c>
      <c r="D127" s="137" t="str">
        <f t="shared" si="2"/>
        <v>COMMENT ON COLUMN SPT_RPL_PTA_HEADER_V.VESS_TRIP_ARR_LOC_ID IS 'The location ID for the Port of Arrival for the given fishing trip';</v>
      </c>
    </row>
    <row r="128" spans="1:4" x14ac:dyDescent="0.25">
      <c r="A128" s="46" t="s">
        <v>1813</v>
      </c>
      <c r="B128" t="s">
        <v>378</v>
      </c>
      <c r="C128" s="75" t="str">
        <f>VLOOKUP(B128, Table_Cols!$B$296:$C$515, 2, FALSE)</f>
        <v>The number of FADS used for the given fishing trip</v>
      </c>
      <c r="D128" s="137" t="str">
        <f t="shared" si="2"/>
        <v>COMMENT ON COLUMN SPT_RPL_PTA_HEADER_V.VESS_TRIP_NUM_FADS IS 'The number of FADS used for the given fishing trip';</v>
      </c>
    </row>
    <row r="129" spans="1:4" x14ac:dyDescent="0.25">
      <c r="A129" s="46" t="s">
        <v>1813</v>
      </c>
      <c r="B129" t="s">
        <v>379</v>
      </c>
      <c r="C129" s="75" t="str">
        <f>VLOOKUP(B129, Table_Cols!$B$296:$C$515, 2, FALSE)</f>
        <v>Flag to indicate if tender vessels were used on the given fishing trip</v>
      </c>
      <c r="D129" s="137" t="str">
        <f t="shared" si="2"/>
        <v>COMMENT ON COLUMN SPT_RPL_PTA_HEADER_V.VESS_TRIP_TENDER_VESS_YN IS 'Flag to indicate if tender vessels were used on the given fishing trip';</v>
      </c>
    </row>
    <row r="130" spans="1:4" x14ac:dyDescent="0.25">
      <c r="A130" s="46" t="s">
        <v>1813</v>
      </c>
      <c r="B130" t="s">
        <v>1228</v>
      </c>
      <c r="C130" s="77" t="s">
        <v>1621</v>
      </c>
      <c r="D130" s="137" t="str">
        <f t="shared" si="2"/>
        <v>COMMENT ON COLUMN SPT_RPL_PTA_HEADER_V.UL_ORG_ID IS 'The Organization ID for the given Port Agent';</v>
      </c>
    </row>
    <row r="131" spans="1:4" x14ac:dyDescent="0.25">
      <c r="A131" s="46" t="s">
        <v>1813</v>
      </c>
      <c r="B131" t="s">
        <v>1229</v>
      </c>
      <c r="C131" s="77" t="s">
        <v>1622</v>
      </c>
      <c r="D131" s="137" t="str">
        <f t="shared" si="2"/>
        <v>COMMENT ON COLUMN SPT_RPL_PTA_HEADER_V.UL_ORG_TYPE_ID IS 'The Organization Type ID  for the given Port Agent';</v>
      </c>
    </row>
    <row r="132" spans="1:4" x14ac:dyDescent="0.25">
      <c r="A132" s="46" t="s">
        <v>1813</v>
      </c>
      <c r="B132" t="s">
        <v>1230</v>
      </c>
      <c r="C132" s="77" t="s">
        <v>1626</v>
      </c>
      <c r="D132" s="137" t="str">
        <f t="shared" si="2"/>
        <v>COMMENT ON COLUMN SPT_RPL_PTA_HEADER_V.UL_ORG_NAME IS 'The Organization name for the given Port Agent';</v>
      </c>
    </row>
    <row r="133" spans="1:4" x14ac:dyDescent="0.25">
      <c r="A133" s="46" t="s">
        <v>1813</v>
      </c>
      <c r="B133" t="s">
        <v>1231</v>
      </c>
      <c r="C133" s="77" t="s">
        <v>1625</v>
      </c>
      <c r="D133" s="137" t="str">
        <f t="shared" si="2"/>
        <v>COMMENT ON COLUMN SPT_RPL_PTA_HEADER_V.UL_ORG_ABBR IS 'The abbreviated Organization name for the given Port Agent';</v>
      </c>
    </row>
    <row r="134" spans="1:4" x14ac:dyDescent="0.25">
      <c r="A134" s="46" t="s">
        <v>1813</v>
      </c>
      <c r="B134" t="s">
        <v>1232</v>
      </c>
      <c r="C134" s="77" t="s">
        <v>1623</v>
      </c>
      <c r="D134" s="137" t="str">
        <f t="shared" si="2"/>
        <v>COMMENT ON COLUMN SPT_RPL_PTA_HEADER_V.UL_ORG_DESC IS 'The Organization description for the given Port Agent';</v>
      </c>
    </row>
    <row r="135" spans="1:4" x14ac:dyDescent="0.25">
      <c r="A135" s="46" t="s">
        <v>1813</v>
      </c>
      <c r="B135" t="s">
        <v>1233</v>
      </c>
      <c r="C135" s="77" t="s">
        <v>1624</v>
      </c>
      <c r="D135" s="137" t="str">
        <f t="shared" si="2"/>
        <v>COMMENT ON COLUMN SPT_RPL_PTA_HEADER_V.UL_ORG_PHONE_NUM IS 'The Organization phone number for the given Port Agent';</v>
      </c>
    </row>
    <row r="136" spans="1:4" x14ac:dyDescent="0.25">
      <c r="A136" s="46" t="s">
        <v>1813</v>
      </c>
      <c r="B136" t="s">
        <v>1234</v>
      </c>
      <c r="C136" s="77" t="s">
        <v>1627</v>
      </c>
      <c r="D136" s="137" t="str">
        <f t="shared" si="2"/>
        <v>COMMENT ON COLUMN SPT_RPL_PTA_HEADER_V.UL_ORG_ADDR1 IS 'The Organization Address line 1 for the given Port Agent';</v>
      </c>
    </row>
    <row r="137" spans="1:4" x14ac:dyDescent="0.25">
      <c r="A137" s="46" t="s">
        <v>1813</v>
      </c>
      <c r="B137" t="s">
        <v>1235</v>
      </c>
      <c r="C137" s="77" t="s">
        <v>1628</v>
      </c>
      <c r="D137" s="137" t="str">
        <f t="shared" si="2"/>
        <v>COMMENT ON COLUMN SPT_RPL_PTA_HEADER_V.UL_ORG_ADDR2 IS 'The Organization Address line 2 for the given Port Agent';</v>
      </c>
    </row>
    <row r="138" spans="1:4" x14ac:dyDescent="0.25">
      <c r="A138" s="46" t="s">
        <v>1813</v>
      </c>
      <c r="B138" t="s">
        <v>1236</v>
      </c>
      <c r="C138" s="77" t="s">
        <v>1629</v>
      </c>
      <c r="D138" s="137" t="str">
        <f t="shared" si="2"/>
        <v>COMMENT ON COLUMN SPT_RPL_PTA_HEADER_V.UL_ORG_ADDR3 IS 'The Organization Address line 3 for the given Port Agent';</v>
      </c>
    </row>
    <row r="139" spans="1:4" x14ac:dyDescent="0.25">
      <c r="A139" s="46" t="s">
        <v>1813</v>
      </c>
      <c r="B139" t="s">
        <v>1237</v>
      </c>
      <c r="C139" s="77" t="s">
        <v>1630</v>
      </c>
      <c r="D139" s="137" t="str">
        <f t="shared" si="2"/>
        <v>COMMENT ON COLUMN SPT_RPL_PTA_HEADER_V.UL_ORG_WEB_URL IS 'The Organization website for the given Port Agent';</v>
      </c>
    </row>
    <row r="140" spans="1:4" x14ac:dyDescent="0.25">
      <c r="A140" s="46" t="s">
        <v>1813</v>
      </c>
      <c r="B140" t="s">
        <v>1238</v>
      </c>
      <c r="C140" s="76" t="s">
        <v>1631</v>
      </c>
      <c r="D140" s="137" t="str">
        <f t="shared" si="2"/>
        <v>COMMENT ON COLUMN SPT_RPL_PTA_HEADER_V.UL_ORG_TYPE_CODE IS 'The Organization Type code for the given Port Agent';</v>
      </c>
    </row>
    <row r="141" spans="1:4" x14ac:dyDescent="0.25">
      <c r="A141" s="46" t="s">
        <v>1813</v>
      </c>
      <c r="B141" t="s">
        <v>1239</v>
      </c>
      <c r="C141" s="76" t="s">
        <v>1632</v>
      </c>
      <c r="D141" s="137" t="str">
        <f t="shared" si="2"/>
        <v>COMMENT ON COLUMN SPT_RPL_PTA_HEADER_V.UL_ORG_TYPE_NAME IS 'The Organization Type name for the given Port Agent';</v>
      </c>
    </row>
    <row r="142" spans="1:4" x14ac:dyDescent="0.25">
      <c r="A142" s="46" t="s">
        <v>1813</v>
      </c>
      <c r="B142" t="s">
        <v>1240</v>
      </c>
      <c r="C142" s="76" t="s">
        <v>1633</v>
      </c>
      <c r="D142" s="137" t="str">
        <f t="shared" si="2"/>
        <v>COMMENT ON COLUMN SPT_RPL_PTA_HEADER_V.UL_ORG_TYPE_DESC IS 'The Organization Type description for the given Port Agent';</v>
      </c>
    </row>
    <row r="143" spans="1:4" x14ac:dyDescent="0.25">
      <c r="A143" s="46" t="s">
        <v>1813</v>
      </c>
      <c r="B143" t="s">
        <v>385</v>
      </c>
      <c r="C143" s="77" t="s">
        <v>1634</v>
      </c>
      <c r="D143" s="137" t="str">
        <f t="shared" si="2"/>
        <v>COMMENT ON COLUMN SPT_RPL_PTA_HEADER_V.VESS_TRIP_SUBMISSION_DTM IS 'The date the log information for the given fishing trip was submitted by the vessel captain';</v>
      </c>
    </row>
    <row r="144" spans="1:4" x14ac:dyDescent="0.25">
      <c r="A144" s="46" t="s">
        <v>1813</v>
      </c>
      <c r="B144" t="s">
        <v>1241</v>
      </c>
      <c r="C144" s="125" t="s">
        <v>1637</v>
      </c>
      <c r="D144" s="137" t="str">
        <f t="shared" si="2"/>
        <v>COMMENT ON COLUMN SPT_RPL_PTA_HEADER_V.ETUNA_FORMAT_SUB_DTM IS 'The eTunaLog formatted date the log information for the given fishing trip was submitted by the vessel captain (YYYY-MM-DD)';</v>
      </c>
    </row>
    <row r="145" spans="1:4" x14ac:dyDescent="0.25">
      <c r="A145" s="46" t="s">
        <v>1813</v>
      </c>
      <c r="B145" t="s">
        <v>1242</v>
      </c>
      <c r="C145" s="125" t="s">
        <v>1638</v>
      </c>
      <c r="D145" s="137" t="str">
        <f t="shared" si="2"/>
        <v>COMMENT ON COLUMN SPT_RPL_PTA_HEADER_V.FORMATTED_SUB_DTM IS 'The formatted date the log information for the given fishing trip was submitted by the vessel captain (MM/DD/YYYY)';</v>
      </c>
    </row>
    <row r="146" spans="1:4" x14ac:dyDescent="0.25">
      <c r="A146" s="46" t="s">
        <v>1813</v>
      </c>
      <c r="B146" t="s">
        <v>842</v>
      </c>
      <c r="C146" s="77" t="s">
        <v>1639</v>
      </c>
      <c r="D146" s="137" t="str">
        <f t="shared" si="2"/>
        <v>COMMENT ON COLUMN SPT_RPL_PTA_HEADER_V.VESS_TRIP_NOTES IS 'Notes for the given fishing trip (if any)';</v>
      </c>
    </row>
    <row r="147" spans="1:4" x14ac:dyDescent="0.25">
      <c r="A147" s="46" t="s">
        <v>1813</v>
      </c>
      <c r="B147" t="s">
        <v>833</v>
      </c>
      <c r="C147" s="78" t="s">
        <v>1640</v>
      </c>
      <c r="D147" s="137" t="str">
        <f t="shared" si="2"/>
        <v>COMMENT ON COLUMN SPT_RPL_PTA_HEADER_V.TRIP_WT_UOM_ID IS 'The ID for the unit of measure originally used to enter the weights for the given Vessel Trip';</v>
      </c>
    </row>
    <row r="148" spans="1:4" x14ac:dyDescent="0.25">
      <c r="A148" s="46" t="s">
        <v>1813</v>
      </c>
      <c r="B148" t="s">
        <v>1243</v>
      </c>
      <c r="C148" s="78" t="s">
        <v>1641</v>
      </c>
      <c r="D148" s="137" t="str">
        <f t="shared" si="2"/>
        <v>COMMENT ON COLUMN SPT_RPL_PTA_HEADER_V.WT_UOM_NAME IS 'The Name for the unit of measure originally used to enter the weights for the given Vessel Trip';</v>
      </c>
    </row>
    <row r="149" spans="1:4" x14ac:dyDescent="0.25">
      <c r="A149" s="46" t="s">
        <v>1813</v>
      </c>
      <c r="B149" t="s">
        <v>1244</v>
      </c>
      <c r="C149" s="78" t="s">
        <v>1642</v>
      </c>
      <c r="D149" s="137" t="str">
        <f t="shared" si="2"/>
        <v>COMMENT ON COLUMN SPT_RPL_PTA_HEADER_V.WT_UOM_ABBR IS 'The Abbreviation for the unit of measure originally used to enter the weights for the given Vessel Trip';</v>
      </c>
    </row>
    <row r="150" spans="1:4" x14ac:dyDescent="0.25">
      <c r="A150" s="46" t="s">
        <v>1813</v>
      </c>
      <c r="B150" t="s">
        <v>1245</v>
      </c>
      <c r="C150" s="78" t="s">
        <v>1643</v>
      </c>
      <c r="D150" s="137" t="str">
        <f t="shared" si="2"/>
        <v>COMMENT ON COLUMN SPT_RPL_PTA_HEADER_V.WT_UOM_DESC IS 'The Description for the unit of measure originally used to enter the weights for the given Vessel Trip';</v>
      </c>
    </row>
    <row r="151" spans="1:4" x14ac:dyDescent="0.25">
      <c r="A151" s="46" t="s">
        <v>1813</v>
      </c>
      <c r="B151" t="s">
        <v>1246</v>
      </c>
      <c r="C151" s="78" t="s">
        <v>805</v>
      </c>
      <c r="D151" s="137" t="str">
        <f t="shared" si="2"/>
        <v>COMMENT ON COLUMN SPT_RPL_PTA_HEADER_V.WT_UOM_CONV_FACTOR_TO IS 'The conversion factor from the natively stored value''s unit of measure (metric tonnes) necessary to transform it to the given unit of measure';</v>
      </c>
    </row>
    <row r="152" spans="1:4" x14ac:dyDescent="0.25">
      <c r="A152" s="46" t="s">
        <v>1813</v>
      </c>
      <c r="B152" t="s">
        <v>1247</v>
      </c>
      <c r="C152" s="78" t="s">
        <v>1644</v>
      </c>
      <c r="D152" s="137" t="str">
        <f t="shared" si="2"/>
        <v>COMMENT ON COLUMN SPT_RPL_PTA_HEADER_V.WT_MEAS_TYPE_ID IS 'The ID for the measurement type for the unit of measure originally used to enter the weights for the given Vessel Trip';</v>
      </c>
    </row>
    <row r="153" spans="1:4" x14ac:dyDescent="0.25">
      <c r="A153" s="46" t="s">
        <v>1813</v>
      </c>
      <c r="B153" t="s">
        <v>1248</v>
      </c>
      <c r="C153" s="78" t="s">
        <v>803</v>
      </c>
      <c r="D153" s="137" t="str">
        <f t="shared" si="2"/>
        <v>COMMENT ON COLUMN SPT_RPL_PTA_HEADER_V.WT_UOM_CONV_FACTOR_FROM IS 'The conversion factor from the given unit of measure necessary to transform the value to the natively stored value''s unit of measure (metric tonnes)';</v>
      </c>
    </row>
    <row r="154" spans="1:4" x14ac:dyDescent="0.25">
      <c r="A154" s="46" t="s">
        <v>1813</v>
      </c>
      <c r="B154" t="s">
        <v>1249</v>
      </c>
      <c r="C154" s="78" t="s">
        <v>1645</v>
      </c>
      <c r="D154" s="137" t="str">
        <f t="shared" si="2"/>
        <v>COMMENT ON COLUMN SPT_RPL_PTA_HEADER_V.WT_MEAS_TYPE_NAME IS 'The name for the measurement type for the unit of measure originally used to enter the weights for the given Vessel Trip';</v>
      </c>
    </row>
    <row r="155" spans="1:4" x14ac:dyDescent="0.25">
      <c r="A155" s="46" t="s">
        <v>1813</v>
      </c>
      <c r="B155" t="s">
        <v>1250</v>
      </c>
      <c r="C155" s="78" t="s">
        <v>1646</v>
      </c>
      <c r="D155" s="137" t="str">
        <f t="shared" si="2"/>
        <v>COMMENT ON COLUMN SPT_RPL_PTA_HEADER_V.WT_MEAS_TYPE_CODE IS 'The code for the measurement type for the unit of measure originally used to enter the weights for the given Vessel Trip';</v>
      </c>
    </row>
    <row r="156" spans="1:4" x14ac:dyDescent="0.25">
      <c r="A156" s="46" t="s">
        <v>1813</v>
      </c>
      <c r="B156" t="s">
        <v>1251</v>
      </c>
      <c r="C156" s="78" t="s">
        <v>1647</v>
      </c>
      <c r="D156" s="137" t="str">
        <f t="shared" si="2"/>
        <v>COMMENT ON COLUMN SPT_RPL_PTA_HEADER_V.WT_MEAS_TYPE_DESC IS 'The description for the measurement type for the unit of measure originally used to enter the weights for the given Vessel Trip';</v>
      </c>
    </row>
    <row r="157" spans="1:4" x14ac:dyDescent="0.25">
      <c r="A157" s="46" t="s">
        <v>1813</v>
      </c>
      <c r="B157" t="s">
        <v>831</v>
      </c>
      <c r="C157" s="78" t="s">
        <v>1648</v>
      </c>
      <c r="D157" s="137" t="str">
        <f t="shared" si="2"/>
        <v>COMMENT ON COLUMN SPT_RPL_PTA_HEADER_V.TRIP_COORD_UOM_ID IS 'The ID for the unit of measure originally used to enter the coordinates for the given Vessel Trip';</v>
      </c>
    </row>
    <row r="158" spans="1:4" x14ac:dyDescent="0.25">
      <c r="A158" s="46" t="s">
        <v>1813</v>
      </c>
      <c r="B158" t="s">
        <v>1252</v>
      </c>
      <c r="C158" s="78" t="s">
        <v>1649</v>
      </c>
      <c r="D158" s="137" t="str">
        <f t="shared" si="2"/>
        <v>COMMENT ON COLUMN SPT_RPL_PTA_HEADER_V.COORD_UOM_NAME IS 'The Name for the unit of measure originally used to enter the coordinates for the given Vessel Trip';</v>
      </c>
    </row>
    <row r="159" spans="1:4" x14ac:dyDescent="0.25">
      <c r="A159" s="46" t="s">
        <v>1813</v>
      </c>
      <c r="B159" t="s">
        <v>1253</v>
      </c>
      <c r="C159" s="78" t="s">
        <v>1650</v>
      </c>
      <c r="D159" s="137" t="str">
        <f t="shared" si="2"/>
        <v>COMMENT ON COLUMN SPT_RPL_PTA_HEADER_V.COORD_UOM_ABBR IS 'The Abbreviation for the unit of measure originally used to enter the coordinates for the given Vessel Trip';</v>
      </c>
    </row>
    <row r="160" spans="1:4" x14ac:dyDescent="0.25">
      <c r="A160" s="46" t="s">
        <v>1813</v>
      </c>
      <c r="B160" t="s">
        <v>1254</v>
      </c>
      <c r="C160" s="78" t="s">
        <v>1651</v>
      </c>
      <c r="D160" s="137" t="str">
        <f t="shared" si="2"/>
        <v>COMMENT ON COLUMN SPT_RPL_PTA_HEADER_V.COORD_UOM_DESC IS 'The Description for the unit of measure originally used to enter the coordinates for the given Vessel Trip';</v>
      </c>
    </row>
    <row r="161" spans="1:4" x14ac:dyDescent="0.25">
      <c r="A161" s="46" t="s">
        <v>1813</v>
      </c>
      <c r="B161" t="s">
        <v>1255</v>
      </c>
      <c r="C161" s="78" t="s">
        <v>805</v>
      </c>
      <c r="D161" s="137" t="str">
        <f t="shared" si="2"/>
        <v>COMMENT ON COLUMN SPT_RPL_PTA_HEADER_V.COORD_UOM_CONV_FACTOR_TO IS 'The conversion factor from the natively stored value''s unit of measure (metric tonnes) necessary to transform it to the given unit of measure';</v>
      </c>
    </row>
    <row r="162" spans="1:4" x14ac:dyDescent="0.25">
      <c r="A162" s="46" t="s">
        <v>1813</v>
      </c>
      <c r="B162" t="s">
        <v>1256</v>
      </c>
      <c r="C162" s="78" t="s">
        <v>1652</v>
      </c>
      <c r="D162" s="137" t="str">
        <f t="shared" si="2"/>
        <v>COMMENT ON COLUMN SPT_RPL_PTA_HEADER_V.COORD_MEAS_TYPE_ID IS 'The ID for the measurement type for the unit of measure originally used to enter the coordinates for the given Vessel Trip';</v>
      </c>
    </row>
    <row r="163" spans="1:4" x14ac:dyDescent="0.25">
      <c r="A163" s="46" t="s">
        <v>1813</v>
      </c>
      <c r="B163" t="s">
        <v>1257</v>
      </c>
      <c r="C163" s="78" t="s">
        <v>803</v>
      </c>
      <c r="D163" s="137" t="str">
        <f t="shared" si="2"/>
        <v>COMMENT ON COLUMN SPT_RPL_PTA_HEADER_V.COORD_UOM_CONV_FACTOR_FROM IS 'The conversion factor from the given unit of measure necessary to transform the value to the natively stored value''s unit of measure (metric tonnes)';</v>
      </c>
    </row>
    <row r="164" spans="1:4" x14ac:dyDescent="0.25">
      <c r="A164" s="46" t="s">
        <v>1813</v>
      </c>
      <c r="B164" t="s">
        <v>1258</v>
      </c>
      <c r="C164" s="78" t="s">
        <v>1653</v>
      </c>
      <c r="D164" s="137" t="str">
        <f t="shared" si="2"/>
        <v>COMMENT ON COLUMN SPT_RPL_PTA_HEADER_V.COORD_MEAS_TYPE_NAME IS 'The name for the measurement type for the unit of measure originally used to enter the coordinates for the given Vessel Trip';</v>
      </c>
    </row>
    <row r="165" spans="1:4" x14ac:dyDescent="0.25">
      <c r="A165" s="46" t="s">
        <v>1813</v>
      </c>
      <c r="B165" t="s">
        <v>1259</v>
      </c>
      <c r="C165" s="78" t="s">
        <v>1654</v>
      </c>
      <c r="D165" s="137" t="str">
        <f t="shared" si="2"/>
        <v>COMMENT ON COLUMN SPT_RPL_PTA_HEADER_V.COORD_MEAS_TYPE_CODE IS 'The code for the measurement type for the unit of measure originally used to enter the coordinates for the given Vessel Trip';</v>
      </c>
    </row>
    <row r="166" spans="1:4" x14ac:dyDescent="0.25">
      <c r="A166" s="46" t="s">
        <v>1813</v>
      </c>
      <c r="B166" t="s">
        <v>1260</v>
      </c>
      <c r="C166" s="78" t="s">
        <v>1655</v>
      </c>
      <c r="D166" s="137" t="str">
        <f t="shared" si="2"/>
        <v>COMMENT ON COLUMN SPT_RPL_PTA_HEADER_V.COORD_MEAS_TYPE_DESC IS 'The description for the measurement type for the unit of measure originally used to enter the coordinates for the given Vessel Trip';</v>
      </c>
    </row>
    <row r="167" spans="1:4" x14ac:dyDescent="0.25">
      <c r="A167" s="46" t="s">
        <v>1813</v>
      </c>
      <c r="B167" t="s">
        <v>508</v>
      </c>
      <c r="C167" s="78" t="str">
        <f>VLOOKUP(B167, Table_Cols!$B$296:$C$515, 2, FALSE)</f>
        <v>Primary Key for the SPT_FORM_VERSIONS table</v>
      </c>
      <c r="D167" s="137" t="str">
        <f t="shared" si="2"/>
        <v>COMMENT ON COLUMN SPT_RPL_PTA_HEADER_V.FORM_VERSION_ID IS 'Primary Key for the SPT_FORM_VERSIONS table';</v>
      </c>
    </row>
    <row r="168" spans="1:4" x14ac:dyDescent="0.25">
      <c r="A168" s="46" t="s">
        <v>1813</v>
      </c>
      <c r="B168" t="s">
        <v>516</v>
      </c>
      <c r="C168" s="79" t="s">
        <v>1658</v>
      </c>
      <c r="D168" s="137" t="str">
        <f t="shared" si="2"/>
        <v>COMMENT ON COLUMN SPT_RPL_PTA_HEADER_V.FORM_TYPE_ID IS 'The ID of the form type for the given data collection form';</v>
      </c>
    </row>
    <row r="169" spans="1:4" x14ac:dyDescent="0.25">
      <c r="A169" s="46" t="s">
        <v>1813</v>
      </c>
      <c r="B169" t="s">
        <v>594</v>
      </c>
      <c r="C169" s="78" t="s">
        <v>1656</v>
      </c>
      <c r="D169" s="137" t="str">
        <f t="shared" si="2"/>
        <v>COMMENT ON COLUMN SPT_RPL_PTA_HEADER_V.FORM_TYPE_NAME IS 'The name of the form type for the given data collection form';</v>
      </c>
    </row>
    <row r="170" spans="1:4" x14ac:dyDescent="0.25">
      <c r="A170" s="46" t="s">
        <v>1813</v>
      </c>
      <c r="B170" t="s">
        <v>591</v>
      </c>
      <c r="C170" s="79" t="s">
        <v>1657</v>
      </c>
      <c r="D170" s="137" t="str">
        <f t="shared" si="2"/>
        <v>COMMENT ON COLUMN SPT_RPL_PTA_HEADER_V.FORM_TYPE_DESC IS 'The description of the form type for the given data collection form';</v>
      </c>
    </row>
    <row r="171" spans="1:4" x14ac:dyDescent="0.25">
      <c r="A171" s="46" t="s">
        <v>1813</v>
      </c>
      <c r="B171" t="s">
        <v>599</v>
      </c>
      <c r="C171" s="78" t="str">
        <f>VLOOKUP(B171, Table_Cols!$B$296:$C$515, 2, FALSE)</f>
        <v>The version of the given data collection form</v>
      </c>
      <c r="D171" s="137" t="str">
        <f t="shared" si="2"/>
        <v>COMMENT ON COLUMN SPT_RPL_PTA_HEADER_V.VERSION IS 'The version of the given data collection form';</v>
      </c>
    </row>
    <row r="172" spans="1:4" x14ac:dyDescent="0.25">
      <c r="A172" s="46" t="s">
        <v>1813</v>
      </c>
      <c r="B172" t="s">
        <v>596</v>
      </c>
      <c r="C172" s="78" t="str">
        <f>VLOOKUP(B172, Table_Cols!$B$296:$C$515, 2, FALSE)</f>
        <v>The description of the given data collection form</v>
      </c>
      <c r="D172" s="137" t="str">
        <f t="shared" si="2"/>
        <v>COMMENT ON COLUMN SPT_RPL_PTA_HEADER_V.FORM_DESC IS 'The description of the given data collection form';</v>
      </c>
    </row>
    <row r="173" spans="1:4" x14ac:dyDescent="0.25">
      <c r="A173" s="46" t="s">
        <v>1813</v>
      </c>
      <c r="B173" t="s">
        <v>509</v>
      </c>
      <c r="C173" s="78" t="str">
        <f>VLOOKUP(B173, Table_Cols!$B$296:$C$515, 2, FALSE)</f>
        <v>Primary Key for the SPT_IMPORT_METHODS table</v>
      </c>
      <c r="D173" s="137" t="str">
        <f t="shared" si="2"/>
        <v>COMMENT ON COLUMN SPT_RPL_PTA_HEADER_V.IMP_METHOD_ID IS 'Primary Key for the SPT_IMPORT_METHODS table';</v>
      </c>
    </row>
    <row r="174" spans="1:4" x14ac:dyDescent="0.25">
      <c r="A174" s="46" t="s">
        <v>1813</v>
      </c>
      <c r="B174" t="s">
        <v>607</v>
      </c>
      <c r="C174" s="78" t="str">
        <f>VLOOKUP(B174, Table_Cols!$B$296:$C$515, 2, FALSE)</f>
        <v>The name of the given data import method</v>
      </c>
      <c r="D174" s="137" t="str">
        <f t="shared" si="2"/>
        <v>COMMENT ON COLUMN SPT_RPL_PTA_HEADER_V.IMP_METHOD_NAME IS 'The name of the given data import method';</v>
      </c>
    </row>
    <row r="175" spans="1:4" x14ac:dyDescent="0.25">
      <c r="A175" s="46" t="s">
        <v>1813</v>
      </c>
      <c r="B175" t="s">
        <v>604</v>
      </c>
      <c r="C175" s="78" t="str">
        <f>VLOOKUP(B175, Table_Cols!$B$296:$C$515, 2, FALSE)</f>
        <v>The description of the given data import method</v>
      </c>
      <c r="D175" s="137" t="str">
        <f t="shared" si="2"/>
        <v>COMMENT ON COLUMN SPT_RPL_PTA_HEADER_V.IMP_METHOD_DESC IS 'The description of the given data import method';</v>
      </c>
    </row>
    <row r="176" spans="1:4" x14ac:dyDescent="0.25">
      <c r="A176" s="46" t="s">
        <v>1813</v>
      </c>
      <c r="B176" t="s">
        <v>610</v>
      </c>
      <c r="C176" s="78" t="str">
        <f>VLOOKUP(B176, Table_Cols!$B$296:$C$515, 2, FALSE)</f>
        <v>The version of the given data import method</v>
      </c>
      <c r="D176" s="137" t="str">
        <f t="shared" si="2"/>
        <v>COMMENT ON COLUMN SPT_RPL_PTA_HEADER_V.IMP_METHOD_VERSION IS 'The version of the given data import method';</v>
      </c>
    </row>
    <row r="177" spans="1:4" x14ac:dyDescent="0.25">
      <c r="A177" s="46" t="s">
        <v>1813</v>
      </c>
      <c r="B177" t="s">
        <v>514</v>
      </c>
      <c r="C177" s="78" t="str">
        <f>VLOOKUP(B177, Table_Cols!$B$296:$C$515, 2, FALSE)</f>
        <v>The type of data import method</v>
      </c>
      <c r="D177" s="137" t="str">
        <f t="shared" si="2"/>
        <v>COMMENT ON COLUMN SPT_RPL_PTA_HEADER_V.IMP_METHOD_TYPE_ID IS 'The type of data import method';</v>
      </c>
    </row>
    <row r="178" spans="1:4" x14ac:dyDescent="0.25">
      <c r="A178" s="46" t="s">
        <v>1813</v>
      </c>
      <c r="B178" t="s">
        <v>617</v>
      </c>
      <c r="C178" s="78" t="str">
        <f>VLOOKUP(B178, Table_Cols!$B$296:$C$515, 2, FALSE)</f>
        <v>The name of the given type of import method</v>
      </c>
      <c r="D178" s="137" t="str">
        <f t="shared" si="2"/>
        <v>COMMENT ON COLUMN SPT_RPL_PTA_HEADER_V.METHOD_TYPE_NAME IS 'The name of the given type of import method';</v>
      </c>
    </row>
    <row r="179" spans="1:4" x14ac:dyDescent="0.25">
      <c r="A179" s="46" t="s">
        <v>1813</v>
      </c>
      <c r="B179" t="s">
        <v>613</v>
      </c>
      <c r="C179" s="78" t="str">
        <f>VLOOKUP(B179, Table_Cols!$B$296:$C$515, 2, FALSE)</f>
        <v>The code of the given type of import method</v>
      </c>
      <c r="D179" s="137" t="str">
        <f t="shared" si="2"/>
        <v>COMMENT ON COLUMN SPT_RPL_PTA_HEADER_V.METHOD_TYPE_CODE IS 'The code of the given type of import method';</v>
      </c>
    </row>
    <row r="180" spans="1:4" x14ac:dyDescent="0.25">
      <c r="A180" s="46" t="s">
        <v>1813</v>
      </c>
      <c r="B180" t="s">
        <v>615</v>
      </c>
      <c r="C180" s="78" t="str">
        <f>VLOOKUP(B180, Table_Cols!$B$296:$C$515, 2, FALSE)</f>
        <v>The description of the given type of import method</v>
      </c>
      <c r="D180" s="137" t="str">
        <f t="shared" si="2"/>
        <v>COMMENT ON COLUMN SPT_RPL_PTA_HEADER_V.METHOD_TYPE_DESC IS 'The description of the given type of import method';</v>
      </c>
    </row>
    <row r="181" spans="1:4" x14ac:dyDescent="0.25">
      <c r="A181" s="46" t="s">
        <v>1813</v>
      </c>
      <c r="B181" s="107" t="s">
        <v>1783</v>
      </c>
      <c r="C181" s="79" t="s">
        <v>1659</v>
      </c>
      <c r="D181" s="137" t="str">
        <f t="shared" si="2"/>
        <v>COMMENT ON COLUMN SPT_RPL_PTA_HEADER_V.UL_ORG_LOC_ID IS 'The location ID for the Organization for the given Port Agent';</v>
      </c>
    </row>
    <row r="182" spans="1:4" x14ac:dyDescent="0.25">
      <c r="A182" s="46" t="s">
        <v>1813</v>
      </c>
      <c r="B182" s="107" t="s">
        <v>1784</v>
      </c>
      <c r="C182" s="79" t="s">
        <v>1660</v>
      </c>
      <c r="D182" s="137" t="str">
        <f t="shared" si="2"/>
        <v>COMMENT ON COLUMN SPT_RPL_PTA_HEADER_V.UL_ORG_LOC_NAME IS 'The location name for the Organization for the given Port Agent';</v>
      </c>
    </row>
    <row r="183" spans="1:4" x14ac:dyDescent="0.25">
      <c r="A183" s="46" t="s">
        <v>1813</v>
      </c>
      <c r="B183" s="107" t="s">
        <v>1785</v>
      </c>
      <c r="C183" s="79" t="s">
        <v>1667</v>
      </c>
      <c r="D183" s="137" t="str">
        <f t="shared" si="2"/>
        <v>COMMENT ON COLUMN SPT_RPL_PTA_HEADER_V.UL_ORG_LOC_TYPE_ID IS 'The ID of the location type for the Organization for the given Port Agent';</v>
      </c>
    </row>
    <row r="184" spans="1:4" x14ac:dyDescent="0.25">
      <c r="A184" s="46" t="s">
        <v>1813</v>
      </c>
      <c r="B184" s="107" t="s">
        <v>1786</v>
      </c>
      <c r="C184" s="79" t="s">
        <v>1661</v>
      </c>
      <c r="D184" s="137" t="str">
        <f t="shared" si="2"/>
        <v>COMMENT ON COLUMN SPT_RPL_PTA_HEADER_V.UL_ORG_LOC_ALPHA_CODE IS 'The location alphabetic code for the Organization for the given Port Agent';</v>
      </c>
    </row>
    <row r="185" spans="1:4" x14ac:dyDescent="0.25">
      <c r="A185" s="46" t="s">
        <v>1813</v>
      </c>
      <c r="B185" s="106" t="s">
        <v>1778</v>
      </c>
      <c r="C185" s="79" t="s">
        <v>1662</v>
      </c>
      <c r="D185" s="137" t="str">
        <f t="shared" si="2"/>
        <v>COMMENT ON COLUMN SPT_RPL_PTA_HEADER_V.UL_ORG_LOC_DESC IS 'The location description for the Organization for the given Port Agent';</v>
      </c>
    </row>
    <row r="186" spans="1:4" x14ac:dyDescent="0.25">
      <c r="A186" s="46" t="s">
        <v>1813</v>
      </c>
      <c r="B186" s="106" t="s">
        <v>1779</v>
      </c>
      <c r="C186" s="79" t="s">
        <v>1663</v>
      </c>
      <c r="D186" s="137" t="str">
        <f t="shared" ref="D186:D190" si="3">CONCATENATE("COMMENT ON COLUMN ",A186, ".", B186, " IS '", SUBSTITUTE(C186, "'", "''"), "';")</f>
        <v>COMMENT ON COLUMN SPT_RPL_PTA_HEADER_V.UL_ORG_LOC_NUM_CODE IS 'The location numeric code for the Organization for the given Port Agent';</v>
      </c>
    </row>
    <row r="187" spans="1:4" x14ac:dyDescent="0.25">
      <c r="A187" s="46" t="s">
        <v>1813</v>
      </c>
      <c r="B187" s="106" t="s">
        <v>1780</v>
      </c>
      <c r="C187" s="79" t="s">
        <v>1664</v>
      </c>
      <c r="D187" s="137" t="str">
        <f t="shared" si="3"/>
        <v>COMMENT ON COLUMN SPT_RPL_PTA_HEADER_V.UL_ORG_LOC_TYPE_NAME IS 'The name of the location type for the Organization for the given Port Agent';</v>
      </c>
    </row>
    <row r="188" spans="1:4" x14ac:dyDescent="0.25">
      <c r="A188" s="46" t="s">
        <v>1813</v>
      </c>
      <c r="B188" s="106" t="s">
        <v>1781</v>
      </c>
      <c r="C188" s="79" t="s">
        <v>1665</v>
      </c>
      <c r="D188" s="137" t="str">
        <f t="shared" si="3"/>
        <v>COMMENT ON COLUMN SPT_RPL_PTA_HEADER_V.UL_ORG_LOC_TYPE_CODE IS 'The code of the location type for the Organization for the given Port Agent';</v>
      </c>
    </row>
    <row r="189" spans="1:4" x14ac:dyDescent="0.25">
      <c r="A189" s="46" t="s">
        <v>1813</v>
      </c>
      <c r="B189" s="106" t="s">
        <v>1782</v>
      </c>
      <c r="C189" s="79" t="s">
        <v>1666</v>
      </c>
      <c r="D189" s="137" t="str">
        <f t="shared" si="3"/>
        <v>COMMENT ON COLUMN SPT_RPL_PTA_HEADER_V.UL_ORG_LOC_TYPE_DESC IS 'The description of the location type for the Organization for the given Port Agent';</v>
      </c>
    </row>
    <row r="190" spans="1:4" s="214" customFormat="1" x14ac:dyDescent="0.25">
      <c r="A190" s="200" t="s">
        <v>1813</v>
      </c>
      <c r="B190" s="214" t="s">
        <v>1088</v>
      </c>
      <c r="C190" s="146" t="s">
        <v>2203</v>
      </c>
      <c r="D190" s="214" t="str">
        <f t="shared" si="3"/>
        <v>COMMENT ON COLUMN SPT_RPL_PTA_HEADER_V.XML_FILE_ID IS 'The XML data file the vessel trip was loaded from (for RPL data imported using the XML import module)';</v>
      </c>
    </row>
    <row r="191" spans="1:4" x14ac:dyDescent="0.25">
      <c r="A191" s="46" t="s">
        <v>49</v>
      </c>
      <c r="B191" t="s">
        <v>315</v>
      </c>
      <c r="C191" s="100" t="s">
        <v>555</v>
      </c>
      <c r="D191" s="137" t="str">
        <f t="shared" ref="D191:D228" si="4">CONCATENATE("COMMENT ON COLUMN ",A191, ".", B191, " IS '", SUBSTITUTE(C191, "'", "''"), "';")</f>
        <v>COMMENT ON COLUMN SPT_ACTIVITY_CODES.ACT_CODE IS 'The numeric code for the given fishing activity';</v>
      </c>
    </row>
    <row r="192" spans="1:4" x14ac:dyDescent="0.25">
      <c r="A192" s="46" t="s">
        <v>49</v>
      </c>
      <c r="B192" t="s">
        <v>314</v>
      </c>
      <c r="C192" s="117" t="s">
        <v>556</v>
      </c>
      <c r="D192" s="137" t="str">
        <f t="shared" si="4"/>
        <v>COMMENT ON COLUMN SPT_ACTIVITY_CODES.ACT_CODE_ID IS 'Primary Key for the SPT_ACTIVITY_CODES table';</v>
      </c>
    </row>
    <row r="193" spans="1:4" x14ac:dyDescent="0.25">
      <c r="A193" s="46" t="s">
        <v>49</v>
      </c>
      <c r="B193" t="s">
        <v>391</v>
      </c>
      <c r="C193" s="117" t="s">
        <v>557</v>
      </c>
      <c r="D193" s="137" t="str">
        <f t="shared" si="4"/>
        <v>COMMENT ON COLUMN SPT_ACTIVITY_CODES.ACT_DESC IS 'The description of the given fishing activity';</v>
      </c>
    </row>
    <row r="194" spans="1:4" x14ac:dyDescent="0.25">
      <c r="A194" s="46" t="s">
        <v>49</v>
      </c>
      <c r="B194" t="s">
        <v>390</v>
      </c>
      <c r="C194" s="117" t="s">
        <v>558</v>
      </c>
      <c r="D194" s="137" t="str">
        <f t="shared" si="4"/>
        <v>COMMENT ON COLUMN SPT_ACTIVITY_CODES.ACT_NAME IS 'The name of the given fishing activity';</v>
      </c>
    </row>
    <row r="195" spans="1:4" x14ac:dyDescent="0.25">
      <c r="A195" s="46" t="s">
        <v>49</v>
      </c>
      <c r="B195" t="s">
        <v>1607</v>
      </c>
      <c r="C195" s="73" t="s">
        <v>1608</v>
      </c>
      <c r="D195" s="137" t="str">
        <f t="shared" si="4"/>
        <v>COMMENT ON COLUMN SPT_ACTIVITY_CODES.CREATED_BY IS 'The Oracle username of the person creating this record in the database';</v>
      </c>
    </row>
    <row r="196" spans="1:4" x14ac:dyDescent="0.25">
      <c r="A196" s="46" t="s">
        <v>49</v>
      </c>
      <c r="B196" t="s">
        <v>1605</v>
      </c>
      <c r="C196" s="117" t="s">
        <v>1606</v>
      </c>
      <c r="D196" s="137" t="str">
        <f t="shared" si="4"/>
        <v>COMMENT ON COLUMN SPT_ACTIVITY_CODES.CREATE_DATE IS 'The date on which this record was created in the database';</v>
      </c>
    </row>
    <row r="197" spans="1:4" x14ac:dyDescent="0.25">
      <c r="A197" s="46" t="s">
        <v>49</v>
      </c>
      <c r="B197" t="s">
        <v>1611</v>
      </c>
      <c r="C197" s="115" t="s">
        <v>1612</v>
      </c>
      <c r="D197" s="137" t="str">
        <f t="shared" si="4"/>
        <v>COMMENT ON COLUMN SPT_ACTIVITY_CODES.LAST_MOD_BY IS 'The Oracle username of the person making the most recent change to this record';</v>
      </c>
    </row>
    <row r="198" spans="1:4" x14ac:dyDescent="0.25">
      <c r="A198" s="46" t="s">
        <v>49</v>
      </c>
      <c r="B198" t="s">
        <v>1609</v>
      </c>
      <c r="C198" s="115" t="s">
        <v>1610</v>
      </c>
      <c r="D198" s="137" t="str">
        <f t="shared" si="4"/>
        <v>COMMENT ON COLUMN SPT_ACTIVITY_CODES.LAST_MOD_DATE IS 'The last date on which any of the data in this record was changed';</v>
      </c>
    </row>
    <row r="199" spans="1:4" x14ac:dyDescent="0.25">
      <c r="A199" s="46" t="s">
        <v>1054</v>
      </c>
      <c r="B199" t="s">
        <v>1909</v>
      </c>
      <c r="C199" s="115" t="s">
        <v>2076</v>
      </c>
      <c r="D199" s="137" t="str">
        <f t="shared" si="4"/>
        <v>COMMENT ON COLUMN SPT_APP_DEF_VALUES.APP_DEF_VALUE_EXPR IS 'The constant/SQL expression that is used to set the default value for the given XML Application Field';</v>
      </c>
    </row>
    <row r="200" spans="1:4" x14ac:dyDescent="0.25">
      <c r="A200" s="46" t="s">
        <v>1054</v>
      </c>
      <c r="B200" t="s">
        <v>1069</v>
      </c>
      <c r="C200" s="115" t="s">
        <v>2077</v>
      </c>
      <c r="D200" s="137" t="str">
        <f t="shared" si="4"/>
        <v>COMMENT ON COLUMN SPT_APP_DEF_VALUES.APP_DEF_VALUE_ID IS 'Primary Key for the SPT_APP_DEF_VALUES table';</v>
      </c>
    </row>
    <row r="201" spans="1:4" x14ac:dyDescent="0.25">
      <c r="A201" s="46" t="s">
        <v>1054</v>
      </c>
      <c r="B201" t="s">
        <v>1607</v>
      </c>
      <c r="C201" s="115" t="s">
        <v>1608</v>
      </c>
      <c r="D201" s="137" t="str">
        <f t="shared" si="4"/>
        <v>COMMENT ON COLUMN SPT_APP_DEF_VALUES.CREATED_BY IS 'The Oracle username of the person creating this record in the database';</v>
      </c>
    </row>
    <row r="202" spans="1:4" x14ac:dyDescent="0.25">
      <c r="A202" s="46" t="s">
        <v>1054</v>
      </c>
      <c r="B202" t="s">
        <v>1605</v>
      </c>
      <c r="C202" s="116" t="s">
        <v>1606</v>
      </c>
      <c r="D202" s="137" t="str">
        <f t="shared" si="4"/>
        <v>COMMENT ON COLUMN SPT_APP_DEF_VALUES.CREATE_DATE IS 'The date on which this record was created in the database';</v>
      </c>
    </row>
    <row r="203" spans="1:4" x14ac:dyDescent="0.25">
      <c r="A203" s="46" t="s">
        <v>1054</v>
      </c>
      <c r="B203" t="s">
        <v>1910</v>
      </c>
      <c r="C203" s="116" t="s">
        <v>2078</v>
      </c>
      <c r="D203" s="137" t="str">
        <f t="shared" si="4"/>
        <v>COMMENT ON COLUMN SPT_APP_DEF_VALUES.DEF_VALUE_LABEL IS 'The label for the given field''s default value';</v>
      </c>
    </row>
    <row r="204" spans="1:4" x14ac:dyDescent="0.25">
      <c r="A204" s="46" t="s">
        <v>1054</v>
      </c>
      <c r="B204" t="s">
        <v>1611</v>
      </c>
      <c r="C204" s="116" t="s">
        <v>1612</v>
      </c>
      <c r="D204" s="137" t="str">
        <f t="shared" si="4"/>
        <v>COMMENT ON COLUMN SPT_APP_DEF_VALUES.LAST_MOD_BY IS 'The Oracle username of the person making the most recent change to this record';</v>
      </c>
    </row>
    <row r="205" spans="1:4" x14ac:dyDescent="0.25">
      <c r="A205" s="46" t="s">
        <v>1054</v>
      </c>
      <c r="B205" t="s">
        <v>1609</v>
      </c>
      <c r="C205" s="115" t="s">
        <v>1610</v>
      </c>
      <c r="D205" s="137" t="str">
        <f t="shared" si="4"/>
        <v>COMMENT ON COLUMN SPT_APP_DEF_VALUES.LAST_MOD_DATE IS 'The last date on which any of the data in this record was changed';</v>
      </c>
    </row>
    <row r="206" spans="1:4" x14ac:dyDescent="0.25">
      <c r="A206" s="46" t="s">
        <v>1051</v>
      </c>
      <c r="B206" t="s">
        <v>1065</v>
      </c>
      <c r="C206" s="115" t="s">
        <v>2079</v>
      </c>
      <c r="D206" s="137" t="str">
        <f t="shared" si="4"/>
        <v>COMMENT ON COLUMN SPT_APP_FIELDS.APP_FIELD_ID IS 'Primary Key for the SPT_APP_FIELDS table';</v>
      </c>
    </row>
    <row r="207" spans="1:4" x14ac:dyDescent="0.25">
      <c r="A207" s="46" t="s">
        <v>1051</v>
      </c>
      <c r="B207" t="s">
        <v>1064</v>
      </c>
      <c r="C207" s="115" t="s">
        <v>2080</v>
      </c>
      <c r="D207" s="137" t="str">
        <f t="shared" si="4"/>
        <v>COMMENT ON COLUMN SPT_APP_FIELDS.APP_TABLE_ID IS 'Foreign key reference to the XML Application Table that defines the table the given field belongs to';</v>
      </c>
    </row>
    <row r="208" spans="1:4" x14ac:dyDescent="0.25">
      <c r="A208" s="46" t="s">
        <v>1051</v>
      </c>
      <c r="B208" t="s">
        <v>1607</v>
      </c>
      <c r="C208" s="117" t="s">
        <v>1608</v>
      </c>
      <c r="D208" s="137" t="str">
        <f t="shared" si="4"/>
        <v>COMMENT ON COLUMN SPT_APP_FIELDS.CREATED_BY IS 'The Oracle username of the person creating this record in the database';</v>
      </c>
    </row>
    <row r="209" spans="1:4" x14ac:dyDescent="0.25">
      <c r="A209" s="46" t="s">
        <v>1051</v>
      </c>
      <c r="B209" t="s">
        <v>1605</v>
      </c>
      <c r="C209" s="125" t="s">
        <v>1606</v>
      </c>
      <c r="D209" s="137" t="str">
        <f t="shared" si="4"/>
        <v>COMMENT ON COLUMN SPT_APP_FIELDS.CREATE_DATE IS 'The date on which this record was created in the database';</v>
      </c>
    </row>
    <row r="210" spans="1:4" x14ac:dyDescent="0.25">
      <c r="A210" s="46" t="s">
        <v>1051</v>
      </c>
      <c r="B210" t="s">
        <v>1912</v>
      </c>
      <c r="C210" s="117" t="s">
        <v>2081</v>
      </c>
      <c r="D210" s="137" t="str">
        <f t="shared" si="4"/>
        <v>COMMENT ON COLUMN SPT_APP_FIELDS.FIELD_DESCRIPTION IS 'The description of the Application XML Field used in the XML data import module';</v>
      </c>
    </row>
    <row r="211" spans="1:4" x14ac:dyDescent="0.25">
      <c r="A211" s="46" t="s">
        <v>1051</v>
      </c>
      <c r="B211" t="s">
        <v>1913</v>
      </c>
      <c r="C211" s="125" t="s">
        <v>2082</v>
      </c>
      <c r="D211" s="137" t="str">
        <f t="shared" si="4"/>
        <v>COMMENT ON COLUMN SPT_APP_FIELDS.FIELD_NAME IS 'The name of the Application XML Field used in the XML data import module';</v>
      </c>
    </row>
    <row r="212" spans="1:4" x14ac:dyDescent="0.25">
      <c r="A212" s="46" t="s">
        <v>1051</v>
      </c>
      <c r="B212" t="s">
        <v>1611</v>
      </c>
      <c r="C212" s="117" t="s">
        <v>1612</v>
      </c>
      <c r="D212" s="137" t="str">
        <f t="shared" si="4"/>
        <v>COMMENT ON COLUMN SPT_APP_FIELDS.LAST_MOD_BY IS 'The Oracle username of the person making the most recent change to this record';</v>
      </c>
    </row>
    <row r="213" spans="1:4" x14ac:dyDescent="0.25">
      <c r="A213" s="46" t="s">
        <v>1051</v>
      </c>
      <c r="B213" t="s">
        <v>1609</v>
      </c>
      <c r="C213" s="125" t="s">
        <v>1610</v>
      </c>
      <c r="D213" s="137" t="str">
        <f t="shared" si="4"/>
        <v>COMMENT ON COLUMN SPT_APP_FIELDS.LAST_MOD_DATE IS 'The last date on which any of the data in this record was changed';</v>
      </c>
    </row>
    <row r="214" spans="1:4" x14ac:dyDescent="0.25">
      <c r="A214" s="46" t="s">
        <v>1051</v>
      </c>
      <c r="B214" t="s">
        <v>1935</v>
      </c>
      <c r="C214" s="117" t="s">
        <v>2083</v>
      </c>
      <c r="D214" s="137" t="str">
        <f t="shared" si="4"/>
        <v>COMMENT ON COLUMN SPT_APP_FIELDS.SQL_EXPRESSION IS 'The SQL expression that is used to assign the corresponding destination field''s value (if any)';</v>
      </c>
    </row>
    <row r="215" spans="1:4" x14ac:dyDescent="0.25">
      <c r="A215" s="46" t="s">
        <v>1056</v>
      </c>
      <c r="B215" t="s">
        <v>1069</v>
      </c>
      <c r="C215" s="125" t="s">
        <v>2084</v>
      </c>
      <c r="D215" s="137" t="str">
        <f t="shared" si="4"/>
        <v>COMMENT ON COLUMN SPT_APP_GRP_DEF_VALS.APP_DEF_VALUE_ID IS 'Foreign key reference to the Default Values table that defines which default value and field are defined for the given XML Application Record Group';</v>
      </c>
    </row>
    <row r="216" spans="1:4" x14ac:dyDescent="0.25">
      <c r="A216" s="46" t="s">
        <v>1056</v>
      </c>
      <c r="B216" t="s">
        <v>1068</v>
      </c>
      <c r="C216" s="126" t="s">
        <v>2085</v>
      </c>
      <c r="D216" s="137" t="str">
        <f t="shared" si="4"/>
        <v>COMMENT ON COLUMN SPT_APP_GRP_DEF_VALS.APP_GRP_DEF_VAL_ID IS 'Primary Key for the SPT_APP_GRP_DEF_VALS table';</v>
      </c>
    </row>
    <row r="217" spans="1:4" x14ac:dyDescent="0.25">
      <c r="A217" s="46" t="s">
        <v>1056</v>
      </c>
      <c r="B217" t="s">
        <v>1066</v>
      </c>
      <c r="C217" s="126" t="s">
        <v>2086</v>
      </c>
      <c r="D217" s="137" t="str">
        <f t="shared" si="4"/>
        <v>COMMENT ON COLUMN SPT_APP_GRP_DEF_VALS.APP_RECORD_GROUP_ID IS 'Foreign key reference to the XML Application Record Groups table that associates the Record Group with a given Default Value';</v>
      </c>
    </row>
    <row r="218" spans="1:4" x14ac:dyDescent="0.25">
      <c r="A218" s="46" t="s">
        <v>1056</v>
      </c>
      <c r="B218" t="s">
        <v>1607</v>
      </c>
      <c r="C218" s="126" t="s">
        <v>1608</v>
      </c>
      <c r="D218" s="137" t="str">
        <f t="shared" si="4"/>
        <v>COMMENT ON COLUMN SPT_APP_GRP_DEF_VALS.CREATED_BY IS 'The Oracle username of the person creating this record in the database';</v>
      </c>
    </row>
    <row r="219" spans="1:4" x14ac:dyDescent="0.25">
      <c r="A219" s="46" t="s">
        <v>1056</v>
      </c>
      <c r="B219" t="s">
        <v>1605</v>
      </c>
      <c r="C219" s="126" t="s">
        <v>1606</v>
      </c>
      <c r="D219" s="137" t="str">
        <f t="shared" si="4"/>
        <v>COMMENT ON COLUMN SPT_APP_GRP_DEF_VALS.CREATE_DATE IS 'The date on which this record was created in the database';</v>
      </c>
    </row>
    <row r="220" spans="1:4" x14ac:dyDescent="0.25">
      <c r="A220" s="46" t="s">
        <v>1056</v>
      </c>
      <c r="B220" t="s">
        <v>1611</v>
      </c>
      <c r="C220" s="126" t="s">
        <v>1612</v>
      </c>
      <c r="D220" s="137" t="str">
        <f t="shared" si="4"/>
        <v>COMMENT ON COLUMN SPT_APP_GRP_DEF_VALS.LAST_MOD_BY IS 'The Oracle username of the person making the most recent change to this record';</v>
      </c>
    </row>
    <row r="221" spans="1:4" x14ac:dyDescent="0.25">
      <c r="A221" s="46" t="s">
        <v>1056</v>
      </c>
      <c r="B221" t="s">
        <v>1609</v>
      </c>
      <c r="C221" s="126" t="s">
        <v>1610</v>
      </c>
      <c r="D221" s="137" t="str">
        <f t="shared" si="4"/>
        <v>COMMENT ON COLUMN SPT_APP_GRP_DEF_VALS.LAST_MOD_DATE IS 'The last date on which any of the data in this record was changed';</v>
      </c>
    </row>
    <row r="222" spans="1:4" x14ac:dyDescent="0.25">
      <c r="A222" s="46" t="s">
        <v>1056</v>
      </c>
      <c r="B222" t="s">
        <v>2087</v>
      </c>
      <c r="C222" s="126" t="s">
        <v>2088</v>
      </c>
      <c r="D222" s="137" t="str">
        <f t="shared" si="4"/>
        <v>COMMENT ON COLUMN SPT_APP_GRP_DEF_VALS.TARGET_FIELD_ID IS 'The application field that the default value is assigned to for the given application group default value definition';</v>
      </c>
    </row>
    <row r="223" spans="1:4" x14ac:dyDescent="0.25">
      <c r="A223" s="46" t="s">
        <v>1052</v>
      </c>
      <c r="B223" t="s">
        <v>1066</v>
      </c>
      <c r="C223" s="126" t="s">
        <v>2089</v>
      </c>
      <c r="D223" s="137" t="str">
        <f t="shared" si="4"/>
        <v>COMMENT ON COLUMN SPT_APP_RECORD_GROUPS.APP_RECORD_GROUP_ID IS 'Primary Key for the SPT_APP_RECORD_GROUPS table';</v>
      </c>
    </row>
    <row r="224" spans="1:4" x14ac:dyDescent="0.25">
      <c r="A224" s="46" t="s">
        <v>1052</v>
      </c>
      <c r="B224" t="s">
        <v>1607</v>
      </c>
      <c r="C224" s="126" t="s">
        <v>1608</v>
      </c>
      <c r="D224" s="137" t="str">
        <f t="shared" si="4"/>
        <v>COMMENT ON COLUMN SPT_APP_RECORD_GROUPS.CREATED_BY IS 'The Oracle username of the person creating this record in the database';</v>
      </c>
    </row>
    <row r="225" spans="1:4" x14ac:dyDescent="0.25">
      <c r="A225" s="46" t="s">
        <v>1052</v>
      </c>
      <c r="B225" t="s">
        <v>1605</v>
      </c>
      <c r="C225" s="126" t="s">
        <v>1606</v>
      </c>
      <c r="D225" s="137" t="str">
        <f t="shared" si="4"/>
        <v>COMMENT ON COLUMN SPT_APP_RECORD_GROUPS.CREATE_DATE IS 'The date on which this record was created in the database';</v>
      </c>
    </row>
    <row r="226" spans="1:4" x14ac:dyDescent="0.25">
      <c r="A226" s="46" t="s">
        <v>1052</v>
      </c>
      <c r="B226" t="s">
        <v>1911</v>
      </c>
      <c r="C226" s="126" t="s">
        <v>2090</v>
      </c>
      <c r="D226" s="137" t="str">
        <f t="shared" si="4"/>
        <v>COMMENT ON COLUMN SPT_APP_RECORD_GROUPS.DUP_REC_YN IS 'Flag to indicate if the given record group is a duplicate that should only be inserted once (e.g. SPT_VESSEL_TRIPS section of the RPL header is repeated but should only result in a single new record for a given vessel trip)';</v>
      </c>
    </row>
    <row r="227" spans="1:4" x14ac:dyDescent="0.25">
      <c r="A227" s="46" t="s">
        <v>1052</v>
      </c>
      <c r="B227" t="s">
        <v>1611</v>
      </c>
      <c r="C227" s="126" t="s">
        <v>1612</v>
      </c>
      <c r="D227" s="137" t="str">
        <f t="shared" si="4"/>
        <v>COMMENT ON COLUMN SPT_APP_RECORD_GROUPS.LAST_MOD_BY IS 'The Oracle username of the person making the most recent change to this record';</v>
      </c>
    </row>
    <row r="228" spans="1:4" x14ac:dyDescent="0.25">
      <c r="A228" s="46" t="s">
        <v>1052</v>
      </c>
      <c r="B228" t="s">
        <v>1609</v>
      </c>
      <c r="C228" s="123" t="s">
        <v>1610</v>
      </c>
      <c r="D228" s="137" t="str">
        <f t="shared" si="4"/>
        <v>COMMENT ON COLUMN SPT_APP_RECORD_GROUPS.LAST_MOD_DATE IS 'The last date on which any of the data in this record was changed';</v>
      </c>
    </row>
    <row r="229" spans="1:4" x14ac:dyDescent="0.25">
      <c r="A229" s="46" t="s">
        <v>1052</v>
      </c>
      <c r="B229" t="s">
        <v>1914</v>
      </c>
      <c r="C229" s="123" t="s">
        <v>2091</v>
      </c>
      <c r="D229" s="137" t="str">
        <f t="shared" ref="D229:D292" si="5">CONCATENATE("COMMENT ON COLUMN ",A229, ".", B229, " IS '", SUBSTITUTE(C229, "'", "''"), "';")</f>
        <v>COMMENT ON COLUMN SPT_APP_RECORD_GROUPS.RECORD_GROUP_DESC IS 'The description of the given group of XML Application Fields that comprise the values for the given record';</v>
      </c>
    </row>
    <row r="230" spans="1:4" x14ac:dyDescent="0.25">
      <c r="A230" s="46" t="s">
        <v>1052</v>
      </c>
      <c r="B230" t="s">
        <v>1915</v>
      </c>
      <c r="C230" s="123" t="s">
        <v>2092</v>
      </c>
      <c r="D230" s="137" t="str">
        <f t="shared" si="5"/>
        <v>COMMENT ON COLUMN SPT_APP_RECORD_GROUPS.RECORD_GROUP_NAME IS 'The name of the given group of XML Application Fields that comprise the values for the given record';</v>
      </c>
    </row>
    <row r="231" spans="1:4" x14ac:dyDescent="0.25">
      <c r="A231" s="46" t="s">
        <v>1053</v>
      </c>
      <c r="B231" t="s">
        <v>1066</v>
      </c>
      <c r="C231" s="123" t="s">
        <v>2093</v>
      </c>
      <c r="D231" s="137" t="str">
        <f t="shared" si="5"/>
        <v>COMMENT ON COLUMN SPT_APP_REC_GRP_PROPS.APP_RECORD_GROUP_ID IS 'foreign key reference to the XML Application Record Groups table';</v>
      </c>
    </row>
    <row r="232" spans="1:4" x14ac:dyDescent="0.25">
      <c r="A232" s="46" t="s">
        <v>1053</v>
      </c>
      <c r="B232" t="s">
        <v>1067</v>
      </c>
      <c r="C232" s="123" t="s">
        <v>2094</v>
      </c>
      <c r="D232" s="137" t="str">
        <f t="shared" si="5"/>
        <v>COMMENT ON COLUMN SPT_APP_REC_GRP_PROPS.APP_REC_GRP_PROP_ID IS 'Primary Key for the SPT_APP_REC_GRP_PROPS table';</v>
      </c>
    </row>
    <row r="233" spans="1:4" x14ac:dyDescent="0.25">
      <c r="A233" s="46" t="s">
        <v>1053</v>
      </c>
      <c r="B233" t="s">
        <v>1049</v>
      </c>
      <c r="C233" s="123" t="s">
        <v>2095</v>
      </c>
      <c r="D233" s="137" t="str">
        <f t="shared" si="5"/>
        <v>COMMENT ON COLUMN SPT_APP_REC_GRP_PROPS.APP_XML_PROP_ID IS 'foreign key reference to the XML Application Document Properties table';</v>
      </c>
    </row>
    <row r="234" spans="1:4" x14ac:dyDescent="0.25">
      <c r="A234" s="46" t="s">
        <v>1053</v>
      </c>
      <c r="B234" t="s">
        <v>1607</v>
      </c>
      <c r="C234" s="120" t="s">
        <v>1608</v>
      </c>
      <c r="D234" s="137" t="str">
        <f t="shared" si="5"/>
        <v>COMMENT ON COLUMN SPT_APP_REC_GRP_PROPS.CREATED_BY IS 'The Oracle username of the person creating this record in the database';</v>
      </c>
    </row>
    <row r="235" spans="1:4" s="118" customFormat="1" x14ac:dyDescent="0.25">
      <c r="A235" s="119" t="s">
        <v>1053</v>
      </c>
      <c r="B235" s="118" t="s">
        <v>1605</v>
      </c>
      <c r="C235" s="125" t="s">
        <v>1606</v>
      </c>
      <c r="D235" s="137" t="str">
        <f t="shared" si="5"/>
        <v>COMMENT ON COLUMN SPT_APP_REC_GRP_PROPS.CREATE_DATE IS 'The date on which this record was created in the database';</v>
      </c>
    </row>
    <row r="236" spans="1:4" x14ac:dyDescent="0.25">
      <c r="A236" s="119" t="s">
        <v>1053</v>
      </c>
      <c r="B236" t="s">
        <v>1611</v>
      </c>
      <c r="C236" s="120" t="s">
        <v>1612</v>
      </c>
      <c r="D236" s="137" t="str">
        <f t="shared" si="5"/>
        <v>COMMENT ON COLUMN SPT_APP_REC_GRP_PROPS.LAST_MOD_BY IS 'The Oracle username of the person making the most recent change to this record';</v>
      </c>
    </row>
    <row r="237" spans="1:4" s="118" customFormat="1" x14ac:dyDescent="0.25">
      <c r="A237" s="119" t="s">
        <v>1053</v>
      </c>
      <c r="B237" s="118" t="s">
        <v>1609</v>
      </c>
      <c r="C237" s="125" t="s">
        <v>1610</v>
      </c>
      <c r="D237" s="137" t="str">
        <f t="shared" si="5"/>
        <v>COMMENT ON COLUMN SPT_APP_REC_GRP_PROPS.LAST_MOD_DATE IS 'The last date on which any of the data in this record was changed';</v>
      </c>
    </row>
    <row r="238" spans="1:4" x14ac:dyDescent="0.25">
      <c r="A238" s="46" t="s">
        <v>1050</v>
      </c>
      <c r="B238" t="s">
        <v>1064</v>
      </c>
      <c r="C238" s="121" t="s">
        <v>2096</v>
      </c>
      <c r="D238" s="137" t="str">
        <f t="shared" si="5"/>
        <v>COMMENT ON COLUMN SPT_APP_TABLES.APP_TABLE_ID IS 'Primary Key for the SPT_APP_TABLES table';</v>
      </c>
    </row>
    <row r="239" spans="1:4" x14ac:dyDescent="0.25">
      <c r="A239" s="46" t="s">
        <v>1050</v>
      </c>
      <c r="B239" t="s">
        <v>1607</v>
      </c>
      <c r="C239" s="123" t="s">
        <v>1608</v>
      </c>
      <c r="D239" s="137" t="str">
        <f t="shared" si="5"/>
        <v>COMMENT ON COLUMN SPT_APP_TABLES.CREATED_BY IS 'The Oracle username of the person creating this record in the database';</v>
      </c>
    </row>
    <row r="240" spans="1:4" x14ac:dyDescent="0.25">
      <c r="A240" s="46" t="s">
        <v>1050</v>
      </c>
      <c r="B240" t="s">
        <v>1605</v>
      </c>
      <c r="C240" s="122" t="s">
        <v>1606</v>
      </c>
      <c r="D240" s="137" t="str">
        <f t="shared" si="5"/>
        <v>COMMENT ON COLUMN SPT_APP_TABLES.CREATE_DATE IS 'The date on which this record was created in the database';</v>
      </c>
    </row>
    <row r="241" spans="1:4" x14ac:dyDescent="0.25">
      <c r="A241" s="46" t="s">
        <v>1050</v>
      </c>
      <c r="B241" t="s">
        <v>1611</v>
      </c>
      <c r="C241" s="122" t="s">
        <v>1612</v>
      </c>
      <c r="D241" s="137" t="str">
        <f t="shared" si="5"/>
        <v>COMMENT ON COLUMN SPT_APP_TABLES.LAST_MOD_BY IS 'The Oracle username of the person making the most recent change to this record';</v>
      </c>
    </row>
    <row r="242" spans="1:4" x14ac:dyDescent="0.25">
      <c r="A242" s="46" t="s">
        <v>1050</v>
      </c>
      <c r="B242" t="s">
        <v>1609</v>
      </c>
      <c r="C242" s="122" t="s">
        <v>1610</v>
      </c>
      <c r="D242" s="137" t="str">
        <f t="shared" si="5"/>
        <v>COMMENT ON COLUMN SPT_APP_TABLES.LAST_MOD_DATE IS 'The last date on which any of the data in this record was changed';</v>
      </c>
    </row>
    <row r="243" spans="1:4" x14ac:dyDescent="0.25">
      <c r="A243" s="46" t="s">
        <v>1050</v>
      </c>
      <c r="B243" t="s">
        <v>2097</v>
      </c>
      <c r="C243" s="122" t="s">
        <v>2098</v>
      </c>
      <c r="D243" s="137" t="str">
        <f t="shared" si="5"/>
        <v>COMMENT ON COLUMN SPT_APP_TABLES.PARENT_FK_APP_FIELD_ID IS 'The foreign key reference field to the given parent table (if any)';</v>
      </c>
    </row>
    <row r="244" spans="1:4" x14ac:dyDescent="0.25">
      <c r="A244" s="46" t="s">
        <v>1050</v>
      </c>
      <c r="B244" t="s">
        <v>2099</v>
      </c>
      <c r="C244" s="122" t="s">
        <v>2100</v>
      </c>
      <c r="D244" s="137" t="str">
        <f t="shared" si="5"/>
        <v>COMMENT ON COLUMN SPT_APP_TABLES.PARENT_TABLE_ID IS 'Parent table for the given application table.  Parent tables will define the primary key field value, and the child''s FK field that references the parent table.';</v>
      </c>
    </row>
    <row r="245" spans="1:4" x14ac:dyDescent="0.25">
      <c r="A245" s="46" t="s">
        <v>1050</v>
      </c>
      <c r="B245" t="s">
        <v>2101</v>
      </c>
      <c r="C245" s="122" t="s">
        <v>2102</v>
      </c>
      <c r="D245" s="137" t="str">
        <f t="shared" si="5"/>
        <v>COMMENT ON COLUMN SPT_APP_TABLES.PK_APP_FIELD_ID IS 'Foreign key reference to the primary key for the given XML Application Table';</v>
      </c>
    </row>
    <row r="246" spans="1:4" x14ac:dyDescent="0.25">
      <c r="A246" s="46" t="s">
        <v>1050</v>
      </c>
      <c r="B246" t="s">
        <v>1936</v>
      </c>
      <c r="C246" s="122" t="s">
        <v>2103</v>
      </c>
      <c r="D246" s="137" t="str">
        <f t="shared" si="5"/>
        <v>COMMENT ON COLUMN SPT_APP_TABLES.TABLE_DESCRIPTION IS 'The description of the application table used in the XML data import module';</v>
      </c>
    </row>
    <row r="247" spans="1:4" x14ac:dyDescent="0.25">
      <c r="A247" s="46" t="s">
        <v>1050</v>
      </c>
      <c r="B247" t="s">
        <v>552</v>
      </c>
      <c r="C247" s="122" t="s">
        <v>2104</v>
      </c>
      <c r="D247" s="137" t="str">
        <f t="shared" si="5"/>
        <v>COMMENT ON COLUMN SPT_APP_TABLES.TABLE_NAME IS 'The name of the application table used in the XML data import module';</v>
      </c>
    </row>
    <row r="248" spans="1:4" x14ac:dyDescent="0.25">
      <c r="A248" s="46" t="s">
        <v>1091</v>
      </c>
      <c r="B248" t="s">
        <v>1607</v>
      </c>
      <c r="C248" s="122" t="s">
        <v>1608</v>
      </c>
      <c r="D248" s="137" t="str">
        <f t="shared" si="5"/>
        <v>COMMENT ON COLUMN SPT_APP_XML_EXEC.CREATED_BY IS 'The Oracle username of the person creating this record in the database';</v>
      </c>
    </row>
    <row r="249" spans="1:4" x14ac:dyDescent="0.25">
      <c r="A249" s="46" t="s">
        <v>1091</v>
      </c>
      <c r="B249" t="s">
        <v>1605</v>
      </c>
      <c r="C249" s="122" t="s">
        <v>1606</v>
      </c>
      <c r="D249" s="137" t="str">
        <f t="shared" si="5"/>
        <v>COMMENT ON COLUMN SPT_APP_XML_EXEC.CREATE_DATE IS 'The date on which this record was created in the database';</v>
      </c>
    </row>
    <row r="250" spans="1:4" x14ac:dyDescent="0.25">
      <c r="A250" s="46" t="s">
        <v>1091</v>
      </c>
      <c r="B250" t="s">
        <v>1965</v>
      </c>
      <c r="C250" s="122" t="s">
        <v>2105</v>
      </c>
      <c r="D250" s="137" t="str">
        <f t="shared" si="5"/>
        <v>COMMENT ON COLUMN SPT_APP_XML_EXEC.EXEC_END_DTM IS 'The date/time the XML data import script finished executing';</v>
      </c>
    </row>
    <row r="251" spans="1:4" x14ac:dyDescent="0.25">
      <c r="A251" s="46" t="s">
        <v>1091</v>
      </c>
      <c r="B251" t="s">
        <v>1966</v>
      </c>
      <c r="C251" s="122" t="s">
        <v>2106</v>
      </c>
      <c r="D251" s="137" t="str">
        <f t="shared" si="5"/>
        <v>COMMENT ON COLUMN SPT_APP_XML_EXEC.EXEC_START_DTM IS 'The date/time the XML data import script was executed';</v>
      </c>
    </row>
    <row r="252" spans="1:4" x14ac:dyDescent="0.25">
      <c r="A252" s="46" t="s">
        <v>1091</v>
      </c>
      <c r="B252" t="s">
        <v>1611</v>
      </c>
      <c r="C252" s="122" t="s">
        <v>1612</v>
      </c>
      <c r="D252" s="137" t="str">
        <f t="shared" si="5"/>
        <v>COMMENT ON COLUMN SPT_APP_XML_EXEC.LAST_MOD_BY IS 'The Oracle username of the person making the most recent change to this record';</v>
      </c>
    </row>
    <row r="253" spans="1:4" x14ac:dyDescent="0.25">
      <c r="A253" s="46" t="s">
        <v>1091</v>
      </c>
      <c r="B253" t="s">
        <v>1609</v>
      </c>
      <c r="C253" s="122" t="s">
        <v>1610</v>
      </c>
      <c r="D253" s="137" t="str">
        <f t="shared" si="5"/>
        <v>COMMENT ON COLUMN SPT_APP_XML_EXEC.LAST_MOD_DATE IS 'The last date on which any of the data in this record was changed';</v>
      </c>
    </row>
    <row r="254" spans="1:4" x14ac:dyDescent="0.25">
      <c r="A254" s="46" t="s">
        <v>1091</v>
      </c>
      <c r="B254" t="s">
        <v>1975</v>
      </c>
      <c r="C254" s="122" t="s">
        <v>2107</v>
      </c>
      <c r="D254" s="137" t="str">
        <f t="shared" si="5"/>
        <v>COMMENT ON COLUMN SPT_APP_XML_EXEC.SCRIPT_EXECUTION_PATH IS 'The base file path for the given XML data import script execution';</v>
      </c>
    </row>
    <row r="255" spans="1:4" x14ac:dyDescent="0.25">
      <c r="A255" s="46" t="s">
        <v>1091</v>
      </c>
      <c r="B255" t="s">
        <v>1092</v>
      </c>
      <c r="C255" s="122" t="s">
        <v>2108</v>
      </c>
      <c r="D255" s="137" t="str">
        <f t="shared" si="5"/>
        <v>COMMENT ON COLUMN SPT_APP_XML_EXEC.XML_EXEC_ID IS 'Primary Key for the SPT_APP_XML_EXEC table';</v>
      </c>
    </row>
    <row r="256" spans="1:4" x14ac:dyDescent="0.25">
      <c r="A256" s="46" t="s">
        <v>1055</v>
      </c>
      <c r="B256" t="s">
        <v>1065</v>
      </c>
      <c r="C256" s="122" t="s">
        <v>2109</v>
      </c>
      <c r="D256" s="137" t="str">
        <f t="shared" si="5"/>
        <v>COMMENT ON COLUMN SPT_APP_XML_FIELDS.APP_FIELD_ID IS 'Foreign key reference to the XML Application Fields table';</v>
      </c>
    </row>
    <row r="257" spans="1:4" x14ac:dyDescent="0.25">
      <c r="A257" s="46" t="s">
        <v>1055</v>
      </c>
      <c r="B257" t="s">
        <v>1070</v>
      </c>
      <c r="C257" s="122" t="s">
        <v>2110</v>
      </c>
      <c r="D257" s="137" t="str">
        <f t="shared" si="5"/>
        <v>COMMENT ON COLUMN SPT_APP_XML_FIELDS.APP_XML_FIELD_ID IS 'Primary Key for the SPT_APP_XML_FIELDS table';</v>
      </c>
    </row>
    <row r="258" spans="1:4" x14ac:dyDescent="0.25">
      <c r="A258" s="46" t="s">
        <v>1055</v>
      </c>
      <c r="B258" t="s">
        <v>1049</v>
      </c>
      <c r="C258" s="122" t="s">
        <v>2111</v>
      </c>
      <c r="D258" s="137" t="str">
        <f t="shared" si="5"/>
        <v>COMMENT ON COLUMN SPT_APP_XML_FIELDS.APP_XML_PROP_ID IS 'Foreign key reference to the XML Application Document Properties table';</v>
      </c>
    </row>
    <row r="259" spans="1:4" x14ac:dyDescent="0.25">
      <c r="A259" s="46" t="s">
        <v>1055</v>
      </c>
      <c r="B259" t="s">
        <v>1607</v>
      </c>
      <c r="C259" s="122" t="s">
        <v>1608</v>
      </c>
      <c r="D259" s="137" t="str">
        <f t="shared" si="5"/>
        <v>COMMENT ON COLUMN SPT_APP_XML_FIELDS.CREATED_BY IS 'The Oracle username of the person creating this record in the database';</v>
      </c>
    </row>
    <row r="260" spans="1:4" x14ac:dyDescent="0.25">
      <c r="A260" s="46" t="s">
        <v>1055</v>
      </c>
      <c r="B260" t="s">
        <v>1605</v>
      </c>
      <c r="C260" s="122" t="s">
        <v>1606</v>
      </c>
      <c r="D260" s="137" t="str">
        <f t="shared" si="5"/>
        <v>COMMENT ON COLUMN SPT_APP_XML_FIELDS.CREATE_DATE IS 'The date on which this record was created in the database';</v>
      </c>
    </row>
    <row r="261" spans="1:4" x14ac:dyDescent="0.25">
      <c r="A261" s="46" t="s">
        <v>1055</v>
      </c>
      <c r="B261" t="s">
        <v>2112</v>
      </c>
      <c r="C261" s="122" t="s">
        <v>2113</v>
      </c>
      <c r="D261" s="137" t="str">
        <f t="shared" si="5"/>
        <v>COMMENT ON COLUMN SPT_APP_XML_FIELDS.FIELD_ORDER IS 'The relative order of the XML properties for a given destination database field';</v>
      </c>
    </row>
    <row r="262" spans="1:4" x14ac:dyDescent="0.25">
      <c r="A262" s="46" t="s">
        <v>1055</v>
      </c>
      <c r="B262" t="s">
        <v>1611</v>
      </c>
      <c r="C262" s="122" t="s">
        <v>1612</v>
      </c>
      <c r="D262" s="137" t="str">
        <f t="shared" si="5"/>
        <v>COMMENT ON COLUMN SPT_APP_XML_FIELDS.LAST_MOD_BY IS 'The Oracle username of the person making the most recent change to this record';</v>
      </c>
    </row>
    <row r="263" spans="1:4" x14ac:dyDescent="0.25">
      <c r="A263" s="46" t="s">
        <v>1055</v>
      </c>
      <c r="B263" t="s">
        <v>1609</v>
      </c>
      <c r="C263" s="122" t="s">
        <v>1610</v>
      </c>
      <c r="D263" s="137" t="str">
        <f t="shared" si="5"/>
        <v>COMMENT ON COLUMN SPT_APP_XML_FIELDS.LAST_MOD_DATE IS 'The last date on which any of the data in this record was changed';</v>
      </c>
    </row>
    <row r="264" spans="1:4" x14ac:dyDescent="0.25">
      <c r="A264" s="46" t="s">
        <v>1087</v>
      </c>
      <c r="B264" t="s">
        <v>1607</v>
      </c>
      <c r="C264" s="117" t="s">
        <v>1608</v>
      </c>
      <c r="D264" s="137" t="str">
        <f t="shared" si="5"/>
        <v>COMMENT ON COLUMN SPT_APP_XML_FILES.CREATED_BY IS 'The Oracle username of the person creating this record in the database';</v>
      </c>
    </row>
    <row r="265" spans="1:4" x14ac:dyDescent="0.25">
      <c r="A265" s="46" t="s">
        <v>1087</v>
      </c>
      <c r="B265" t="s">
        <v>1605</v>
      </c>
      <c r="C265" s="117" t="s">
        <v>1606</v>
      </c>
      <c r="D265" s="137" t="str">
        <f t="shared" si="5"/>
        <v>COMMENT ON COLUMN SPT_APP_XML_FILES.CREATE_DATE IS 'The date on which this record was created in the database';</v>
      </c>
    </row>
    <row r="266" spans="1:4" x14ac:dyDescent="0.25">
      <c r="A266" s="46" t="s">
        <v>1087</v>
      </c>
      <c r="B266" t="s">
        <v>1967</v>
      </c>
      <c r="C266" s="117" t="s">
        <v>2114</v>
      </c>
      <c r="D266" s="137" t="str">
        <f t="shared" si="5"/>
        <v>COMMENT ON COLUMN SPT_APP_XML_FILES.FILE_ACTIVE_YN IS 'Flag to indicate if the given data file is active (Y) or inactive (N)';</v>
      </c>
    </row>
    <row r="267" spans="1:4" x14ac:dyDescent="0.25">
      <c r="A267" s="46" t="s">
        <v>1087</v>
      </c>
      <c r="B267" t="s">
        <v>1968</v>
      </c>
      <c r="C267" s="117" t="s">
        <v>2115</v>
      </c>
      <c r="D267" s="137" t="str">
        <f t="shared" si="5"/>
        <v>COMMENT ON COLUMN SPT_APP_XML_FILES.FILE_CHECKSUM IS 'The MD5 file checksum for the given XML data file';</v>
      </c>
    </row>
    <row r="268" spans="1:4" x14ac:dyDescent="0.25">
      <c r="A268" s="46" t="s">
        <v>1087</v>
      </c>
      <c r="B268" t="s">
        <v>1969</v>
      </c>
      <c r="C268" s="117" t="s">
        <v>2116</v>
      </c>
      <c r="D268" s="137" t="str">
        <f t="shared" si="5"/>
        <v>COMMENT ON COLUMN SPT_APP_XML_FILES.FILE_NAME IS 'This is the file name for the given XML data file';</v>
      </c>
    </row>
    <row r="269" spans="1:4" x14ac:dyDescent="0.25">
      <c r="A269" s="46" t="s">
        <v>1087</v>
      </c>
      <c r="B269" t="s">
        <v>1970</v>
      </c>
      <c r="C269" s="117" t="s">
        <v>2117</v>
      </c>
      <c r="D269" s="137" t="str">
        <f t="shared" si="5"/>
        <v>COMMENT ON COLUMN SPT_APP_XML_FILES.FILE_PATH IS 'This is the full file path for the given XML data file';</v>
      </c>
    </row>
    <row r="270" spans="1:4" x14ac:dyDescent="0.25">
      <c r="A270" s="46" t="s">
        <v>1087</v>
      </c>
      <c r="B270" t="s">
        <v>1611</v>
      </c>
      <c r="C270" s="117" t="s">
        <v>1612</v>
      </c>
      <c r="D270" s="137" t="str">
        <f t="shared" si="5"/>
        <v>COMMENT ON COLUMN SPT_APP_XML_FILES.LAST_MOD_BY IS 'The Oracle username of the person making the most recent change to this record';</v>
      </c>
    </row>
    <row r="271" spans="1:4" x14ac:dyDescent="0.25">
      <c r="A271" s="46" t="s">
        <v>1087</v>
      </c>
      <c r="B271" t="s">
        <v>1609</v>
      </c>
      <c r="C271" s="117" t="s">
        <v>1610</v>
      </c>
      <c r="D271" s="137" t="str">
        <f t="shared" si="5"/>
        <v>COMMENT ON COLUMN SPT_APP_XML_FILES.LAST_MOD_DATE IS 'The last date on which any of the data in this record was changed';</v>
      </c>
    </row>
    <row r="272" spans="1:4" x14ac:dyDescent="0.25">
      <c r="A272" s="46" t="s">
        <v>1087</v>
      </c>
      <c r="B272" t="s">
        <v>1884</v>
      </c>
      <c r="C272" s="117" t="s">
        <v>2118</v>
      </c>
      <c r="D272" s="137" t="str">
        <f t="shared" si="5"/>
        <v>COMMENT ON COLUMN SPT_APP_XML_FILES.PTA_ERROR_ID IS 'Foreign key reference to the Errors (PTA) intersection table';</v>
      </c>
    </row>
    <row r="273" spans="1:4" x14ac:dyDescent="0.25">
      <c r="A273" s="46" t="s">
        <v>1087</v>
      </c>
      <c r="B273" t="s">
        <v>1897</v>
      </c>
      <c r="C273" s="117" t="s">
        <v>2119</v>
      </c>
      <c r="D273" s="137" t="str">
        <f t="shared" si="5"/>
        <v>COMMENT ON COLUMN SPT_APP_XML_FILES.PTA_ERROR_TYPE_ID IS 'Foreign key reference to the Error Types (PTA) intersection table';</v>
      </c>
    </row>
    <row r="274" spans="1:4" x14ac:dyDescent="0.25">
      <c r="A274" s="46" t="s">
        <v>1087</v>
      </c>
      <c r="B274" t="s">
        <v>1974</v>
      </c>
      <c r="C274" s="117" t="s">
        <v>2120</v>
      </c>
      <c r="D274" s="137" t="str">
        <f t="shared" si="5"/>
        <v>COMMENT ON COLUMN SPT_APP_XML_FILES.SCAN_DATE IS 'Date/time the XML file was scanned';</v>
      </c>
    </row>
    <row r="275" spans="1:4" x14ac:dyDescent="0.25">
      <c r="A275" s="46" t="s">
        <v>1087</v>
      </c>
      <c r="B275" t="s">
        <v>1092</v>
      </c>
      <c r="C275" s="117" t="s">
        <v>2121</v>
      </c>
      <c r="D275" s="137" t="str">
        <f t="shared" si="5"/>
        <v>COMMENT ON COLUMN SPT_APP_XML_FILES.XML_EXEC_ID IS 'The XML Data Import Script Execution the given file was loaded during';</v>
      </c>
    </row>
    <row r="276" spans="1:4" x14ac:dyDescent="0.25">
      <c r="A276" s="46" t="s">
        <v>1087</v>
      </c>
      <c r="B276" t="s">
        <v>1088</v>
      </c>
      <c r="C276" s="117" t="s">
        <v>2122</v>
      </c>
      <c r="D276" s="137" t="str">
        <f t="shared" si="5"/>
        <v>COMMENT ON COLUMN SPT_APP_XML_FILES.XML_FILE_ID IS 'Primary Key for the SPT_XML_DATA_FILES table';</v>
      </c>
    </row>
    <row r="277" spans="1:4" x14ac:dyDescent="0.25">
      <c r="A277" s="46" t="s">
        <v>1048</v>
      </c>
      <c r="B277" t="s">
        <v>1049</v>
      </c>
      <c r="C277" s="117" t="s">
        <v>2123</v>
      </c>
      <c r="D277" s="137" t="str">
        <f t="shared" si="5"/>
        <v>COMMENT ON COLUMN SPT_APP_XML_PROP.APP_XML_PROP_ID IS 'Primary Key for the SPT_APP_XML_PROP table';</v>
      </c>
    </row>
    <row r="278" spans="1:4" x14ac:dyDescent="0.25">
      <c r="A278" s="46" t="s">
        <v>1048</v>
      </c>
      <c r="B278" t="s">
        <v>1938</v>
      </c>
      <c r="C278" s="117" t="s">
        <v>2124</v>
      </c>
      <c r="D278" s="137" t="str">
        <f t="shared" si="5"/>
        <v>COMMENT ON COLUMN SPT_APP_XML_PROP.CHILD_CONTAINER_YN IS 'Flag to indicate if the given XML property is a child container element and should use a processing loop in the validation/loading process';</v>
      </c>
    </row>
    <row r="279" spans="1:4" x14ac:dyDescent="0.25">
      <c r="A279" s="46" t="s">
        <v>1048</v>
      </c>
      <c r="B279" t="s">
        <v>1607</v>
      </c>
      <c r="C279" s="117" t="s">
        <v>1608</v>
      </c>
      <c r="D279" s="137" t="str">
        <f t="shared" si="5"/>
        <v>COMMENT ON COLUMN SPT_APP_XML_PROP.CREATED_BY IS 'The Oracle username of the person creating this record in the database';</v>
      </c>
    </row>
    <row r="280" spans="1:4" x14ac:dyDescent="0.25">
      <c r="A280" s="46" t="s">
        <v>1048</v>
      </c>
      <c r="B280" t="s">
        <v>1605</v>
      </c>
      <c r="C280" s="117" t="s">
        <v>1606</v>
      </c>
      <c r="D280" s="137" t="str">
        <f t="shared" si="5"/>
        <v>COMMENT ON COLUMN SPT_APP_XML_PROP.CREATE_DATE IS 'The date on which this record was created in the database';</v>
      </c>
    </row>
    <row r="281" spans="1:4" x14ac:dyDescent="0.25">
      <c r="A281" s="46" t="s">
        <v>1048</v>
      </c>
      <c r="B281" t="s">
        <v>1611</v>
      </c>
      <c r="C281" s="114" t="s">
        <v>1612</v>
      </c>
      <c r="D281" s="137" t="str">
        <f t="shared" si="5"/>
        <v>COMMENT ON COLUMN SPT_APP_XML_PROP.LAST_MOD_BY IS 'The Oracle username of the person making the most recent change to this record';</v>
      </c>
    </row>
    <row r="282" spans="1:4" x14ac:dyDescent="0.25">
      <c r="A282" s="46" t="s">
        <v>1048</v>
      </c>
      <c r="B282" t="s">
        <v>1609</v>
      </c>
      <c r="C282" s="114" t="s">
        <v>1610</v>
      </c>
      <c r="D282" s="137" t="str">
        <f t="shared" si="5"/>
        <v>COMMENT ON COLUMN SPT_APP_XML_PROP.LAST_MOD_DATE IS 'The last date on which any of the data in this record was changed';</v>
      </c>
    </row>
    <row r="283" spans="1:4" x14ac:dyDescent="0.25">
      <c r="A283" s="46" t="s">
        <v>1048</v>
      </c>
      <c r="B283" t="s">
        <v>1940</v>
      </c>
      <c r="C283" s="114" t="s">
        <v>2125</v>
      </c>
      <c r="D283" s="137" t="str">
        <f t="shared" si="5"/>
        <v>COMMENT ON COLUMN SPT_APP_XML_PROP.PARENT_XML_PROP_ID IS 'Foreign key reference to the SPT_XML_PROPERTIES parent record';</v>
      </c>
    </row>
    <row r="284" spans="1:4" x14ac:dyDescent="0.25">
      <c r="A284" s="46" t="s">
        <v>1048</v>
      </c>
      <c r="B284" t="s">
        <v>1945</v>
      </c>
      <c r="C284" s="114" t="s">
        <v>2126</v>
      </c>
      <c r="D284" s="137" t="str">
        <f t="shared" si="5"/>
        <v>COMMENT ON COLUMN SPT_APP_XML_PROP.PAR_CONT_TABLE_ID IS 'The parent table name for the subsequent child records records contained in the given XML property element (if any).  This is used for navigating through the dynamic values_array variable in the processing sscript';</v>
      </c>
    </row>
    <row r="285" spans="1:4" x14ac:dyDescent="0.25">
      <c r="A285" s="46" t="s">
        <v>1048</v>
      </c>
      <c r="B285" t="s">
        <v>1955</v>
      </c>
      <c r="C285" s="114" t="s">
        <v>2127</v>
      </c>
      <c r="D285" s="137" t="str">
        <f t="shared" si="5"/>
        <v>COMMENT ON COLUMN SPT_APP_XML_PROP.PROPERTY_NAME IS 'The XML property name';</v>
      </c>
    </row>
    <row r="286" spans="1:4" x14ac:dyDescent="0.25">
      <c r="A286" s="46" t="s">
        <v>1048</v>
      </c>
      <c r="B286" t="s">
        <v>1956</v>
      </c>
      <c r="C286" s="114" t="s">
        <v>2128</v>
      </c>
      <c r="D286" s="137" t="str">
        <f t="shared" si="5"/>
        <v>COMMENT ON COLUMN SPT_APP_XML_PROP.SPECIAL_NUMBER_YN IS 'Flag to indicate if this is a special number.  This is UTF8-encoded value with a space as a thousands separator in eTunaLog versions before V1.22';</v>
      </c>
    </row>
    <row r="287" spans="1:4" x14ac:dyDescent="0.25">
      <c r="A287" s="46" t="s">
        <v>1048</v>
      </c>
      <c r="B287" t="s">
        <v>1957</v>
      </c>
      <c r="C287" s="114" t="s">
        <v>2129</v>
      </c>
      <c r="D287" s="137" t="str">
        <f t="shared" si="5"/>
        <v>COMMENT ON COLUMN SPT_APP_XML_PROP.SPEC_GLOBAL_PROP_YN IS 'Flag to indicate if the given XML property is a special value that should be processed separately as a global value (e.g. RPL page number being inserted into trip event records)';</v>
      </c>
    </row>
    <row r="288" spans="1:4" x14ac:dyDescent="0.25">
      <c r="A288" s="46" t="s">
        <v>984</v>
      </c>
      <c r="B288" t="s">
        <v>986</v>
      </c>
      <c r="C288" s="114" t="s">
        <v>2131</v>
      </c>
      <c r="D288" s="137" t="str">
        <f t="shared" si="5"/>
        <v>COMMENT ON COLUMN SPT_CANN_DEST_LOC.CANN_DEST_LOC_ID IS 'Primary Key for the SPT_CANN_DEST_LOC table';</v>
      </c>
    </row>
    <row r="289" spans="1:4" x14ac:dyDescent="0.25">
      <c r="A289" s="46" t="s">
        <v>984</v>
      </c>
      <c r="B289" t="s">
        <v>408</v>
      </c>
      <c r="C289" s="114" t="s">
        <v>2132</v>
      </c>
      <c r="D289" s="137" t="str">
        <f t="shared" si="5"/>
        <v>COMMENT ON COLUMN SPT_CANN_DEST_LOC.CANN_TRANS_DEST_LOC_ID IS 'The destination Location for the given Cannery Transaction';</v>
      </c>
    </row>
    <row r="290" spans="1:4" x14ac:dyDescent="0.25">
      <c r="A290" s="46" t="s">
        <v>984</v>
      </c>
      <c r="B290" t="s">
        <v>239</v>
      </c>
      <c r="C290" s="114" t="s">
        <v>580</v>
      </c>
      <c r="D290" s="137" t="str">
        <f t="shared" si="5"/>
        <v>COMMENT ON COLUMN SPT_CANN_DEST_LOC.CANN_TRANS_ID IS 'The Cannery Transaction that was processed';</v>
      </c>
    </row>
    <row r="291" spans="1:4" x14ac:dyDescent="0.25">
      <c r="A291" s="46" t="s">
        <v>984</v>
      </c>
      <c r="B291" t="s">
        <v>1607</v>
      </c>
      <c r="C291" s="114" t="s">
        <v>1608</v>
      </c>
      <c r="D291" s="137" t="str">
        <f t="shared" si="5"/>
        <v>COMMENT ON COLUMN SPT_CANN_DEST_LOC.CREATED_BY IS 'The Oracle username of the person creating this record in the database';</v>
      </c>
    </row>
    <row r="292" spans="1:4" x14ac:dyDescent="0.25">
      <c r="A292" s="46" t="s">
        <v>984</v>
      </c>
      <c r="B292" t="s">
        <v>1605</v>
      </c>
      <c r="C292" s="114" t="s">
        <v>1606</v>
      </c>
      <c r="D292" s="137" t="str">
        <f t="shared" si="5"/>
        <v>COMMENT ON COLUMN SPT_CANN_DEST_LOC.CREATE_DATE IS 'The date on which this record was created in the database';</v>
      </c>
    </row>
    <row r="293" spans="1:4" x14ac:dyDescent="0.25">
      <c r="A293" s="46" t="s">
        <v>984</v>
      </c>
      <c r="B293" t="s">
        <v>1611</v>
      </c>
      <c r="C293" s="114" t="s">
        <v>1612</v>
      </c>
      <c r="D293" s="137" t="str">
        <f t="shared" ref="D293:D355" si="6">CONCATENATE("COMMENT ON COLUMN ",A293, ".", B293, " IS '", SUBSTITUTE(C293, "'", "''"), "';")</f>
        <v>COMMENT ON COLUMN SPT_CANN_DEST_LOC.LAST_MOD_BY IS 'The Oracle username of the person making the most recent change to this record';</v>
      </c>
    </row>
    <row r="294" spans="1:4" x14ac:dyDescent="0.25">
      <c r="A294" s="46" t="s">
        <v>984</v>
      </c>
      <c r="B294" t="s">
        <v>1609</v>
      </c>
      <c r="C294" s="110" t="s">
        <v>1610</v>
      </c>
      <c r="D294" s="137" t="str">
        <f t="shared" si="6"/>
        <v>COMMENT ON COLUMN SPT_CANN_DEST_LOC.LAST_MOD_DATE IS 'The last date on which any of the data in this record was changed';</v>
      </c>
    </row>
    <row r="295" spans="1:4" x14ac:dyDescent="0.25">
      <c r="A295" s="46" t="s">
        <v>76</v>
      </c>
      <c r="B295" t="s">
        <v>411</v>
      </c>
      <c r="C295" s="110" t="s">
        <v>559</v>
      </c>
      <c r="D295" s="137" t="str">
        <f t="shared" si="6"/>
        <v>COMMENT ON COLUMN SPT_CANN_TRANSACTIONS.CANN_TRANS_DATE IS 'The date the vessel catch was received by the cannery company';</v>
      </c>
    </row>
    <row r="296" spans="1:4" x14ac:dyDescent="0.25">
      <c r="A296" s="46" t="s">
        <v>76</v>
      </c>
      <c r="B296" t="s">
        <v>239</v>
      </c>
      <c r="C296" s="110" t="s">
        <v>561</v>
      </c>
      <c r="D296" s="137" t="str">
        <f t="shared" si="6"/>
        <v>COMMENT ON COLUMN SPT_CANN_TRANSACTIONS.CANN_TRANS_ID IS 'Primary Key for the SPT_CANN_TRANSACTIONS table';</v>
      </c>
    </row>
    <row r="297" spans="1:4" x14ac:dyDescent="0.25">
      <c r="A297" s="46" t="s">
        <v>76</v>
      </c>
      <c r="B297" t="s">
        <v>412</v>
      </c>
      <c r="C297" s="110" t="s">
        <v>562</v>
      </c>
      <c r="D297" s="137" t="str">
        <f t="shared" si="6"/>
        <v>COMMENT ON COLUMN SPT_CANN_TRANSACTIONS.CANN_TRANS_NOTES IS 'The notes for the given cannery transactions';</v>
      </c>
    </row>
    <row r="298" spans="1:4" x14ac:dyDescent="0.25">
      <c r="A298" s="46" t="s">
        <v>76</v>
      </c>
      <c r="B298" t="s">
        <v>410</v>
      </c>
      <c r="C298" s="110" t="s">
        <v>563</v>
      </c>
      <c r="D298" s="137" t="str">
        <f t="shared" si="6"/>
        <v>COMMENT ON COLUMN SPT_CANN_TRANSACTIONS.CANN_TRANS_PURCH_ORG_ID IS 'The purchasing company for the unloaded catch';</v>
      </c>
    </row>
    <row r="299" spans="1:4" x14ac:dyDescent="0.25">
      <c r="A299" s="46" t="s">
        <v>76</v>
      </c>
      <c r="B299" t="s">
        <v>564</v>
      </c>
      <c r="C299" s="110" t="s">
        <v>565</v>
      </c>
      <c r="D299" s="137" t="str">
        <f t="shared" si="6"/>
        <v>COMMENT ON COLUMN SPT_CANN_TRANSACTIONS.CANN_TRANS_WT_UOM_ID IS 'The unit of measure originally used to enter the weights for the given cannery transaction.';</v>
      </c>
    </row>
    <row r="300" spans="1:4" x14ac:dyDescent="0.25">
      <c r="A300" s="46" t="s">
        <v>76</v>
      </c>
      <c r="B300" t="s">
        <v>1607</v>
      </c>
      <c r="C300" s="110" t="s">
        <v>1608</v>
      </c>
      <c r="D300" s="137" t="str">
        <f t="shared" si="6"/>
        <v>COMMENT ON COLUMN SPT_CANN_TRANSACTIONS.CREATED_BY IS 'The Oracle username of the person creating this record in the database';</v>
      </c>
    </row>
    <row r="301" spans="1:4" x14ac:dyDescent="0.25">
      <c r="A301" s="46" t="s">
        <v>76</v>
      </c>
      <c r="B301" t="s">
        <v>1605</v>
      </c>
      <c r="C301" s="110" t="s">
        <v>1606</v>
      </c>
      <c r="D301" s="137" t="str">
        <f t="shared" si="6"/>
        <v>COMMENT ON COLUMN SPT_CANN_TRANSACTIONS.CREATE_DATE IS 'The date on which this record was created in the database';</v>
      </c>
    </row>
    <row r="302" spans="1:4" x14ac:dyDescent="0.25">
      <c r="A302" s="46" t="s">
        <v>76</v>
      </c>
      <c r="B302" t="s">
        <v>508</v>
      </c>
      <c r="C302" s="110" t="s">
        <v>566</v>
      </c>
      <c r="D302" s="137" t="str">
        <f t="shared" si="6"/>
        <v>COMMENT ON COLUMN SPT_CANN_TRANSACTIONS.FORM_VERSION_ID IS 'The FOT form version that was used to collect the data for the given Cannery Transaction';</v>
      </c>
    </row>
    <row r="303" spans="1:4" x14ac:dyDescent="0.25">
      <c r="A303" s="46" t="s">
        <v>76</v>
      </c>
      <c r="B303" t="s">
        <v>509</v>
      </c>
      <c r="C303" s="112" t="s">
        <v>567</v>
      </c>
      <c r="D303" s="137" t="str">
        <f t="shared" si="6"/>
        <v>COMMENT ON COLUMN SPT_CANN_TRANSACTIONS.IMP_METHOD_ID IS 'The data import method used to load the FOT data into the database';</v>
      </c>
    </row>
    <row r="304" spans="1:4" x14ac:dyDescent="0.25">
      <c r="A304" s="46" t="s">
        <v>76</v>
      </c>
      <c r="B304" t="s">
        <v>1611</v>
      </c>
      <c r="C304" s="112" t="s">
        <v>1612</v>
      </c>
      <c r="D304" s="137" t="str">
        <f t="shared" si="6"/>
        <v>COMMENT ON COLUMN SPT_CANN_TRANSACTIONS.LAST_MOD_BY IS 'The Oracle username of the person making the most recent change to this record';</v>
      </c>
    </row>
    <row r="305" spans="1:4" x14ac:dyDescent="0.25">
      <c r="A305" s="46" t="s">
        <v>76</v>
      </c>
      <c r="B305" t="s">
        <v>1609</v>
      </c>
      <c r="C305" s="112" t="s">
        <v>1610</v>
      </c>
      <c r="D305" s="137" t="str">
        <f t="shared" si="6"/>
        <v>COMMENT ON COLUMN SPT_CANN_TRANSACTIONS.LAST_MOD_DATE IS 'The last date on which any of the data in this record was changed';</v>
      </c>
    </row>
    <row r="306" spans="1:4" x14ac:dyDescent="0.25">
      <c r="A306" s="46" t="s">
        <v>76</v>
      </c>
      <c r="B306" t="s">
        <v>242</v>
      </c>
      <c r="C306" s="114" t="s">
        <v>568</v>
      </c>
      <c r="D306" s="137" t="str">
        <f t="shared" si="6"/>
        <v>COMMENT ON COLUMN SPT_CANN_TRANSACTIONS.UL_TRANS_ID IS 'The vessel trip unloading transaction the given fish were bought from';</v>
      </c>
    </row>
    <row r="307" spans="1:4" x14ac:dyDescent="0.25">
      <c r="A307" s="46" t="s">
        <v>50</v>
      </c>
      <c r="B307" t="s">
        <v>243</v>
      </c>
      <c r="C307" s="114" t="s">
        <v>569</v>
      </c>
      <c r="D307" s="137" t="str">
        <f t="shared" si="6"/>
        <v>COMMENT ON COLUMN SPT_CANN_TRANS_ITEMS.CANN_ITEM_ID IS 'Primary Key for the SPT_CANN_TRANS_ITEMS table';</v>
      </c>
    </row>
    <row r="308" spans="1:4" x14ac:dyDescent="0.25">
      <c r="A308" s="46" t="s">
        <v>50</v>
      </c>
      <c r="B308" t="s">
        <v>2133</v>
      </c>
      <c r="C308" s="114" t="s">
        <v>2134</v>
      </c>
      <c r="D308" s="137" t="str">
        <f t="shared" si="6"/>
        <v>COMMENT ON COLUMN SPT_CANN_TRANS_ITEMS.CANN_ITEM_MKT_CUT_ID IS 'The market cut for the fish sold at the cannery';</v>
      </c>
    </row>
    <row r="309" spans="1:4" x14ac:dyDescent="0.25">
      <c r="A309" s="46" t="s">
        <v>50</v>
      </c>
      <c r="B309" t="s">
        <v>350</v>
      </c>
      <c r="C309" s="114" t="s">
        <v>570</v>
      </c>
      <c r="D309" s="137" t="str">
        <f t="shared" si="6"/>
        <v>COMMENT ON COLUMN SPT_CANN_TRANS_ITEMS.CANN_ITEM_MKT_DISP_ID IS 'The market disposition for the fish sold at the cannery';</v>
      </c>
    </row>
    <row r="310" spans="1:4" x14ac:dyDescent="0.25">
      <c r="A310" s="46" t="s">
        <v>50</v>
      </c>
      <c r="B310" t="s">
        <v>354</v>
      </c>
      <c r="C310" s="114" t="s">
        <v>571</v>
      </c>
      <c r="D310" s="137" t="str">
        <f t="shared" si="6"/>
        <v>COMMENT ON COLUMN SPT_CANN_TRANS_ITEMS.CANN_ITEM_MKT_GRADE_ID IS 'The market grade for the fish sold at the cannery';</v>
      </c>
    </row>
    <row r="311" spans="1:4" x14ac:dyDescent="0.25">
      <c r="A311" s="46" t="s">
        <v>50</v>
      </c>
      <c r="B311" t="s">
        <v>355</v>
      </c>
      <c r="C311" s="114" t="s">
        <v>572</v>
      </c>
      <c r="D311" s="137" t="str">
        <f t="shared" si="6"/>
        <v>COMMENT ON COLUMN SPT_CANN_TRANS_ITEMS.CANN_ITEM_NOTES IS 'Any notes associated with the given cannery transaction item';</v>
      </c>
    </row>
    <row r="312" spans="1:4" x14ac:dyDescent="0.25">
      <c r="A312" s="46" t="s">
        <v>50</v>
      </c>
      <c r="B312" t="s">
        <v>573</v>
      </c>
      <c r="C312" s="114" t="s">
        <v>574</v>
      </c>
      <c r="D312" s="137" t="str">
        <f t="shared" si="6"/>
        <v>COMMENT ON COLUMN SPT_CANN_TRANS_ITEMS.CANN_ITEM_ORIG_WT IS 'The weight value that was originally entered into the database for the specified unit of measure';</v>
      </c>
    </row>
    <row r="313" spans="1:4" x14ac:dyDescent="0.25">
      <c r="A313" s="46" t="s">
        <v>50</v>
      </c>
      <c r="B313" t="s">
        <v>351</v>
      </c>
      <c r="C313" s="114" t="s">
        <v>575</v>
      </c>
      <c r="D313" s="137" t="str">
        <f t="shared" si="6"/>
        <v>COMMENT ON COLUMN SPT_CANN_TRANS_ITEMS.CANN_ITEM_SIZE_CLASS_ID IS 'The size class for the fish sold at the cannery';</v>
      </c>
    </row>
    <row r="314" spans="1:4" x14ac:dyDescent="0.25">
      <c r="A314" s="46" t="s">
        <v>50</v>
      </c>
      <c r="B314" t="s">
        <v>347</v>
      </c>
      <c r="C314" s="114" t="s">
        <v>576</v>
      </c>
      <c r="D314" s="137" t="str">
        <f t="shared" si="6"/>
        <v>COMMENT ON COLUMN SPT_CANN_TRANS_ITEMS.CANN_ITEM_SPP_ID IS 'the species sold at the cannery';</v>
      </c>
    </row>
    <row r="315" spans="1:4" x14ac:dyDescent="0.25">
      <c r="A315" s="46" t="s">
        <v>50</v>
      </c>
      <c r="B315" t="s">
        <v>577</v>
      </c>
      <c r="C315" s="114" t="s">
        <v>578</v>
      </c>
      <c r="D315" s="137" t="str">
        <f t="shared" si="6"/>
        <v>COMMENT ON COLUMN SPT_CANN_TRANS_ITEMS.CANN_ITEM_WT_MT IS 'The total weight (in metric tonnes) sold at the cannery for the given type of fish, market disposition, market grade, and size class';</v>
      </c>
    </row>
    <row r="316" spans="1:4" x14ac:dyDescent="0.25">
      <c r="A316" s="46" t="s">
        <v>50</v>
      </c>
      <c r="B316" t="s">
        <v>239</v>
      </c>
      <c r="C316" s="114" t="s">
        <v>579</v>
      </c>
      <c r="D316" s="137" t="str">
        <f t="shared" si="6"/>
        <v>COMMENT ON COLUMN SPT_CANN_TRANS_ITEMS.CANN_TRANS_ID IS 'The cannery transaction the given transaction item belongs to';</v>
      </c>
    </row>
    <row r="317" spans="1:4" x14ac:dyDescent="0.25">
      <c r="A317" s="46" t="s">
        <v>50</v>
      </c>
      <c r="B317" t="s">
        <v>1607</v>
      </c>
      <c r="C317" s="114" t="s">
        <v>1608</v>
      </c>
      <c r="D317" s="137" t="str">
        <f t="shared" si="6"/>
        <v>COMMENT ON COLUMN SPT_CANN_TRANS_ITEMS.CREATED_BY IS 'The Oracle username of the person creating this record in the database';</v>
      </c>
    </row>
    <row r="318" spans="1:4" x14ac:dyDescent="0.25">
      <c r="A318" s="46" t="s">
        <v>50</v>
      </c>
      <c r="B318" t="s">
        <v>1605</v>
      </c>
      <c r="C318" s="114" t="s">
        <v>1606</v>
      </c>
      <c r="D318" s="137" t="str">
        <f t="shared" si="6"/>
        <v>COMMENT ON COLUMN SPT_CANN_TRANS_ITEMS.CREATE_DATE IS 'The date on which this record was created in the database';</v>
      </c>
    </row>
    <row r="319" spans="1:4" x14ac:dyDescent="0.25">
      <c r="A319" s="46" t="s">
        <v>50</v>
      </c>
      <c r="B319" t="s">
        <v>1611</v>
      </c>
      <c r="C319" s="108" t="s">
        <v>1612</v>
      </c>
      <c r="D319" s="137" t="str">
        <f t="shared" si="6"/>
        <v>COMMENT ON COLUMN SPT_CANN_TRANS_ITEMS.LAST_MOD_BY IS 'The Oracle username of the person making the most recent change to this record';</v>
      </c>
    </row>
    <row r="320" spans="1:4" x14ac:dyDescent="0.25">
      <c r="A320" s="46" t="s">
        <v>50</v>
      </c>
      <c r="B320" t="s">
        <v>1609</v>
      </c>
      <c r="C320" s="108" t="s">
        <v>1610</v>
      </c>
      <c r="D320" s="137" t="str">
        <f t="shared" si="6"/>
        <v>COMMENT ON COLUMN SPT_CANN_TRANS_ITEMS.LAST_MOD_DATE IS 'The last date on which any of the data in this record was changed';</v>
      </c>
    </row>
    <row r="321" spans="1:4" x14ac:dyDescent="0.25">
      <c r="A321" s="46" t="s">
        <v>538</v>
      </c>
      <c r="B321" t="s">
        <v>239</v>
      </c>
      <c r="C321" s="108" t="s">
        <v>580</v>
      </c>
      <c r="D321" s="137" t="str">
        <f t="shared" si="6"/>
        <v>COMMENT ON COLUMN SPT_CANN_TRANS_PROC.CANN_TRANS_ID IS 'The Cannery Transaction that was processed';</v>
      </c>
    </row>
    <row r="322" spans="1:4" x14ac:dyDescent="0.25">
      <c r="A322" s="46" t="s">
        <v>538</v>
      </c>
      <c r="B322" t="s">
        <v>540</v>
      </c>
      <c r="C322" s="109" t="s">
        <v>581</v>
      </c>
      <c r="D322" s="137" t="str">
        <f t="shared" si="6"/>
        <v>COMMENT ON COLUMN SPT_CANN_TRANS_PROC.CANN_TRANS_PROC_ID IS 'Primary Key for the SPT_CANN_TRANS_PROC table';</v>
      </c>
    </row>
    <row r="323" spans="1:4" x14ac:dyDescent="0.25">
      <c r="A323" s="46" t="s">
        <v>538</v>
      </c>
      <c r="B323" t="s">
        <v>1607</v>
      </c>
      <c r="C323" s="109" t="s">
        <v>1608</v>
      </c>
      <c r="D323" s="137" t="str">
        <f t="shared" si="6"/>
        <v>COMMENT ON COLUMN SPT_CANN_TRANS_PROC.CREATED_BY IS 'The Oracle username of the person creating this record in the database';</v>
      </c>
    </row>
    <row r="324" spans="1:4" x14ac:dyDescent="0.25">
      <c r="A324" s="46" t="s">
        <v>538</v>
      </c>
      <c r="B324" t="s">
        <v>1605</v>
      </c>
      <c r="C324" s="109" t="s">
        <v>1606</v>
      </c>
      <c r="D324" s="137" t="str">
        <f t="shared" si="6"/>
        <v>COMMENT ON COLUMN SPT_CANN_TRANS_PROC.CREATE_DATE IS 'The date on which this record was created in the database';</v>
      </c>
    </row>
    <row r="325" spans="1:4" x14ac:dyDescent="0.25">
      <c r="A325" s="46" t="s">
        <v>538</v>
      </c>
      <c r="B325" t="s">
        <v>1611</v>
      </c>
      <c r="C325" s="110" t="s">
        <v>1612</v>
      </c>
      <c r="D325" s="137" t="str">
        <f t="shared" si="6"/>
        <v>COMMENT ON COLUMN SPT_CANN_TRANS_PROC.LAST_MOD_BY IS 'The Oracle username of the person making the most recent change to this record';</v>
      </c>
    </row>
    <row r="326" spans="1:4" x14ac:dyDescent="0.25">
      <c r="A326" s="46" t="s">
        <v>538</v>
      </c>
      <c r="B326" t="s">
        <v>1609</v>
      </c>
      <c r="C326" s="110" t="s">
        <v>1610</v>
      </c>
      <c r="D326" s="137" t="str">
        <f t="shared" si="6"/>
        <v>COMMENT ON COLUMN SPT_CANN_TRANS_PROC.LAST_MOD_DATE IS 'The last date on which any of the data in this record was changed';</v>
      </c>
    </row>
    <row r="327" spans="1:4" x14ac:dyDescent="0.25">
      <c r="A327" s="46" t="s">
        <v>538</v>
      </c>
      <c r="B327" t="s">
        <v>582</v>
      </c>
      <c r="C327" s="110" t="s">
        <v>583</v>
      </c>
      <c r="D327" s="137" t="str">
        <f t="shared" si="6"/>
        <v>COMMENT ON COLUMN SPT_CANN_TRANS_PROC.PROC_ORG_ID IS 'The processing organization that was involved in processing the Cannery Transaction';</v>
      </c>
    </row>
    <row r="328" spans="1:4" x14ac:dyDescent="0.25">
      <c r="A328" s="46" t="s">
        <v>51</v>
      </c>
      <c r="B328" t="s">
        <v>1607</v>
      </c>
      <c r="C328" s="112" t="s">
        <v>1608</v>
      </c>
      <c r="D328" s="137" t="str">
        <f t="shared" si="6"/>
        <v>COMMENT ON COLUMN SPT_DISCARD_CODES.CREATED_BY IS 'The Oracle username of the person creating this record in the database';</v>
      </c>
    </row>
    <row r="329" spans="1:4" x14ac:dyDescent="0.25">
      <c r="A329" s="46" t="s">
        <v>51</v>
      </c>
      <c r="B329" t="s">
        <v>1605</v>
      </c>
      <c r="C329" s="112" t="s">
        <v>1606</v>
      </c>
      <c r="D329" s="137" t="str">
        <f t="shared" si="6"/>
        <v>COMMENT ON COLUMN SPT_DISCARD_CODES.CREATE_DATE IS 'The date on which this record was created in the database';</v>
      </c>
    </row>
    <row r="330" spans="1:4" x14ac:dyDescent="0.25">
      <c r="A330" s="46" t="s">
        <v>51</v>
      </c>
      <c r="B330" s="112" t="s">
        <v>245</v>
      </c>
      <c r="C330" s="112" t="s">
        <v>584</v>
      </c>
      <c r="D330" s="137" t="str">
        <f t="shared" si="6"/>
        <v>COMMENT ON COLUMN SPT_DISCARD_CODES.DISC_CODE IS 'Numeric code for the discard reason';</v>
      </c>
    </row>
    <row r="331" spans="1:4" x14ac:dyDescent="0.25">
      <c r="A331" s="46" t="s">
        <v>51</v>
      </c>
      <c r="B331" t="s">
        <v>247</v>
      </c>
      <c r="C331" s="111" t="s">
        <v>585</v>
      </c>
      <c r="D331" s="137" t="str">
        <f t="shared" si="6"/>
        <v>COMMENT ON COLUMN SPT_DISCARD_CODES.DISC_CODE_DESC IS 'Description of the discard reason';</v>
      </c>
    </row>
    <row r="332" spans="1:4" x14ac:dyDescent="0.25">
      <c r="A332" s="46" t="s">
        <v>51</v>
      </c>
      <c r="B332" t="s">
        <v>244</v>
      </c>
      <c r="C332" s="113" t="s">
        <v>586</v>
      </c>
      <c r="D332" s="137" t="str">
        <f t="shared" si="6"/>
        <v>COMMENT ON COLUMN SPT_DISCARD_CODES.DISC_CODE_ID IS 'Primary Key for the SPT_DISCARD_CODES table';</v>
      </c>
    </row>
    <row r="333" spans="1:4" x14ac:dyDescent="0.25">
      <c r="A333" s="46" t="s">
        <v>51</v>
      </c>
      <c r="B333" t="s">
        <v>246</v>
      </c>
      <c r="C333" s="105" t="s">
        <v>587</v>
      </c>
      <c r="D333" s="137" t="str">
        <f t="shared" si="6"/>
        <v>COMMENT ON COLUMN SPT_DISCARD_CODES.DISC_CODE_NAME IS 'Name of the discard reason';</v>
      </c>
    </row>
    <row r="334" spans="1:4" x14ac:dyDescent="0.25">
      <c r="A334" s="46" t="s">
        <v>51</v>
      </c>
      <c r="B334" t="s">
        <v>1611</v>
      </c>
      <c r="C334" s="105" t="s">
        <v>1612</v>
      </c>
      <c r="D334" s="137" t="str">
        <f t="shared" si="6"/>
        <v>COMMENT ON COLUMN SPT_DISCARD_CODES.LAST_MOD_BY IS 'The Oracle username of the person making the most recent change to this record';</v>
      </c>
    </row>
    <row r="335" spans="1:4" x14ac:dyDescent="0.25">
      <c r="A335" s="46" t="s">
        <v>51</v>
      </c>
      <c r="B335" t="s">
        <v>1609</v>
      </c>
      <c r="C335" s="105" t="s">
        <v>1610</v>
      </c>
      <c r="D335" s="137" t="str">
        <f t="shared" si="6"/>
        <v>COMMENT ON COLUMN SPT_DISCARD_CODES.LAST_MOD_DATE IS 'The last date on which any of the data in this record was changed';</v>
      </c>
    </row>
    <row r="336" spans="1:4" x14ac:dyDescent="0.25">
      <c r="A336" s="46" t="s">
        <v>1880</v>
      </c>
      <c r="B336" t="s">
        <v>1607</v>
      </c>
      <c r="C336" s="105" t="s">
        <v>1608</v>
      </c>
      <c r="D336" s="137" t="str">
        <f t="shared" si="6"/>
        <v>COMMENT ON COLUMN SPT_ERRORS.CREATED_BY IS 'The Oracle username of the person creating this record in the database';</v>
      </c>
    </row>
    <row r="337" spans="1:4" x14ac:dyDescent="0.25">
      <c r="A337" s="46" t="s">
        <v>1880</v>
      </c>
      <c r="B337" t="s">
        <v>1605</v>
      </c>
      <c r="C337" s="105" t="s">
        <v>1606</v>
      </c>
      <c r="D337" s="137" t="str">
        <f t="shared" si="6"/>
        <v>COMMENT ON COLUMN SPT_ERRORS.CREATE_DATE IS 'The date on which this record was created in the database';</v>
      </c>
    </row>
    <row r="338" spans="1:4" x14ac:dyDescent="0.25">
      <c r="A338" s="46" t="s">
        <v>1880</v>
      </c>
      <c r="B338" t="s">
        <v>1978</v>
      </c>
      <c r="C338" s="104" t="s">
        <v>2136</v>
      </c>
      <c r="D338" s="137" t="str">
        <f t="shared" si="6"/>
        <v>COMMENT ON COLUMN SPT_ERRORS.ERROR_DESCRIPTION IS 'The description of the given XML Data File error';</v>
      </c>
    </row>
    <row r="339" spans="1:4" x14ac:dyDescent="0.25">
      <c r="A339" s="46" t="s">
        <v>1880</v>
      </c>
      <c r="B339" t="s">
        <v>1889</v>
      </c>
      <c r="C339" s="104" t="s">
        <v>2137</v>
      </c>
      <c r="D339" s="137" t="str">
        <f t="shared" si="6"/>
        <v>COMMENT ON COLUMN SPT_ERRORS.ERROR_ID IS 'Primary Key for the SPT_ERRORS table';</v>
      </c>
    </row>
    <row r="340" spans="1:4" x14ac:dyDescent="0.25">
      <c r="A340" s="46" t="s">
        <v>1880</v>
      </c>
      <c r="B340" t="s">
        <v>1890</v>
      </c>
      <c r="C340" s="104" t="s">
        <v>2138</v>
      </c>
      <c r="D340" s="137" t="str">
        <f t="shared" si="6"/>
        <v>COMMENT ON COLUMN SPT_ERRORS.ERROR_TYPE_ID IS 'The Error Type for the given error';</v>
      </c>
    </row>
    <row r="341" spans="1:4" x14ac:dyDescent="0.25">
      <c r="A341" s="46" t="s">
        <v>1880</v>
      </c>
      <c r="B341" t="s">
        <v>1611</v>
      </c>
      <c r="C341" s="103" t="s">
        <v>1612</v>
      </c>
      <c r="D341" s="137" t="str">
        <f t="shared" si="6"/>
        <v>COMMENT ON COLUMN SPT_ERRORS.LAST_MOD_BY IS 'The Oracle username of the person making the most recent change to this record';</v>
      </c>
    </row>
    <row r="342" spans="1:4" x14ac:dyDescent="0.25">
      <c r="A342" s="46" t="s">
        <v>1880</v>
      </c>
      <c r="B342" t="s">
        <v>1609</v>
      </c>
      <c r="C342" s="102" t="s">
        <v>1610</v>
      </c>
      <c r="D342" s="137" t="str">
        <f t="shared" si="6"/>
        <v>COMMENT ON COLUMN SPT_ERRORS.LAST_MOD_DATE IS 'The last date on which any of the data in this record was changed';</v>
      </c>
    </row>
    <row r="343" spans="1:4" x14ac:dyDescent="0.25">
      <c r="A343" s="46" t="s">
        <v>1880</v>
      </c>
      <c r="B343" t="s">
        <v>1884</v>
      </c>
      <c r="C343" s="102" t="s">
        <v>2139</v>
      </c>
      <c r="D343" s="137" t="str">
        <f t="shared" si="6"/>
        <v>COMMENT ON COLUMN SPT_ERRORS.PTA_ERROR_ID IS 'The PTA Error record the error corresponds to, this indicates which parent record for the given data stream the errors are associated with';</v>
      </c>
    </row>
    <row r="344" spans="1:4" x14ac:dyDescent="0.25">
      <c r="A344" s="46" t="s">
        <v>1891</v>
      </c>
      <c r="B344" t="s">
        <v>1607</v>
      </c>
      <c r="C344" s="102" t="s">
        <v>1608</v>
      </c>
      <c r="D344" s="137" t="str">
        <f t="shared" si="6"/>
        <v>COMMENT ON COLUMN SPT_ERROR_TYPES.CREATED_BY IS 'The Oracle username of the person creating this record in the database';</v>
      </c>
    </row>
    <row r="345" spans="1:4" x14ac:dyDescent="0.25">
      <c r="A345" s="46" t="s">
        <v>1891</v>
      </c>
      <c r="B345" t="s">
        <v>1605</v>
      </c>
      <c r="C345" s="102" t="s">
        <v>1606</v>
      </c>
      <c r="D345" s="137" t="str">
        <f t="shared" si="6"/>
        <v>COMMENT ON COLUMN SPT_ERROR_TYPES.CREATE_DATE IS 'The date on which this record was created in the database';</v>
      </c>
    </row>
    <row r="346" spans="1:4" x14ac:dyDescent="0.25">
      <c r="A346" s="46" t="s">
        <v>1891</v>
      </c>
      <c r="B346" t="s">
        <v>1890</v>
      </c>
      <c r="C346" s="102" t="s">
        <v>2140</v>
      </c>
      <c r="D346" s="137" t="str">
        <f t="shared" si="6"/>
        <v>COMMENT ON COLUMN SPT_ERROR_TYPES.ERROR_TYPE_ID IS 'Primary Key for the SPT_ERROR_TYPES table';</v>
      </c>
    </row>
    <row r="347" spans="1:4" x14ac:dyDescent="0.25">
      <c r="A347" s="46" t="s">
        <v>1891</v>
      </c>
      <c r="B347" t="s">
        <v>2570</v>
      </c>
      <c r="C347" s="102" t="s">
        <v>2141</v>
      </c>
      <c r="D347" s="137" t="str">
        <f t="shared" si="6"/>
        <v>COMMENT ON COLUMN SPT_ERROR_TYPES.DATA_STREAM_ID IS 'The Category for the given error type criteria.  This is used to filter error criteria based on the given context of the validation (e.g. eTunaLog XML data import, tracking QC, etc.)';</v>
      </c>
    </row>
    <row r="348" spans="1:4" x14ac:dyDescent="0.25">
      <c r="A348" s="46" t="s">
        <v>1891</v>
      </c>
      <c r="B348" t="s">
        <v>1835</v>
      </c>
      <c r="C348" s="102" t="s">
        <v>2142</v>
      </c>
      <c r="D348" s="137" t="str">
        <f t="shared" si="6"/>
        <v>COMMENT ON COLUMN SPT_ERROR_TYPES.ERR_SEVERITY_ID IS 'The Severity of the given error type criteria.  These indicate the status of the given error (e.g. warnings, data errors, violations of law, etc.)';</v>
      </c>
    </row>
    <row r="349" spans="1:4" x14ac:dyDescent="0.25">
      <c r="A349" s="46" t="s">
        <v>1891</v>
      </c>
      <c r="B349" t="s">
        <v>1985</v>
      </c>
      <c r="C349" s="103" t="s">
        <v>2143</v>
      </c>
      <c r="D349" s="137" t="str">
        <f t="shared" si="6"/>
        <v>COMMENT ON COLUMN SPT_ERROR_TYPES.ERR_TYPE_ACTIVE_YN IS 'Flag to indicate if the given error type criteria is active';</v>
      </c>
    </row>
    <row r="350" spans="1:4" x14ac:dyDescent="0.25">
      <c r="A350" s="46" t="s">
        <v>1891</v>
      </c>
      <c r="B350" t="s">
        <v>1986</v>
      </c>
      <c r="C350" s="103" t="s">
        <v>2144</v>
      </c>
      <c r="D350" s="137" t="str">
        <f t="shared" si="6"/>
        <v>COMMENT ON COLUMN SPT_ERROR_TYPES.ERR_TYPE_COMMENT_TEMPLATE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51" spans="1:4" x14ac:dyDescent="0.25">
      <c r="A351" s="46" t="s">
        <v>1891</v>
      </c>
      <c r="B351" t="s">
        <v>1987</v>
      </c>
      <c r="C351" s="101" t="s">
        <v>2145</v>
      </c>
      <c r="D351" s="137" t="str">
        <f t="shared" si="6"/>
        <v>COMMENT ON COLUMN SPT_ERROR_TYPES.ERR_TYPE_DESC IS 'The description for the given QC validation error type';</v>
      </c>
    </row>
    <row r="352" spans="1:4" x14ac:dyDescent="0.25">
      <c r="A352" s="46" t="s">
        <v>1891</v>
      </c>
      <c r="B352" t="s">
        <v>1988</v>
      </c>
      <c r="C352" s="101" t="s">
        <v>2146</v>
      </c>
      <c r="D352" s="137" t="str">
        <f t="shared" si="6"/>
        <v>COMMENT ON COLUMN SPT_ERROR_TYPES.ERR_TYPE_NAME IS 'The name of the given QC validation criteria';</v>
      </c>
    </row>
    <row r="353" spans="1:4" x14ac:dyDescent="0.25">
      <c r="A353" s="46" t="s">
        <v>1891</v>
      </c>
      <c r="B353" t="s">
        <v>1991</v>
      </c>
      <c r="C353" s="101" t="s">
        <v>2147</v>
      </c>
      <c r="D353" s="137" t="str">
        <f t="shared" si="6"/>
        <v>COMMENT ON COLUMN SPT_ERROR_TYPES.IND_FIELD_NAME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54" spans="1:4" x14ac:dyDescent="0.25">
      <c r="A354" s="46" t="s">
        <v>1891</v>
      </c>
      <c r="B354" t="s">
        <v>1611</v>
      </c>
      <c r="C354" s="101" t="s">
        <v>1612</v>
      </c>
      <c r="D354" s="137" t="str">
        <f t="shared" si="6"/>
        <v>COMMENT ON COLUMN SPT_ERROR_TYPES.LAST_MOD_BY IS 'The Oracle username of the person making the most recent change to this record';</v>
      </c>
    </row>
    <row r="355" spans="1:4" x14ac:dyDescent="0.25">
      <c r="A355" s="46" t="s">
        <v>1891</v>
      </c>
      <c r="B355" t="s">
        <v>1609</v>
      </c>
      <c r="C355" s="101" t="s">
        <v>1610</v>
      </c>
      <c r="D355" s="137" t="str">
        <f t="shared" si="6"/>
        <v>COMMENT ON COLUMN SPT_ERROR_TYPES.LAST_MOD_DATE IS 'The last date on which any of the data in this record was changed';</v>
      </c>
    </row>
    <row r="356" spans="1:4" x14ac:dyDescent="0.25">
      <c r="A356" s="46" t="s">
        <v>1891</v>
      </c>
      <c r="B356" t="s">
        <v>1893</v>
      </c>
      <c r="C356" s="101" t="s">
        <v>2148</v>
      </c>
      <c r="D356" s="137" t="str">
        <f t="shared" ref="D356:D421" si="7">CONCATENATE("COMMENT ON COLUMN ",A356, ".", B356, " IS '", SUBSTITUTE(C356, "'", "''"), "';")</f>
        <v>COMMENT ON COLUMN SPT_ERROR_TYPES.QC_OBJECT_ID IS 'The Data QC Object that the error type is determined from.  If this is NULL it is not associated with a QC query validation constraint (e.g. DB error)';</v>
      </c>
    </row>
    <row r="357" spans="1:4" x14ac:dyDescent="0.25">
      <c r="A357" s="46" t="s">
        <v>1833</v>
      </c>
      <c r="B357" t="s">
        <v>1607</v>
      </c>
      <c r="C357" s="101" t="s">
        <v>1608</v>
      </c>
      <c r="D357" s="137" t="str">
        <f t="shared" si="7"/>
        <v>COMMENT ON COLUMN SPT_ERR_CATEGORIES.CREATED_BY IS 'The Oracle username of the person creating this record in the database';</v>
      </c>
    </row>
    <row r="358" spans="1:4" x14ac:dyDescent="0.25">
      <c r="A358" s="46" t="s">
        <v>1833</v>
      </c>
      <c r="B358" t="s">
        <v>1605</v>
      </c>
      <c r="C358" s="101" t="s">
        <v>1606</v>
      </c>
      <c r="D358" s="137" t="str">
        <f t="shared" si="7"/>
        <v>COMMENT ON COLUMN SPT_ERR_CATEGORIES.CREATE_DATE IS 'The date on which this record was created in the database';</v>
      </c>
    </row>
    <row r="359" spans="1:4" x14ac:dyDescent="0.25">
      <c r="A359" s="130" t="s">
        <v>1833</v>
      </c>
      <c r="B359" t="s">
        <v>2571</v>
      </c>
      <c r="C359" s="129" t="s">
        <v>2574</v>
      </c>
      <c r="D359" s="137" t="str">
        <f t="shared" si="7"/>
        <v>COMMENT ON COLUMN SPT_ERR_CATEGORIES.DATA_STREAM_CODE IS 'The code for the given data stream';</v>
      </c>
    </row>
    <row r="360" spans="1:4" x14ac:dyDescent="0.25">
      <c r="A360" s="46" t="s">
        <v>1833</v>
      </c>
      <c r="B360" t="s">
        <v>2572</v>
      </c>
      <c r="C360" s="129" t="s">
        <v>2576</v>
      </c>
      <c r="D360" s="137" t="str">
        <f t="shared" si="7"/>
        <v>COMMENT ON COLUMN SPT_ERR_CATEGORIES.DATA_STREAM_DESC IS 'The description for the given data stream';</v>
      </c>
    </row>
    <row r="361" spans="1:4" x14ac:dyDescent="0.25">
      <c r="A361" s="46" t="s">
        <v>1833</v>
      </c>
      <c r="B361" t="s">
        <v>2570</v>
      </c>
      <c r="C361" s="129" t="s">
        <v>2577</v>
      </c>
      <c r="D361" s="137" t="str">
        <f t="shared" si="7"/>
        <v>COMMENT ON COLUMN SPT_ERR_CATEGORIES.DATA_STREAM_ID IS 'Primary Key for the SPT_DATA_STREAMS table';</v>
      </c>
    </row>
    <row r="362" spans="1:4" x14ac:dyDescent="0.25">
      <c r="A362" s="46" t="s">
        <v>1833</v>
      </c>
      <c r="B362" t="s">
        <v>2573</v>
      </c>
      <c r="C362" s="129" t="s">
        <v>2575</v>
      </c>
      <c r="D362" s="137" t="str">
        <f t="shared" si="7"/>
        <v>COMMENT ON COLUMN SPT_ERR_CATEGORIES.DATA_STREAM_NAME IS 'The name for the given data stream';</v>
      </c>
    </row>
    <row r="363" spans="1:4" x14ac:dyDescent="0.25">
      <c r="A363" s="46" t="s">
        <v>1833</v>
      </c>
      <c r="B363" t="s">
        <v>1611</v>
      </c>
      <c r="C363" s="131" t="s">
        <v>1612</v>
      </c>
      <c r="D363" s="137" t="str">
        <f t="shared" si="7"/>
        <v>COMMENT ON COLUMN SPT_ERR_CATEGORIES.LAST_MOD_BY IS 'The Oracle username of the person making the most recent change to this record';</v>
      </c>
    </row>
    <row r="364" spans="1:4" s="72" customFormat="1" x14ac:dyDescent="0.25">
      <c r="A364" s="74" t="s">
        <v>1833</v>
      </c>
      <c r="B364" s="72" t="s">
        <v>1609</v>
      </c>
      <c r="C364" s="129" t="s">
        <v>1610</v>
      </c>
      <c r="D364" s="137" t="str">
        <f t="shared" si="7"/>
        <v>COMMENT ON COLUMN SPT_ERR_CATEGORIES.LAST_MOD_DATE IS 'The last date on which any of the data in this record was changed';</v>
      </c>
    </row>
    <row r="365" spans="1:4" x14ac:dyDescent="0.25">
      <c r="A365" s="74" t="s">
        <v>1832</v>
      </c>
      <c r="B365" t="s">
        <v>1607</v>
      </c>
      <c r="C365" s="129" t="s">
        <v>1608</v>
      </c>
      <c r="D365" s="137" t="str">
        <f t="shared" si="7"/>
        <v>COMMENT ON COLUMN SPT_ERR_SEVERITY.CREATED_BY IS 'The Oracle username of the person creating this record in the database';</v>
      </c>
    </row>
    <row r="366" spans="1:4" x14ac:dyDescent="0.25">
      <c r="A366" s="74" t="s">
        <v>1832</v>
      </c>
      <c r="B366" t="s">
        <v>1605</v>
      </c>
      <c r="C366" s="129" t="s">
        <v>1606</v>
      </c>
      <c r="D366" s="137" t="str">
        <f t="shared" si="7"/>
        <v>COMMENT ON COLUMN SPT_ERR_SEVERITY.CREATE_DATE IS 'The date on which this record was created in the database';</v>
      </c>
    </row>
    <row r="367" spans="1:4" s="72" customFormat="1" x14ac:dyDescent="0.25">
      <c r="A367" s="74" t="s">
        <v>1832</v>
      </c>
      <c r="B367" s="72" t="s">
        <v>1982</v>
      </c>
      <c r="C367" s="129" t="s">
        <v>2153</v>
      </c>
      <c r="D367" s="137" t="str">
        <f t="shared" si="7"/>
        <v>COMMENT ON COLUMN SPT_ERR_SEVERITY.ERR_SEVERITY_CODE IS 'The code for the given error severity';</v>
      </c>
    </row>
    <row r="368" spans="1:4" x14ac:dyDescent="0.25">
      <c r="A368" s="74" t="s">
        <v>1832</v>
      </c>
      <c r="B368" t="s">
        <v>1983</v>
      </c>
      <c r="C368" s="131" t="s">
        <v>2154</v>
      </c>
      <c r="D368" s="137" t="str">
        <f t="shared" si="7"/>
        <v>COMMENT ON COLUMN SPT_ERR_SEVERITY.ERR_SEVERITY_DESC IS 'The description for the given error severity';</v>
      </c>
    </row>
    <row r="369" spans="1:4" s="72" customFormat="1" x14ac:dyDescent="0.25">
      <c r="A369" s="74" t="s">
        <v>1832</v>
      </c>
      <c r="B369" s="72" t="s">
        <v>1835</v>
      </c>
      <c r="C369" s="131" t="s">
        <v>2155</v>
      </c>
      <c r="D369" s="137" t="str">
        <f t="shared" si="7"/>
        <v>COMMENT ON COLUMN SPT_ERR_SEVERITY.ERR_SEVERITY_ID IS 'Primary Key for the SPT_ERR_SEVERITY table';</v>
      </c>
    </row>
    <row r="370" spans="1:4" x14ac:dyDescent="0.25">
      <c r="A370" s="74" t="s">
        <v>1832</v>
      </c>
      <c r="B370" t="s">
        <v>1984</v>
      </c>
      <c r="C370" s="131" t="s">
        <v>2156</v>
      </c>
      <c r="D370" s="137" t="str">
        <f t="shared" si="7"/>
        <v>COMMENT ON COLUMN SPT_ERR_SEVERITY.ERR_SEVERITY_NAME IS 'The name for the given error severity';</v>
      </c>
    </row>
    <row r="371" spans="1:4" x14ac:dyDescent="0.25">
      <c r="A371" s="74" t="s">
        <v>1832</v>
      </c>
      <c r="B371" t="s">
        <v>1611</v>
      </c>
      <c r="C371" s="131" t="s">
        <v>1612</v>
      </c>
      <c r="D371" s="137" t="str">
        <f t="shared" si="7"/>
        <v>COMMENT ON COLUMN SPT_ERR_SEVERITY.LAST_MOD_BY IS 'The Oracle username of the person making the most recent change to this record';</v>
      </c>
    </row>
    <row r="372" spans="1:4" x14ac:dyDescent="0.25">
      <c r="A372" s="74" t="s">
        <v>1832</v>
      </c>
      <c r="B372" t="s">
        <v>1609</v>
      </c>
      <c r="C372" s="131" t="s">
        <v>1610</v>
      </c>
      <c r="D372" s="137" t="str">
        <f t="shared" si="7"/>
        <v>COMMENT ON COLUMN SPT_ERR_SEVERITY.LAST_MOD_DATE IS 'The last date on which any of the data in this record was changed';</v>
      </c>
    </row>
    <row r="373" spans="1:4" s="72" customFormat="1" x14ac:dyDescent="0.25">
      <c r="A373" s="74" t="s">
        <v>529</v>
      </c>
      <c r="B373" s="72" t="s">
        <v>1607</v>
      </c>
      <c r="C373" s="131" t="s">
        <v>1608</v>
      </c>
      <c r="D373" s="137" t="str">
        <f t="shared" si="7"/>
        <v>COMMENT ON COLUMN SPT_FORM_SIZE_GROUPS.CREATED_BY IS 'The Oracle username of the person creating this record in the database';</v>
      </c>
    </row>
    <row r="374" spans="1:4" x14ac:dyDescent="0.25">
      <c r="A374" s="46" t="s">
        <v>529</v>
      </c>
      <c r="B374" t="s">
        <v>1605</v>
      </c>
      <c r="C374" s="131" t="s">
        <v>1606</v>
      </c>
      <c r="D374" s="137" t="str">
        <f t="shared" si="7"/>
        <v>COMMENT ON COLUMN SPT_FORM_SIZE_GROUPS.CREATE_DATE IS 'The date on which this record was created in the database';</v>
      </c>
    </row>
    <row r="375" spans="1:4" x14ac:dyDescent="0.25">
      <c r="A375" s="46" t="s">
        <v>529</v>
      </c>
      <c r="B375" t="s">
        <v>531</v>
      </c>
      <c r="C375" s="131" t="s">
        <v>588</v>
      </c>
      <c r="D375" s="137" t="str">
        <f t="shared" si="7"/>
        <v>COMMENT ON COLUMN SPT_FORM_SIZE_GROUPS.FORM_SIZE_GROUP_ID IS 'Primary Key for the SPT_FORM_SIZE_GROUPS table';</v>
      </c>
    </row>
    <row r="376" spans="1:4" s="65" customFormat="1" x14ac:dyDescent="0.25">
      <c r="A376" s="74" t="s">
        <v>529</v>
      </c>
      <c r="B376" s="72" t="s">
        <v>508</v>
      </c>
      <c r="C376" s="132" t="s">
        <v>589</v>
      </c>
      <c r="D376" s="137" t="str">
        <f t="shared" si="7"/>
        <v>COMMENT ON COLUMN SPT_FORM_SIZE_GROUPS.FORM_VERSION_ID IS 'The Form Version that includes the Size Class Group';</v>
      </c>
    </row>
    <row r="377" spans="1:4" x14ac:dyDescent="0.25">
      <c r="A377" s="46" t="s">
        <v>529</v>
      </c>
      <c r="B377" t="s">
        <v>1611</v>
      </c>
      <c r="C377" s="132" t="s">
        <v>1612</v>
      </c>
      <c r="D377" s="137" t="str">
        <f t="shared" si="7"/>
        <v>COMMENT ON COLUMN SPT_FORM_SIZE_GROUPS.LAST_MOD_BY IS 'The Oracle username of the person making the most recent change to this record';</v>
      </c>
    </row>
    <row r="378" spans="1:4" x14ac:dyDescent="0.25">
      <c r="A378" s="46" t="s">
        <v>529</v>
      </c>
      <c r="B378" t="s">
        <v>1609</v>
      </c>
      <c r="C378" s="132" t="s">
        <v>1610</v>
      </c>
      <c r="D378" s="137" t="str">
        <f t="shared" si="7"/>
        <v>COMMENT ON COLUMN SPT_FORM_SIZE_GROUPS.LAST_MOD_DATE IS 'The last date on which any of the data in this record was changed';</v>
      </c>
    </row>
    <row r="379" spans="1:4" x14ac:dyDescent="0.25">
      <c r="A379" s="46" t="s">
        <v>529</v>
      </c>
      <c r="B379" t="s">
        <v>522</v>
      </c>
      <c r="C379" s="132" t="s">
        <v>590</v>
      </c>
      <c r="D379" s="137" t="str">
        <f t="shared" si="7"/>
        <v>COMMENT ON COLUMN SPT_FORM_SIZE_GROUPS.SIZE_CLASS_GROUP_ID IS 'The Size Class Group implemented on the given Form Version';</v>
      </c>
    </row>
    <row r="380" spans="1:4" x14ac:dyDescent="0.25">
      <c r="A380" s="46" t="s">
        <v>515</v>
      </c>
      <c r="B380" t="s">
        <v>1607</v>
      </c>
      <c r="C380" s="132" t="s">
        <v>1608</v>
      </c>
      <c r="D380" s="137" t="str">
        <f t="shared" si="7"/>
        <v>COMMENT ON COLUMN SPT_FORM_TYPES.CREATED_BY IS 'The Oracle username of the person creating this record in the database';</v>
      </c>
    </row>
    <row r="381" spans="1:4" x14ac:dyDescent="0.25">
      <c r="A381" s="46" t="s">
        <v>515</v>
      </c>
      <c r="B381" t="s">
        <v>1605</v>
      </c>
      <c r="C381" s="132" t="s">
        <v>1606</v>
      </c>
      <c r="D381" s="137" t="str">
        <f t="shared" si="7"/>
        <v>COMMENT ON COLUMN SPT_FORM_TYPES.CREATE_DATE IS 'The date on which this record was created in the database';</v>
      </c>
    </row>
    <row r="382" spans="1:4" x14ac:dyDescent="0.25">
      <c r="A382" s="46" t="s">
        <v>515</v>
      </c>
      <c r="B382" t="s">
        <v>591</v>
      </c>
      <c r="C382" s="132" t="s">
        <v>592</v>
      </c>
      <c r="D382" s="137" t="str">
        <f t="shared" si="7"/>
        <v>COMMENT ON COLUMN SPT_FORM_TYPES.FORM_TYPE_DESC IS 'The description of the given type of data collection form';</v>
      </c>
    </row>
    <row r="383" spans="1:4" x14ac:dyDescent="0.25">
      <c r="A383" s="46" t="s">
        <v>515</v>
      </c>
      <c r="B383" t="s">
        <v>516</v>
      </c>
      <c r="C383" s="132" t="s">
        <v>593</v>
      </c>
      <c r="D383" s="137" t="str">
        <f t="shared" si="7"/>
        <v>COMMENT ON COLUMN SPT_FORM_TYPES.FORM_TYPE_ID IS 'Primary Key for the SPT_FORM_TYPES table';</v>
      </c>
    </row>
    <row r="384" spans="1:4" x14ac:dyDescent="0.25">
      <c r="A384" s="46" t="s">
        <v>515</v>
      </c>
      <c r="B384" t="s">
        <v>594</v>
      </c>
      <c r="C384" s="132" t="s">
        <v>595</v>
      </c>
      <c r="D384" s="137" t="str">
        <f t="shared" si="7"/>
        <v>COMMENT ON COLUMN SPT_FORM_TYPES.FORM_TYPE_NAME IS 'The type of data collection form';</v>
      </c>
    </row>
    <row r="385" spans="1:4" x14ac:dyDescent="0.25">
      <c r="A385" s="46" t="s">
        <v>515</v>
      </c>
      <c r="B385" t="s">
        <v>1611</v>
      </c>
      <c r="C385" s="132" t="s">
        <v>1612</v>
      </c>
      <c r="D385" s="137" t="str">
        <f t="shared" si="7"/>
        <v>COMMENT ON COLUMN SPT_FORM_TYPES.LAST_MOD_BY IS 'The Oracle username of the person making the most recent change to this record';</v>
      </c>
    </row>
    <row r="386" spans="1:4" x14ac:dyDescent="0.25">
      <c r="A386" s="46" t="s">
        <v>515</v>
      </c>
      <c r="B386" t="s">
        <v>1609</v>
      </c>
      <c r="C386" s="132" t="s">
        <v>1610</v>
      </c>
      <c r="D386" s="137" t="str">
        <f t="shared" si="7"/>
        <v>COMMENT ON COLUMN SPT_FORM_TYPES.LAST_MOD_DATE IS 'The last date on which any of the data in this record was changed';</v>
      </c>
    </row>
    <row r="387" spans="1:4" x14ac:dyDescent="0.25">
      <c r="A387" s="46" t="s">
        <v>504</v>
      </c>
      <c r="B387" t="s">
        <v>1607</v>
      </c>
      <c r="C387" s="132" t="s">
        <v>1608</v>
      </c>
      <c r="D387" s="137" t="str">
        <f t="shared" si="7"/>
        <v>COMMENT ON COLUMN SPT_FORM_VERSIONS.CREATED_BY IS 'The Oracle username of the person creating this record in the database';</v>
      </c>
    </row>
    <row r="388" spans="1:4" x14ac:dyDescent="0.25">
      <c r="A388" s="46" t="s">
        <v>504</v>
      </c>
      <c r="B388" t="s">
        <v>1605</v>
      </c>
      <c r="C388" s="132" t="s">
        <v>1606</v>
      </c>
      <c r="D388" s="137" t="str">
        <f t="shared" si="7"/>
        <v>COMMENT ON COLUMN SPT_FORM_VERSIONS.CREATE_DATE IS 'The date on which this record was created in the database';</v>
      </c>
    </row>
    <row r="389" spans="1:4" x14ac:dyDescent="0.25">
      <c r="A389" s="46" t="s">
        <v>504</v>
      </c>
      <c r="B389" t="s">
        <v>596</v>
      </c>
      <c r="C389" s="132" t="s">
        <v>597</v>
      </c>
      <c r="D389" s="137" t="str">
        <f t="shared" si="7"/>
        <v>COMMENT ON COLUMN SPT_FORM_VERSIONS.FORM_DESC IS 'The description of the given data collection form';</v>
      </c>
    </row>
    <row r="390" spans="1:4" x14ac:dyDescent="0.25">
      <c r="A390" s="46" t="s">
        <v>504</v>
      </c>
      <c r="B390" t="s">
        <v>516</v>
      </c>
      <c r="C390" s="132" t="s">
        <v>595</v>
      </c>
      <c r="D390" s="137" t="str">
        <f t="shared" si="7"/>
        <v>COMMENT ON COLUMN SPT_FORM_VERSIONS.FORM_TYPE_ID IS 'The type of data collection form';</v>
      </c>
    </row>
    <row r="391" spans="1:4" x14ac:dyDescent="0.25">
      <c r="A391" s="128" t="s">
        <v>504</v>
      </c>
      <c r="B391" t="s">
        <v>508</v>
      </c>
      <c r="C391" s="132" t="s">
        <v>598</v>
      </c>
      <c r="D391" s="137" t="str">
        <f t="shared" si="7"/>
        <v>COMMENT ON COLUMN SPT_FORM_VERSIONS.FORM_VERSION_ID IS 'Primary Key for the SPT_FORM_VERSIONS table';</v>
      </c>
    </row>
    <row r="392" spans="1:4" x14ac:dyDescent="0.25">
      <c r="A392" s="128" t="s">
        <v>504</v>
      </c>
      <c r="B392" t="s">
        <v>1611</v>
      </c>
      <c r="C392" s="132" t="s">
        <v>1612</v>
      </c>
      <c r="D392" s="137" t="str">
        <f t="shared" si="7"/>
        <v>COMMENT ON COLUMN SPT_FORM_VERSIONS.LAST_MOD_BY IS 'The Oracle username of the person making the most recent change to this record';</v>
      </c>
    </row>
    <row r="393" spans="1:4" x14ac:dyDescent="0.25">
      <c r="A393" s="128" t="s">
        <v>504</v>
      </c>
      <c r="B393" t="s">
        <v>1609</v>
      </c>
      <c r="C393" s="133" t="s">
        <v>1610</v>
      </c>
      <c r="D393" s="137" t="str">
        <f t="shared" si="7"/>
        <v>COMMENT ON COLUMN SPT_FORM_VERSIONS.LAST_MOD_DATE IS 'The last date on which any of the data in this record was changed';</v>
      </c>
    </row>
    <row r="394" spans="1:4" x14ac:dyDescent="0.25">
      <c r="A394" s="128" t="s">
        <v>504</v>
      </c>
      <c r="B394" t="s">
        <v>599</v>
      </c>
      <c r="C394" s="133" t="s">
        <v>600</v>
      </c>
      <c r="D394" s="137" t="str">
        <f t="shared" si="7"/>
        <v>COMMENT ON COLUMN SPT_FORM_VERSIONS.VERSION IS 'The version of the given data collection form';</v>
      </c>
    </row>
    <row r="395" spans="1:4" x14ac:dyDescent="0.25">
      <c r="A395" s="128" t="s">
        <v>524</v>
      </c>
      <c r="B395" t="s">
        <v>1607</v>
      </c>
      <c r="C395" s="133" t="s">
        <v>1608</v>
      </c>
      <c r="D395" s="137" t="str">
        <f t="shared" si="7"/>
        <v>COMMENT ON COLUMN SPT_GRP_SIZE_CLASSES.CREATED_BY IS 'The Oracle username of the person creating this record in the database';</v>
      </c>
    </row>
    <row r="396" spans="1:4" x14ac:dyDescent="0.25">
      <c r="A396" s="128" t="s">
        <v>524</v>
      </c>
      <c r="B396" t="s">
        <v>1605</v>
      </c>
      <c r="C396" s="133" t="s">
        <v>1606</v>
      </c>
      <c r="D396" s="137" t="str">
        <f t="shared" si="7"/>
        <v>COMMENT ON COLUMN SPT_GRP_SIZE_CLASSES.CREATE_DATE IS 'The date on which this record was created in the database';</v>
      </c>
    </row>
    <row r="397" spans="1:4" ht="15.75" thickBot="1" x14ac:dyDescent="0.3">
      <c r="A397" s="128" t="s">
        <v>524</v>
      </c>
      <c r="B397" t="s">
        <v>527</v>
      </c>
      <c r="C397" s="133" t="s">
        <v>601</v>
      </c>
      <c r="D397" s="137" t="str">
        <f t="shared" si="7"/>
        <v>COMMENT ON COLUMN SPT_GRP_SIZE_CLASSES.GRP_SIZE_CLASS_ID IS 'Primary Key for the SPT_GRP_SIZE_CLASSES table';</v>
      </c>
    </row>
    <row r="398" spans="1:4" ht="16.5" thickBot="1" x14ac:dyDescent="0.3">
      <c r="A398" s="128" t="s">
        <v>524</v>
      </c>
      <c r="B398" s="150" t="s">
        <v>1611</v>
      </c>
      <c r="C398" s="152" t="s">
        <v>1612</v>
      </c>
      <c r="D398" s="137" t="str">
        <f t="shared" si="7"/>
        <v>COMMENT ON COLUMN SPT_GRP_SIZE_CLASSES.LAST_MOD_BY IS 'The Oracle username of the person making the most recent change to this record';</v>
      </c>
    </row>
    <row r="399" spans="1:4" x14ac:dyDescent="0.25">
      <c r="A399" s="128" t="s">
        <v>524</v>
      </c>
      <c r="B399" t="s">
        <v>1609</v>
      </c>
      <c r="C399" s="133" t="s">
        <v>1610</v>
      </c>
      <c r="D399" s="137" t="str">
        <f t="shared" si="7"/>
        <v>COMMENT ON COLUMN SPT_GRP_SIZE_CLASSES.LAST_MOD_DATE IS 'The last date on which any of the data in this record was changed';</v>
      </c>
    </row>
    <row r="400" spans="1:4" x14ac:dyDescent="0.25">
      <c r="A400" s="128" t="s">
        <v>524</v>
      </c>
      <c r="B400" t="s">
        <v>522</v>
      </c>
      <c r="C400" s="129" t="s">
        <v>602</v>
      </c>
      <c r="D400" s="137" t="str">
        <f t="shared" si="7"/>
        <v>COMMENT ON COLUMN SPT_GRP_SIZE_CLASSES.SIZE_CLASS_GROUP_ID IS 'The Size Class Group for the given Size Class';</v>
      </c>
    </row>
    <row r="401" spans="1:4" x14ac:dyDescent="0.25">
      <c r="A401" s="128" t="s">
        <v>524</v>
      </c>
      <c r="B401" t="s">
        <v>24</v>
      </c>
      <c r="C401" s="129" t="s">
        <v>603</v>
      </c>
      <c r="D401" s="137" t="str">
        <f t="shared" si="7"/>
        <v>COMMENT ON COLUMN SPT_GRP_SIZE_CLASSES.SIZE_CLASS_ID IS 'The Size Class for the given Size Class Group';</v>
      </c>
    </row>
    <row r="402" spans="1:4" x14ac:dyDescent="0.25">
      <c r="A402" s="128" t="s">
        <v>506</v>
      </c>
      <c r="B402" t="s">
        <v>1607</v>
      </c>
      <c r="C402" s="129" t="s">
        <v>1608</v>
      </c>
      <c r="D402" s="137" t="str">
        <f t="shared" si="7"/>
        <v>COMMENT ON COLUMN SPT_IMPORT_METHODS.CREATED_BY IS 'The Oracle username of the person creating this record in the database';</v>
      </c>
    </row>
    <row r="403" spans="1:4" x14ac:dyDescent="0.25">
      <c r="A403" s="128" t="s">
        <v>506</v>
      </c>
      <c r="B403" t="s">
        <v>1605</v>
      </c>
      <c r="C403" s="129" t="s">
        <v>1606</v>
      </c>
      <c r="D403" s="137" t="str">
        <f t="shared" si="7"/>
        <v>COMMENT ON COLUMN SPT_IMPORT_METHODS.CREATE_DATE IS 'The date on which this record was created in the database';</v>
      </c>
    </row>
    <row r="404" spans="1:4" x14ac:dyDescent="0.25">
      <c r="A404" s="128" t="s">
        <v>506</v>
      </c>
      <c r="B404" t="s">
        <v>604</v>
      </c>
      <c r="C404" s="129" t="s">
        <v>605</v>
      </c>
      <c r="D404" s="137" t="str">
        <f t="shared" si="7"/>
        <v>COMMENT ON COLUMN SPT_IMPORT_METHODS.IMP_METHOD_DESC IS 'The description of the given data import method';</v>
      </c>
    </row>
    <row r="405" spans="1:4" x14ac:dyDescent="0.25">
      <c r="A405" s="128" t="s">
        <v>506</v>
      </c>
      <c r="B405" t="s">
        <v>509</v>
      </c>
      <c r="C405" s="129" t="s">
        <v>606</v>
      </c>
      <c r="D405" s="137" t="str">
        <f t="shared" si="7"/>
        <v>COMMENT ON COLUMN SPT_IMPORT_METHODS.IMP_METHOD_ID IS 'Primary Key for the SPT_IMPORT_METHODS table';</v>
      </c>
    </row>
    <row r="406" spans="1:4" x14ac:dyDescent="0.25">
      <c r="A406" s="128" t="s">
        <v>506</v>
      </c>
      <c r="B406" t="s">
        <v>607</v>
      </c>
      <c r="C406" s="129" t="s">
        <v>608</v>
      </c>
      <c r="D406" s="137" t="str">
        <f t="shared" si="7"/>
        <v>COMMENT ON COLUMN SPT_IMPORT_METHODS.IMP_METHOD_NAME IS 'The name of the given data import method';</v>
      </c>
    </row>
    <row r="407" spans="1:4" x14ac:dyDescent="0.25">
      <c r="A407" s="128" t="s">
        <v>506</v>
      </c>
      <c r="B407" t="s">
        <v>514</v>
      </c>
      <c r="C407" s="129" t="s">
        <v>609</v>
      </c>
      <c r="D407" s="137" t="str">
        <f t="shared" si="7"/>
        <v>COMMENT ON COLUMN SPT_IMPORT_METHODS.IMP_METHOD_TYPE_ID IS 'The type of data import method';</v>
      </c>
    </row>
    <row r="408" spans="1:4" x14ac:dyDescent="0.25">
      <c r="A408" s="128" t="s">
        <v>506</v>
      </c>
      <c r="B408" t="s">
        <v>610</v>
      </c>
      <c r="C408" s="129" t="s">
        <v>611</v>
      </c>
      <c r="D408" s="137" t="str">
        <f t="shared" si="7"/>
        <v>COMMENT ON COLUMN SPT_IMPORT_METHODS.IMP_METHOD_VERSION IS 'The version of the given data import method';</v>
      </c>
    </row>
    <row r="409" spans="1:4" x14ac:dyDescent="0.25">
      <c r="A409" s="128" t="s">
        <v>506</v>
      </c>
      <c r="B409" t="s">
        <v>1611</v>
      </c>
      <c r="C409" s="133" t="s">
        <v>1612</v>
      </c>
      <c r="D409" s="137" t="str">
        <f t="shared" si="7"/>
        <v>COMMENT ON COLUMN SPT_IMPORT_METHODS.LAST_MOD_BY IS 'The Oracle username of the person making the most recent change to this record';</v>
      </c>
    </row>
    <row r="410" spans="1:4" x14ac:dyDescent="0.25">
      <c r="A410" s="128" t="s">
        <v>506</v>
      </c>
      <c r="B410" t="s">
        <v>1609</v>
      </c>
      <c r="C410" s="133" t="s">
        <v>1610</v>
      </c>
      <c r="D410" s="137" t="str">
        <f t="shared" si="7"/>
        <v>COMMENT ON COLUMN SPT_IMPORT_METHODS.LAST_MOD_DATE IS 'The last date on which any of the data in this record was changed';</v>
      </c>
    </row>
    <row r="411" spans="1:4" x14ac:dyDescent="0.25">
      <c r="A411" s="128" t="s">
        <v>520</v>
      </c>
      <c r="B411" t="s">
        <v>1607</v>
      </c>
      <c r="C411" s="129" t="s">
        <v>1608</v>
      </c>
      <c r="D411" s="137" t="str">
        <f t="shared" si="7"/>
        <v>COMMENT ON COLUMN SPT_IMP_METHOD_TYPES.CREATED_BY IS 'The Oracle username of the person creating this record in the database';</v>
      </c>
    </row>
    <row r="412" spans="1:4" x14ac:dyDescent="0.25">
      <c r="A412" s="128" t="s">
        <v>520</v>
      </c>
      <c r="B412" t="s">
        <v>1605</v>
      </c>
      <c r="C412" s="129" t="s">
        <v>1606</v>
      </c>
      <c r="D412" s="137" t="str">
        <f t="shared" si="7"/>
        <v>COMMENT ON COLUMN SPT_IMP_METHOD_TYPES.CREATE_DATE IS 'The date on which this record was created in the database';</v>
      </c>
    </row>
    <row r="413" spans="1:4" x14ac:dyDescent="0.25">
      <c r="A413" s="128" t="s">
        <v>520</v>
      </c>
      <c r="B413" t="s">
        <v>514</v>
      </c>
      <c r="C413" s="129" t="s">
        <v>612</v>
      </c>
      <c r="D413" s="137" t="str">
        <f t="shared" si="7"/>
        <v>COMMENT ON COLUMN SPT_IMP_METHOD_TYPES.IMP_METHOD_TYPE_ID IS 'Primary Key for the SPT_IMP_METHOD_TYPES table';</v>
      </c>
    </row>
    <row r="414" spans="1:4" x14ac:dyDescent="0.25">
      <c r="A414" s="128" t="s">
        <v>520</v>
      </c>
      <c r="B414" t="s">
        <v>1611</v>
      </c>
      <c r="C414" s="129" t="s">
        <v>1612</v>
      </c>
      <c r="D414" s="137" t="str">
        <f t="shared" si="7"/>
        <v>COMMENT ON COLUMN SPT_IMP_METHOD_TYPES.LAST_MOD_BY IS 'The Oracle username of the person making the most recent change to this record';</v>
      </c>
    </row>
    <row r="415" spans="1:4" ht="15.75" thickBot="1" x14ac:dyDescent="0.3">
      <c r="A415" s="128" t="s">
        <v>520</v>
      </c>
      <c r="B415" t="s">
        <v>1609</v>
      </c>
      <c r="C415" s="129" t="s">
        <v>1610</v>
      </c>
      <c r="D415" s="137" t="str">
        <f t="shared" si="7"/>
        <v>COMMENT ON COLUMN SPT_IMP_METHOD_TYPES.LAST_MOD_DATE IS 'The last date on which any of the data in this record was changed';</v>
      </c>
    </row>
    <row r="416" spans="1:4" s="145" customFormat="1" ht="16.5" thickBot="1" x14ac:dyDescent="0.3">
      <c r="A416" s="149" t="s">
        <v>520</v>
      </c>
      <c r="B416" s="150" t="s">
        <v>613</v>
      </c>
      <c r="C416" s="152" t="s">
        <v>614</v>
      </c>
      <c r="D416" s="145" t="str">
        <f t="shared" si="7"/>
        <v>COMMENT ON COLUMN SPT_IMP_METHOD_TYPES.METHOD_TYPE_CODE IS 'The code of the given type of import method';</v>
      </c>
    </row>
    <row r="417" spans="1:4" x14ac:dyDescent="0.25">
      <c r="A417" s="128" t="s">
        <v>520</v>
      </c>
      <c r="B417" t="s">
        <v>615</v>
      </c>
      <c r="C417" s="129" t="s">
        <v>616</v>
      </c>
      <c r="D417" s="137" t="str">
        <f t="shared" si="7"/>
        <v>COMMENT ON COLUMN SPT_IMP_METHOD_TYPES.METHOD_TYPE_DESC IS 'The description of the given type of import method';</v>
      </c>
    </row>
    <row r="418" spans="1:4" ht="15.75" thickBot="1" x14ac:dyDescent="0.3">
      <c r="A418" s="128" t="s">
        <v>520</v>
      </c>
      <c r="B418" t="s">
        <v>617</v>
      </c>
      <c r="C418" s="129" t="s">
        <v>618</v>
      </c>
      <c r="D418" s="137" t="str">
        <f t="shared" si="7"/>
        <v>COMMENT ON COLUMN SPT_IMP_METHOD_TYPES.METHOD_TYPE_NAME IS 'The name of the given type of import method';</v>
      </c>
    </row>
    <row r="419" spans="1:4" s="145" customFormat="1" ht="16.5" thickBot="1" x14ac:dyDescent="0.3">
      <c r="A419" s="149" t="s">
        <v>53</v>
      </c>
      <c r="B419" s="150" t="s">
        <v>1607</v>
      </c>
      <c r="C419" s="152" t="s">
        <v>1608</v>
      </c>
      <c r="D419" s="145" t="str">
        <f t="shared" si="7"/>
        <v>COMMENT ON COLUMN SPT_LOCATIONS.CREATED_BY IS 'The Oracle username of the person creating this record in the database';</v>
      </c>
    </row>
    <row r="420" spans="1:4" x14ac:dyDescent="0.25">
      <c r="A420" s="128" t="s">
        <v>53</v>
      </c>
      <c r="B420" t="s">
        <v>1605</v>
      </c>
      <c r="C420" s="133" t="s">
        <v>1606</v>
      </c>
      <c r="D420" s="137" t="str">
        <f t="shared" si="7"/>
        <v>COMMENT ON COLUMN SPT_LOCATIONS.CREATE_DATE IS 'The date on which this record was created in the database';</v>
      </c>
    </row>
    <row r="421" spans="1:4" x14ac:dyDescent="0.25">
      <c r="A421" s="128" t="s">
        <v>53</v>
      </c>
      <c r="B421" t="s">
        <v>1611</v>
      </c>
      <c r="C421" s="134" t="s">
        <v>1612</v>
      </c>
      <c r="D421" s="137" t="str">
        <f t="shared" si="7"/>
        <v>COMMENT ON COLUMN SPT_LOCATIONS.LAST_MOD_BY IS 'The Oracle username of the person making the most recent change to this record';</v>
      </c>
    </row>
    <row r="422" spans="1:4" x14ac:dyDescent="0.25">
      <c r="A422" s="128" t="s">
        <v>53</v>
      </c>
      <c r="B422" t="s">
        <v>1609</v>
      </c>
      <c r="C422" s="134" t="s">
        <v>1610</v>
      </c>
      <c r="D422" s="137" t="str">
        <f t="shared" ref="D422:D485" si="8">CONCATENATE("COMMENT ON COLUMN ",A422, ".", B422, " IS '", SUBSTITUTE(C422, "'", "''"), "';")</f>
        <v>COMMENT ON COLUMN SPT_LOCATIONS.LAST_MOD_DATE IS 'The last date on which any of the data in this record was changed';</v>
      </c>
    </row>
    <row r="423" spans="1:4" x14ac:dyDescent="0.25">
      <c r="A423" s="128" t="s">
        <v>53</v>
      </c>
      <c r="B423" t="s">
        <v>254</v>
      </c>
      <c r="C423" s="134" t="s">
        <v>619</v>
      </c>
      <c r="D423" s="137" t="str">
        <f t="shared" si="8"/>
        <v>COMMENT ON COLUMN SPT_LOCATIONS.LOC_ALPHA_CODE IS 'The alphabetic code for the given location';</v>
      </c>
    </row>
    <row r="424" spans="1:4" x14ac:dyDescent="0.25">
      <c r="A424" s="128" t="s">
        <v>53</v>
      </c>
      <c r="B424" t="s">
        <v>256</v>
      </c>
      <c r="C424" s="134" t="s">
        <v>620</v>
      </c>
      <c r="D424" s="137" t="str">
        <f t="shared" si="8"/>
        <v>COMMENT ON COLUMN SPT_LOCATIONS.LOC_DESC IS 'The description for the given location';</v>
      </c>
    </row>
    <row r="425" spans="1:4" x14ac:dyDescent="0.25">
      <c r="A425" s="128" t="s">
        <v>53</v>
      </c>
      <c r="B425" t="s">
        <v>252</v>
      </c>
      <c r="C425" s="134" t="s">
        <v>621</v>
      </c>
      <c r="D425" s="137" t="str">
        <f t="shared" si="8"/>
        <v>COMMENT ON COLUMN SPT_LOCATIONS.LOC_ID IS 'Primary Key for the SPT_LOCATIONS table';</v>
      </c>
    </row>
    <row r="426" spans="1:4" x14ac:dyDescent="0.25">
      <c r="A426" s="128" t="s">
        <v>53</v>
      </c>
      <c r="B426" t="s">
        <v>253</v>
      </c>
      <c r="C426" s="134" t="s">
        <v>622</v>
      </c>
      <c r="D426" s="137" t="str">
        <f t="shared" si="8"/>
        <v>COMMENT ON COLUMN SPT_LOCATIONS.LOC_NAME IS 'The name of the given location';</v>
      </c>
    </row>
    <row r="427" spans="1:4" x14ac:dyDescent="0.25">
      <c r="A427" s="128" t="s">
        <v>53</v>
      </c>
      <c r="B427" t="s">
        <v>255</v>
      </c>
      <c r="C427" s="134" t="s">
        <v>623</v>
      </c>
      <c r="D427" s="137" t="str">
        <f t="shared" si="8"/>
        <v>COMMENT ON COLUMN SPT_LOCATIONS.LOC_NUM_CODE IS 'The numeric code for the given location';</v>
      </c>
    </row>
    <row r="428" spans="1:4" x14ac:dyDescent="0.25">
      <c r="A428" s="128" t="s">
        <v>53</v>
      </c>
      <c r="B428" t="s">
        <v>248</v>
      </c>
      <c r="C428" s="134" t="s">
        <v>624</v>
      </c>
      <c r="D428" s="137" t="str">
        <f t="shared" si="8"/>
        <v>COMMENT ON COLUMN SPT_LOCATIONS.LOC_TYPE_ID IS 'The type of location';</v>
      </c>
    </row>
    <row r="429" spans="1:4" x14ac:dyDescent="0.25">
      <c r="A429" s="128" t="s">
        <v>53</v>
      </c>
      <c r="B429" t="s">
        <v>257</v>
      </c>
      <c r="C429" s="134" t="s">
        <v>625</v>
      </c>
      <c r="D429" s="137" t="str">
        <f t="shared" si="8"/>
        <v>COMMENT ON COLUMN SPT_LOCATIONS.PARENT_LOC_ID IS 'The parent location for the given location';</v>
      </c>
    </row>
    <row r="430" spans="1:4" x14ac:dyDescent="0.25">
      <c r="A430" s="128" t="s">
        <v>53</v>
      </c>
      <c r="B430" t="s">
        <v>1452</v>
      </c>
      <c r="C430" s="134" t="s">
        <v>1476</v>
      </c>
      <c r="D430" s="137" t="str">
        <f t="shared" si="8"/>
        <v>COMMENT ON COLUMN SPT_LOCATIONS.SWFSC_SEQ_ID IS 'The original SEQ_ID for historical data in the SWFSC_LOC_VW query that was migrated from SWFSC in 2015';</v>
      </c>
    </row>
    <row r="431" spans="1:4" x14ac:dyDescent="0.25">
      <c r="A431" s="128" t="s">
        <v>53</v>
      </c>
      <c r="B431" t="s">
        <v>1477</v>
      </c>
      <c r="C431" s="134" t="s">
        <v>1478</v>
      </c>
      <c r="D431" s="137" t="str">
        <f t="shared" si="8"/>
        <v>COMMENT ON COLUMN SPT_LOCATIONS.SWFSC_SEQ_ID_PARENT IS 'The original SEQ_ID_PARENT for historical data in the SWFSC_LOC_VW query that was migrated from SWFSC in 2015';</v>
      </c>
    </row>
    <row r="432" spans="1:4" x14ac:dyDescent="0.25">
      <c r="A432" s="128" t="s">
        <v>52</v>
      </c>
      <c r="B432" t="s">
        <v>1607</v>
      </c>
      <c r="C432" s="134" t="s">
        <v>1608</v>
      </c>
      <c r="D432" s="137" t="str">
        <f t="shared" si="8"/>
        <v>COMMENT ON COLUMN SPT_LOCATION_TYPES.CREATED_BY IS 'The Oracle username of the person creating this record in the database';</v>
      </c>
    </row>
    <row r="433" spans="1:4" x14ac:dyDescent="0.25">
      <c r="A433" s="128" t="s">
        <v>52</v>
      </c>
      <c r="B433" t="s">
        <v>1605</v>
      </c>
      <c r="C433" s="134" t="s">
        <v>1606</v>
      </c>
      <c r="D433" s="137" t="str">
        <f t="shared" si="8"/>
        <v>COMMENT ON COLUMN SPT_LOCATION_TYPES.CREATE_DATE IS 'The date on which this record was created in the database';</v>
      </c>
    </row>
    <row r="434" spans="1:4" x14ac:dyDescent="0.25">
      <c r="A434" s="128" t="s">
        <v>52</v>
      </c>
      <c r="B434" t="s">
        <v>1611</v>
      </c>
      <c r="C434" s="134" t="s">
        <v>1612</v>
      </c>
      <c r="D434" s="137" t="str">
        <f t="shared" si="8"/>
        <v>COMMENT ON COLUMN SPT_LOCATION_TYPES.LAST_MOD_BY IS 'The Oracle username of the person making the most recent change to this record';</v>
      </c>
    </row>
    <row r="435" spans="1:4" x14ac:dyDescent="0.25">
      <c r="A435" s="128" t="s">
        <v>52</v>
      </c>
      <c r="B435" t="s">
        <v>1609</v>
      </c>
      <c r="C435" s="134" t="s">
        <v>1610</v>
      </c>
      <c r="D435" s="137" t="str">
        <f t="shared" si="8"/>
        <v>COMMENT ON COLUMN SPT_LOCATION_TYPES.LAST_MOD_DATE IS 'The last date on which any of the data in this record was changed';</v>
      </c>
    </row>
    <row r="436" spans="1:4" x14ac:dyDescent="0.25">
      <c r="A436" s="128" t="s">
        <v>52</v>
      </c>
      <c r="B436" t="s">
        <v>250</v>
      </c>
      <c r="C436" s="134" t="s">
        <v>626</v>
      </c>
      <c r="D436" s="137" t="str">
        <f t="shared" si="8"/>
        <v>COMMENT ON COLUMN SPT_LOCATION_TYPES.LOC_TYPE_CODE IS 'The code for the location type';</v>
      </c>
    </row>
    <row r="437" spans="1:4" x14ac:dyDescent="0.25">
      <c r="A437" s="128" t="s">
        <v>52</v>
      </c>
      <c r="B437" t="s">
        <v>251</v>
      </c>
      <c r="C437" s="134" t="s">
        <v>627</v>
      </c>
      <c r="D437" s="137" t="str">
        <f t="shared" si="8"/>
        <v>COMMENT ON COLUMN SPT_LOCATION_TYPES.LOC_TYPE_DESC IS 'The description for the location type';</v>
      </c>
    </row>
    <row r="438" spans="1:4" x14ac:dyDescent="0.25">
      <c r="A438" s="128" t="s">
        <v>52</v>
      </c>
      <c r="B438" t="s">
        <v>248</v>
      </c>
      <c r="C438" s="134" t="s">
        <v>628</v>
      </c>
      <c r="D438" s="137" t="str">
        <f t="shared" si="8"/>
        <v>COMMENT ON COLUMN SPT_LOCATION_TYPES.LOC_TYPE_ID IS 'Primary Key for the SPT_LOCATION_TYPES table';</v>
      </c>
    </row>
    <row r="439" spans="1:4" x14ac:dyDescent="0.25">
      <c r="A439" s="128" t="s">
        <v>52</v>
      </c>
      <c r="B439" t="s">
        <v>249</v>
      </c>
      <c r="C439" s="134" t="s">
        <v>629</v>
      </c>
      <c r="D439" s="137" t="str">
        <f t="shared" si="8"/>
        <v>COMMENT ON COLUMN SPT_LOCATION_TYPES.LOC_TYPE_NAME IS 'The name of the location type';</v>
      </c>
    </row>
    <row r="440" spans="1:4" x14ac:dyDescent="0.25">
      <c r="A440" s="128" t="s">
        <v>491</v>
      </c>
      <c r="B440" t="s">
        <v>1607</v>
      </c>
      <c r="C440" s="134" t="s">
        <v>1608</v>
      </c>
      <c r="D440" s="137" t="str">
        <f t="shared" si="8"/>
        <v>COMMENT ON COLUMN SPT_MEASUREMENT_TYPES.CREATED_BY IS 'The Oracle username of the person creating this record in the database';</v>
      </c>
    </row>
    <row r="441" spans="1:4" x14ac:dyDescent="0.25">
      <c r="A441" s="128" t="s">
        <v>491</v>
      </c>
      <c r="B441" t="s">
        <v>1605</v>
      </c>
      <c r="C441" s="134" t="s">
        <v>1606</v>
      </c>
      <c r="D441" s="137" t="str">
        <f t="shared" si="8"/>
        <v>COMMENT ON COLUMN SPT_MEASUREMENT_TYPES.CREATE_DATE IS 'The date on which this record was created in the database';</v>
      </c>
    </row>
    <row r="442" spans="1:4" x14ac:dyDescent="0.25">
      <c r="A442" s="128" t="s">
        <v>491</v>
      </c>
      <c r="B442" t="s">
        <v>1611</v>
      </c>
      <c r="C442" s="134" t="s">
        <v>1612</v>
      </c>
      <c r="D442" s="137" t="str">
        <f t="shared" si="8"/>
        <v>COMMENT ON COLUMN SPT_MEASUREMENT_TYPES.LAST_MOD_BY IS 'The Oracle username of the person making the most recent change to this record';</v>
      </c>
    </row>
    <row r="443" spans="1:4" x14ac:dyDescent="0.25">
      <c r="A443" s="128" t="s">
        <v>491</v>
      </c>
      <c r="B443" t="s">
        <v>1609</v>
      </c>
      <c r="C443" s="134" t="s">
        <v>1610</v>
      </c>
      <c r="D443" s="137" t="str">
        <f t="shared" si="8"/>
        <v>COMMENT ON COLUMN SPT_MEASUREMENT_TYPES.LAST_MOD_DATE IS 'The last date on which any of the data in this record was changed';</v>
      </c>
    </row>
    <row r="444" spans="1:4" x14ac:dyDescent="0.25">
      <c r="A444" s="128" t="s">
        <v>491</v>
      </c>
      <c r="B444" t="s">
        <v>630</v>
      </c>
      <c r="C444" s="134" t="s">
        <v>631</v>
      </c>
      <c r="D444" s="137" t="str">
        <f t="shared" si="8"/>
        <v>COMMENT ON COLUMN SPT_MEASUREMENT_TYPES.MEAS_TYPE_CODE IS 'The code for the type of measurement';</v>
      </c>
    </row>
    <row r="445" spans="1:4" x14ac:dyDescent="0.25">
      <c r="A445" s="128" t="s">
        <v>491</v>
      </c>
      <c r="B445" t="s">
        <v>632</v>
      </c>
      <c r="C445" s="134" t="s">
        <v>633</v>
      </c>
      <c r="D445" s="137" t="str">
        <f t="shared" si="8"/>
        <v>COMMENT ON COLUMN SPT_MEASUREMENT_TYPES.MEAS_TYPE_DESC IS 'The description for the measurement type';</v>
      </c>
    </row>
    <row r="446" spans="1:4" x14ac:dyDescent="0.25">
      <c r="A446" s="128" t="s">
        <v>491</v>
      </c>
      <c r="B446" t="s">
        <v>493</v>
      </c>
      <c r="C446" s="134" t="s">
        <v>634</v>
      </c>
      <c r="D446" s="137" t="str">
        <f t="shared" si="8"/>
        <v>COMMENT ON COLUMN SPT_MEASUREMENT_TYPES.MEAS_TYPE_ID IS 'Primary Key for the SPT_MEASUREMENT_TYPES table';</v>
      </c>
    </row>
    <row r="447" spans="1:4" x14ac:dyDescent="0.25">
      <c r="A447" s="128" t="s">
        <v>491</v>
      </c>
      <c r="B447" t="s">
        <v>635</v>
      </c>
      <c r="C447" s="134" t="s">
        <v>636</v>
      </c>
      <c r="D447" s="137" t="str">
        <f t="shared" si="8"/>
        <v>COMMENT ON COLUMN SPT_MEASUREMENT_TYPES.MEAS_TYPE_NAME IS 'The type of measurement';</v>
      </c>
    </row>
    <row r="448" spans="1:4" x14ac:dyDescent="0.25">
      <c r="A448" s="128" t="s">
        <v>1083</v>
      </c>
      <c r="B448" t="s">
        <v>1607</v>
      </c>
      <c r="C448" s="134" t="s">
        <v>1608</v>
      </c>
      <c r="D448" s="137" t="str">
        <f t="shared" si="8"/>
        <v>COMMENT ON COLUMN SPT_MKT_CUTS.CREATED_BY IS 'The Oracle username of the person creating this record in the database';</v>
      </c>
    </row>
    <row r="449" spans="1:4" x14ac:dyDescent="0.25">
      <c r="A449" s="128" t="s">
        <v>1083</v>
      </c>
      <c r="B449" t="s">
        <v>1605</v>
      </c>
      <c r="C449" s="134" t="s">
        <v>1606</v>
      </c>
      <c r="D449" s="137" t="str">
        <f t="shared" si="8"/>
        <v>COMMENT ON COLUMN SPT_MKT_CUTS.CREATE_DATE IS 'The date on which this record was created in the database';</v>
      </c>
    </row>
    <row r="450" spans="1:4" x14ac:dyDescent="0.25">
      <c r="A450" s="128" t="s">
        <v>1083</v>
      </c>
      <c r="B450" t="s">
        <v>1611</v>
      </c>
      <c r="C450" s="134" t="s">
        <v>1612</v>
      </c>
      <c r="D450" s="137" t="str">
        <f t="shared" si="8"/>
        <v>COMMENT ON COLUMN SPT_MKT_CUTS.LAST_MOD_BY IS 'The Oracle username of the person making the most recent change to this record';</v>
      </c>
    </row>
    <row r="451" spans="1:4" x14ac:dyDescent="0.25">
      <c r="A451" s="128" t="s">
        <v>1083</v>
      </c>
      <c r="B451" t="s">
        <v>1609</v>
      </c>
      <c r="C451" s="134" t="s">
        <v>1610</v>
      </c>
      <c r="D451" s="137" t="str">
        <f t="shared" si="8"/>
        <v>COMMENT ON COLUMN SPT_MKT_CUTS.LAST_MOD_DATE IS 'The last date on which any of the data in this record was changed';</v>
      </c>
    </row>
    <row r="452" spans="1:4" x14ac:dyDescent="0.25">
      <c r="A452" s="128" t="s">
        <v>1083</v>
      </c>
      <c r="B452" t="s">
        <v>2157</v>
      </c>
      <c r="C452" s="134" t="s">
        <v>2158</v>
      </c>
      <c r="D452" s="137" t="str">
        <f t="shared" si="8"/>
        <v>COMMENT ON COLUMN SPT_MKT_CUTS.MKT_CUT_CODE IS 'The code of the given type of market cut';</v>
      </c>
    </row>
    <row r="453" spans="1:4" x14ac:dyDescent="0.25">
      <c r="A453" s="128" t="s">
        <v>1083</v>
      </c>
      <c r="B453" t="s">
        <v>2159</v>
      </c>
      <c r="C453" s="134" t="s">
        <v>2160</v>
      </c>
      <c r="D453" s="137" t="str">
        <f t="shared" si="8"/>
        <v>COMMENT ON COLUMN SPT_MKT_CUTS.MKT_CUT_DESC IS 'The description of the given type of market cut';</v>
      </c>
    </row>
    <row r="454" spans="1:4" x14ac:dyDescent="0.25">
      <c r="A454" s="128" t="s">
        <v>1083</v>
      </c>
      <c r="B454" t="s">
        <v>1084</v>
      </c>
      <c r="C454" s="134" t="s">
        <v>2161</v>
      </c>
      <c r="D454" s="137" t="str">
        <f t="shared" si="8"/>
        <v>COMMENT ON COLUMN SPT_MKT_CUTS.MKT_CUT_ID IS 'Primary Key for the SPT_MKT_CUTS table';</v>
      </c>
    </row>
    <row r="455" spans="1:4" x14ac:dyDescent="0.25">
      <c r="A455" s="128" t="s">
        <v>1083</v>
      </c>
      <c r="B455" t="s">
        <v>2162</v>
      </c>
      <c r="C455" s="134" t="s">
        <v>2163</v>
      </c>
      <c r="D455" s="137" t="str">
        <f t="shared" si="8"/>
        <v>COMMENT ON COLUMN SPT_MKT_CUTS.MKT_CUT_NAME IS 'The name of the given type of market cut';</v>
      </c>
    </row>
    <row r="456" spans="1:4" x14ac:dyDescent="0.25">
      <c r="A456" s="128" t="s">
        <v>54</v>
      </c>
      <c r="B456" t="s">
        <v>1607</v>
      </c>
      <c r="C456" s="134" t="s">
        <v>1608</v>
      </c>
      <c r="D456" s="137" t="str">
        <f t="shared" si="8"/>
        <v>COMMENT ON COLUMN SPT_MKT_DISPOSITIONS.CREATED_BY IS 'The Oracle username of the person creating this record in the database';</v>
      </c>
    </row>
    <row r="457" spans="1:4" x14ac:dyDescent="0.25">
      <c r="A457" s="128" t="s">
        <v>54</v>
      </c>
      <c r="B457" t="s">
        <v>1605</v>
      </c>
      <c r="C457" s="134" t="s">
        <v>1606</v>
      </c>
      <c r="D457" s="137" t="str">
        <f t="shared" si="8"/>
        <v>COMMENT ON COLUMN SPT_MKT_DISPOSITIONS.CREATE_DATE IS 'The date on which this record was created in the database';</v>
      </c>
    </row>
    <row r="458" spans="1:4" x14ac:dyDescent="0.25">
      <c r="A458" s="128" t="s">
        <v>54</v>
      </c>
      <c r="B458" t="s">
        <v>1611</v>
      </c>
      <c r="C458" s="134" t="s">
        <v>1612</v>
      </c>
      <c r="D458" s="137" t="str">
        <f t="shared" si="8"/>
        <v>COMMENT ON COLUMN SPT_MKT_DISPOSITIONS.LAST_MOD_BY IS 'The Oracle username of the person making the most recent change to this record';</v>
      </c>
    </row>
    <row r="459" spans="1:4" x14ac:dyDescent="0.25">
      <c r="A459" s="128" t="s">
        <v>54</v>
      </c>
      <c r="B459" t="s">
        <v>1609</v>
      </c>
      <c r="C459" s="135" t="s">
        <v>1610</v>
      </c>
      <c r="D459" s="137" t="str">
        <f t="shared" si="8"/>
        <v>COMMENT ON COLUMN SPT_MKT_DISPOSITIONS.LAST_MOD_DATE IS 'The last date on which any of the data in this record was changed';</v>
      </c>
    </row>
    <row r="460" spans="1:4" x14ac:dyDescent="0.25">
      <c r="A460" s="128" t="s">
        <v>54</v>
      </c>
      <c r="B460" t="s">
        <v>259</v>
      </c>
      <c r="C460" s="135" t="s">
        <v>637</v>
      </c>
      <c r="D460" s="137" t="str">
        <f t="shared" si="8"/>
        <v>COMMENT ON COLUMN SPT_MKT_DISPOSITIONS.MKT_DISP_CODE IS 'The code for the given market disposition';</v>
      </c>
    </row>
    <row r="461" spans="1:4" x14ac:dyDescent="0.25">
      <c r="A461" s="128" t="s">
        <v>54</v>
      </c>
      <c r="B461" t="s">
        <v>261</v>
      </c>
      <c r="C461" s="135" t="s">
        <v>638</v>
      </c>
      <c r="D461" s="137" t="str">
        <f t="shared" si="8"/>
        <v>COMMENT ON COLUMN SPT_MKT_DISPOSITIONS.MKT_DISP_DESC IS 'The description for the given market disposition';</v>
      </c>
    </row>
    <row r="462" spans="1:4" x14ac:dyDescent="0.25">
      <c r="A462" s="128" t="s">
        <v>54</v>
      </c>
      <c r="B462" t="s">
        <v>258</v>
      </c>
      <c r="C462" s="135" t="s">
        <v>639</v>
      </c>
      <c r="D462" s="137" t="str">
        <f t="shared" si="8"/>
        <v>COMMENT ON COLUMN SPT_MKT_DISPOSITIONS.MKT_DISP_ID IS 'Primary Key for the SPT_MKT_DISPOSITIONS table';</v>
      </c>
    </row>
    <row r="463" spans="1:4" x14ac:dyDescent="0.25">
      <c r="A463" s="128" t="s">
        <v>54</v>
      </c>
      <c r="B463" t="s">
        <v>260</v>
      </c>
      <c r="C463" s="135" t="s">
        <v>640</v>
      </c>
      <c r="D463" s="137" t="str">
        <f t="shared" si="8"/>
        <v>COMMENT ON COLUMN SPT_MKT_DISPOSITIONS.MKT_DISP_NAME IS 'The name for the given market disposition';</v>
      </c>
    </row>
    <row r="464" spans="1:4" x14ac:dyDescent="0.25">
      <c r="A464" s="128" t="s">
        <v>55</v>
      </c>
      <c r="B464" t="s">
        <v>1607</v>
      </c>
      <c r="C464" s="135" t="s">
        <v>1608</v>
      </c>
      <c r="D464" s="137" t="str">
        <f t="shared" si="8"/>
        <v>COMMENT ON COLUMN SPT_MKT_GRADES.CREATED_BY IS 'The Oracle username of the person creating this record in the database';</v>
      </c>
    </row>
    <row r="465" spans="1:4" x14ac:dyDescent="0.25">
      <c r="A465" s="128" t="s">
        <v>55</v>
      </c>
      <c r="B465" t="s">
        <v>1605</v>
      </c>
      <c r="C465" s="135" t="s">
        <v>1606</v>
      </c>
      <c r="D465" s="137" t="str">
        <f t="shared" si="8"/>
        <v>COMMENT ON COLUMN SPT_MKT_GRADES.CREATE_DATE IS 'The date on which this record was created in the database';</v>
      </c>
    </row>
    <row r="466" spans="1:4" x14ac:dyDescent="0.25">
      <c r="A466" s="128" t="s">
        <v>55</v>
      </c>
      <c r="B466" t="s">
        <v>1611</v>
      </c>
      <c r="C466" s="135" t="s">
        <v>1612</v>
      </c>
      <c r="D466" s="137" t="str">
        <f t="shared" si="8"/>
        <v>COMMENT ON COLUMN SPT_MKT_GRADES.LAST_MOD_BY IS 'The Oracle username of the person making the most recent change to this record';</v>
      </c>
    </row>
    <row r="467" spans="1:4" x14ac:dyDescent="0.25">
      <c r="A467" s="128" t="s">
        <v>55</v>
      </c>
      <c r="B467" t="s">
        <v>1609</v>
      </c>
      <c r="C467" s="135" t="s">
        <v>1610</v>
      </c>
      <c r="D467" s="137" t="str">
        <f t="shared" si="8"/>
        <v>COMMENT ON COLUMN SPT_MKT_GRADES.LAST_MOD_DATE IS 'The last date on which any of the data in this record was changed';</v>
      </c>
    </row>
    <row r="468" spans="1:4" x14ac:dyDescent="0.25">
      <c r="A468" s="128" t="s">
        <v>55</v>
      </c>
      <c r="B468" t="s">
        <v>262</v>
      </c>
      <c r="C468" s="135" t="s">
        <v>641</v>
      </c>
      <c r="D468" s="137" t="str">
        <f t="shared" si="8"/>
        <v>COMMENT ON COLUMN SPT_MKT_GRADES.MKT_GRADE_CODE IS 'The code for the given market grade';</v>
      </c>
    </row>
    <row r="469" spans="1:4" x14ac:dyDescent="0.25">
      <c r="A469" s="128" t="s">
        <v>55</v>
      </c>
      <c r="B469" t="s">
        <v>264</v>
      </c>
      <c r="C469" s="138" t="s">
        <v>642</v>
      </c>
      <c r="D469" s="137" t="str">
        <f t="shared" si="8"/>
        <v>COMMENT ON COLUMN SPT_MKT_GRADES.MKT_GRADE_DESC IS 'The description of the given market grade';</v>
      </c>
    </row>
    <row r="470" spans="1:4" x14ac:dyDescent="0.25">
      <c r="A470" s="128" t="s">
        <v>55</v>
      </c>
      <c r="B470" t="s">
        <v>110</v>
      </c>
      <c r="C470" s="138" t="s">
        <v>643</v>
      </c>
      <c r="D470" s="137" t="str">
        <f t="shared" si="8"/>
        <v>COMMENT ON COLUMN SPT_MKT_GRADES.MKT_GRADE_ID IS 'Primary Key for the SPT_MKT_GRADES table';</v>
      </c>
    </row>
    <row r="471" spans="1:4" x14ac:dyDescent="0.25">
      <c r="A471" s="128" t="s">
        <v>55</v>
      </c>
      <c r="B471" t="s">
        <v>263</v>
      </c>
      <c r="C471" s="136" t="s">
        <v>644</v>
      </c>
      <c r="D471" s="137" t="str">
        <f t="shared" si="8"/>
        <v>COMMENT ON COLUMN SPT_MKT_GRADES.MKT_GRADE_NAME IS 'The name of the given market grade';</v>
      </c>
    </row>
    <row r="472" spans="1:4" x14ac:dyDescent="0.25">
      <c r="A472" s="128" t="s">
        <v>533</v>
      </c>
      <c r="B472" t="s">
        <v>1607</v>
      </c>
      <c r="C472" s="136" t="s">
        <v>1608</v>
      </c>
      <c r="D472" s="137" t="str">
        <f t="shared" si="8"/>
        <v>COMMENT ON COLUMN SPT_OB_TRANS_WELLS.CREATED_BY IS 'The Oracle username of the person creating this record in the database';</v>
      </c>
    </row>
    <row r="473" spans="1:4" x14ac:dyDescent="0.25">
      <c r="A473" s="128" t="s">
        <v>533</v>
      </c>
      <c r="B473" t="s">
        <v>1605</v>
      </c>
      <c r="C473" s="136" t="s">
        <v>1606</v>
      </c>
      <c r="D473" s="137" t="str">
        <f t="shared" si="8"/>
        <v>COMMENT ON COLUMN SPT_OB_TRANS_WELLS.CREATE_DATE IS 'The date on which this record was created in the database';</v>
      </c>
    </row>
    <row r="474" spans="1:4" x14ac:dyDescent="0.25">
      <c r="A474" s="128" t="s">
        <v>533</v>
      </c>
      <c r="B474" t="s">
        <v>1611</v>
      </c>
      <c r="C474" t="s">
        <v>1612</v>
      </c>
      <c r="D474" s="137" t="str">
        <f t="shared" si="8"/>
        <v>COMMENT ON COLUMN SPT_OB_TRANS_WELLS.LAST_MOD_BY IS 'The Oracle username of the person making the most recent change to this record';</v>
      </c>
    </row>
    <row r="475" spans="1:4" x14ac:dyDescent="0.25">
      <c r="A475" s="128" t="s">
        <v>533</v>
      </c>
      <c r="B475" t="s">
        <v>1609</v>
      </c>
      <c r="C475" s="137" t="s">
        <v>1610</v>
      </c>
      <c r="D475" s="137" t="str">
        <f t="shared" si="8"/>
        <v>COMMENT ON COLUMN SPT_OB_TRANS_WELLS.LAST_MOD_DATE IS 'The last date on which any of the data in this record was changed';</v>
      </c>
    </row>
    <row r="476" spans="1:4" x14ac:dyDescent="0.25">
      <c r="A476" s="128" t="s">
        <v>533</v>
      </c>
      <c r="B476" t="s">
        <v>485</v>
      </c>
      <c r="C476" s="137" t="s">
        <v>645</v>
      </c>
      <c r="D476" s="137" t="str">
        <f t="shared" si="8"/>
        <v>COMMENT ON COLUMN SPT_OB_TRANS_WELLS.OB_TRANSFER_ID IS 'The Onboard Transfer record the given Transfer Wells belong to';</v>
      </c>
    </row>
    <row r="477" spans="1:4" x14ac:dyDescent="0.25">
      <c r="A477" s="128" t="s">
        <v>533</v>
      </c>
      <c r="B477" t="s">
        <v>535</v>
      </c>
      <c r="C477" s="137" t="s">
        <v>646</v>
      </c>
      <c r="D477" s="137" t="str">
        <f t="shared" si="8"/>
        <v>COMMENT ON COLUMN SPT_OB_TRANS_WELLS.OB_TRANS_WELL_ID IS 'Primary Key for the SPT_OB_TRANS_WELLS table';</v>
      </c>
    </row>
    <row r="478" spans="1:4" x14ac:dyDescent="0.25">
      <c r="A478" s="128" t="s">
        <v>533</v>
      </c>
      <c r="B478" t="s">
        <v>647</v>
      </c>
      <c r="C478" s="137" t="s">
        <v>648</v>
      </c>
      <c r="D478" s="137" t="str">
        <f t="shared" si="8"/>
        <v>COMMENT ON COLUMN SPT_OB_TRANS_WELLS.SOURCE_WELL_YN IS 'Flag to indicate if the given Onboard Transfer Well is a source well (Y) or a destination well (N)';</v>
      </c>
    </row>
    <row r="479" spans="1:4" x14ac:dyDescent="0.25">
      <c r="A479" s="128" t="s">
        <v>533</v>
      </c>
      <c r="B479" t="s">
        <v>649</v>
      </c>
      <c r="C479" s="137" t="s">
        <v>650</v>
      </c>
      <c r="D479" s="137" t="str">
        <f t="shared" si="8"/>
        <v>COMMENT ON COLUMN SPT_OB_TRANS_WELLS.WELL_NUMBER IS 'The Well Number for the given Onboard Transfer';</v>
      </c>
    </row>
    <row r="480" spans="1:4" x14ac:dyDescent="0.25">
      <c r="A480" s="128" t="s">
        <v>57</v>
      </c>
      <c r="B480" t="s">
        <v>1607</v>
      </c>
      <c r="C480" s="137" t="s">
        <v>1608</v>
      </c>
      <c r="D480" s="137" t="str">
        <f t="shared" si="8"/>
        <v>COMMENT ON COLUMN SPT_ORGANIZATIONS.CREATED_BY IS 'The Oracle username of the person creating this record in the database';</v>
      </c>
    </row>
    <row r="481" spans="1:4" x14ac:dyDescent="0.25">
      <c r="A481" s="128" t="s">
        <v>57</v>
      </c>
      <c r="B481" t="s">
        <v>1605</v>
      </c>
      <c r="C481" s="137" t="s">
        <v>1606</v>
      </c>
      <c r="D481" s="137" t="str">
        <f t="shared" si="8"/>
        <v>COMMENT ON COLUMN SPT_ORGANIZATIONS.CREATE_DATE IS 'The date on which this record was created in the database';</v>
      </c>
    </row>
    <row r="482" spans="1:4" x14ac:dyDescent="0.25">
      <c r="A482" s="128" t="s">
        <v>57</v>
      </c>
      <c r="B482" t="s">
        <v>1611</v>
      </c>
      <c r="C482" s="137" t="s">
        <v>1612</v>
      </c>
      <c r="D482" s="137" t="str">
        <f t="shared" si="8"/>
        <v>COMMENT ON COLUMN SPT_ORGANIZATIONS.LAST_MOD_BY IS 'The Oracle username of the person making the most recent change to this record';</v>
      </c>
    </row>
    <row r="483" spans="1:4" x14ac:dyDescent="0.25">
      <c r="A483" s="128" t="s">
        <v>57</v>
      </c>
      <c r="B483" t="s">
        <v>1609</v>
      </c>
      <c r="C483" s="137" t="s">
        <v>1610</v>
      </c>
      <c r="D483" s="137" t="str">
        <f t="shared" si="8"/>
        <v>COMMENT ON COLUMN SPT_ORGANIZATIONS.LAST_MOD_DATE IS 'The last date on which any of the data in this record was changed';</v>
      </c>
    </row>
    <row r="484" spans="1:4" x14ac:dyDescent="0.25">
      <c r="A484" s="128" t="s">
        <v>57</v>
      </c>
      <c r="B484" t="s">
        <v>266</v>
      </c>
      <c r="C484" s="137" t="s">
        <v>651</v>
      </c>
      <c r="D484" s="137" t="str">
        <f t="shared" si="8"/>
        <v>COMMENT ON COLUMN SPT_ORGANIZATIONS.ORG_ABBR IS 'The abbreviated name of the organization';</v>
      </c>
    </row>
    <row r="485" spans="1:4" x14ac:dyDescent="0.25">
      <c r="A485" s="128" t="s">
        <v>57</v>
      </c>
      <c r="B485" t="s">
        <v>268</v>
      </c>
      <c r="C485" s="137" t="s">
        <v>652</v>
      </c>
      <c r="D485" s="137" t="str">
        <f t="shared" si="8"/>
        <v>COMMENT ON COLUMN SPT_ORGANIZATIONS.ORG_ADDR1 IS 'The organization Address line 1';</v>
      </c>
    </row>
    <row r="486" spans="1:4" x14ac:dyDescent="0.25">
      <c r="A486" s="128" t="s">
        <v>57</v>
      </c>
      <c r="B486" t="s">
        <v>269</v>
      </c>
      <c r="C486" s="137" t="s">
        <v>653</v>
      </c>
      <c r="D486" s="137" t="str">
        <f t="shared" ref="D486:D549" si="9">CONCATENATE("COMMENT ON COLUMN ",A486, ".", B486, " IS '", SUBSTITUTE(C486, "'", "''"), "';")</f>
        <v>COMMENT ON COLUMN SPT_ORGANIZATIONS.ORG_ADDR2 IS 'The organization Address line 2';</v>
      </c>
    </row>
    <row r="487" spans="1:4" x14ac:dyDescent="0.25">
      <c r="A487" s="128" t="s">
        <v>57</v>
      </c>
      <c r="B487" t="s">
        <v>270</v>
      </c>
      <c r="C487" s="137" t="s">
        <v>654</v>
      </c>
      <c r="D487" s="137" t="str">
        <f t="shared" si="9"/>
        <v>COMMENT ON COLUMN SPT_ORGANIZATIONS.ORG_ADDR3 IS 'The organization Address line 3';</v>
      </c>
    </row>
    <row r="488" spans="1:4" x14ac:dyDescent="0.25">
      <c r="A488" s="128" t="s">
        <v>57</v>
      </c>
      <c r="B488" t="s">
        <v>241</v>
      </c>
      <c r="C488" s="137" t="s">
        <v>655</v>
      </c>
      <c r="D488" s="137" t="str">
        <f t="shared" si="9"/>
        <v>COMMENT ON COLUMN SPT_ORGANIZATIONS.ORG_DESC IS 'Description for the organization';</v>
      </c>
    </row>
    <row r="489" spans="1:4" x14ac:dyDescent="0.25">
      <c r="A489" s="128" t="s">
        <v>57</v>
      </c>
      <c r="B489" t="s">
        <v>240</v>
      </c>
      <c r="C489" s="137" t="s">
        <v>656</v>
      </c>
      <c r="D489" s="137" t="str">
        <f t="shared" si="9"/>
        <v>COMMENT ON COLUMN SPT_ORGANIZATIONS.ORG_ID IS 'Primary Key for the SPT_ORGANIZATIONS table';</v>
      </c>
    </row>
    <row r="490" spans="1:4" x14ac:dyDescent="0.25">
      <c r="A490" s="128" t="s">
        <v>57</v>
      </c>
      <c r="B490" t="s">
        <v>271</v>
      </c>
      <c r="C490" s="137" t="s">
        <v>657</v>
      </c>
      <c r="D490" s="137" t="str">
        <f t="shared" si="9"/>
        <v>COMMENT ON COLUMN SPT_ORGANIZATIONS.ORG_LOC_ID IS 'The location of the organization';</v>
      </c>
    </row>
    <row r="491" spans="1:4" x14ac:dyDescent="0.25">
      <c r="A491" s="128" t="s">
        <v>57</v>
      </c>
      <c r="B491" t="s">
        <v>146</v>
      </c>
      <c r="C491" s="137" t="s">
        <v>658</v>
      </c>
      <c r="D491" s="137" t="str">
        <f t="shared" si="9"/>
        <v>COMMENT ON COLUMN SPT_ORGANIZATIONS.ORG_NAME IS 'The name of the organization';</v>
      </c>
    </row>
    <row r="492" spans="1:4" x14ac:dyDescent="0.25">
      <c r="A492" s="128" t="s">
        <v>57</v>
      </c>
      <c r="B492" t="s">
        <v>267</v>
      </c>
      <c r="C492" s="137" t="s">
        <v>659</v>
      </c>
      <c r="D492" s="137" t="str">
        <f t="shared" si="9"/>
        <v>COMMENT ON COLUMN SPT_ORGANIZATIONS.ORG_PHONE_NUM IS 'The phone number for the organization';</v>
      </c>
    </row>
    <row r="493" spans="1:4" x14ac:dyDescent="0.25">
      <c r="A493" s="128" t="s">
        <v>57</v>
      </c>
      <c r="B493" t="s">
        <v>111</v>
      </c>
      <c r="C493" s="137" t="s">
        <v>660</v>
      </c>
      <c r="D493" s="137" t="str">
        <f t="shared" si="9"/>
        <v>COMMENT ON COLUMN SPT_ORGANIZATIONS.ORG_TYPE_ID IS 'The type of organization';</v>
      </c>
    </row>
    <row r="494" spans="1:4" x14ac:dyDescent="0.25">
      <c r="A494" s="128" t="s">
        <v>57</v>
      </c>
      <c r="B494" t="s">
        <v>446</v>
      </c>
      <c r="C494" s="137" t="s">
        <v>661</v>
      </c>
      <c r="D494" s="137" t="str">
        <f t="shared" si="9"/>
        <v>COMMENT ON COLUMN SPT_ORGANIZATIONS.ORG_WEB_URL IS 'The organization website';</v>
      </c>
    </row>
    <row r="495" spans="1:4" x14ac:dyDescent="0.25">
      <c r="A495" s="128" t="s">
        <v>57</v>
      </c>
      <c r="B495" t="s">
        <v>1452</v>
      </c>
      <c r="C495" s="137" t="s">
        <v>1453</v>
      </c>
      <c r="D495" s="137" t="str">
        <f t="shared" si="9"/>
        <v>COMMENT ON COLUMN SPT_ORGANIZATIONS.SWFSC_SEQ_ID IS 'The original SEQ_ID for historical data in the SWFSC_ORG_VW query that was migrated from SWFSC in 2015';</v>
      </c>
    </row>
    <row r="496" spans="1:4" x14ac:dyDescent="0.25">
      <c r="A496" s="128" t="s">
        <v>56</v>
      </c>
      <c r="B496" t="s">
        <v>1607</v>
      </c>
      <c r="C496" s="137" t="s">
        <v>1608</v>
      </c>
      <c r="D496" s="137" t="str">
        <f t="shared" si="9"/>
        <v>COMMENT ON COLUMN SPT_ORG_TYPES.CREATED_BY IS 'The Oracle username of the person creating this record in the database';</v>
      </c>
    </row>
    <row r="497" spans="1:4" x14ac:dyDescent="0.25">
      <c r="A497" s="128" t="s">
        <v>56</v>
      </c>
      <c r="B497" t="s">
        <v>1605</v>
      </c>
      <c r="C497" s="137" t="s">
        <v>1606</v>
      </c>
      <c r="D497" s="137" t="str">
        <f t="shared" si="9"/>
        <v>COMMENT ON COLUMN SPT_ORG_TYPES.CREATE_DATE IS 'The date on which this record was created in the database';</v>
      </c>
    </row>
    <row r="498" spans="1:4" x14ac:dyDescent="0.25">
      <c r="A498" s="128" t="s">
        <v>56</v>
      </c>
      <c r="B498" t="s">
        <v>1611</v>
      </c>
      <c r="C498" s="137" t="s">
        <v>1612</v>
      </c>
      <c r="D498" s="137" t="str">
        <f t="shared" si="9"/>
        <v>COMMENT ON COLUMN SPT_ORG_TYPES.LAST_MOD_BY IS 'The Oracle username of the person making the most recent change to this record';</v>
      </c>
    </row>
    <row r="499" spans="1:4" x14ac:dyDescent="0.25">
      <c r="A499" s="128" t="s">
        <v>56</v>
      </c>
      <c r="B499" t="s">
        <v>1609</v>
      </c>
      <c r="C499" s="137" t="s">
        <v>1610</v>
      </c>
      <c r="D499" s="137" t="str">
        <f t="shared" si="9"/>
        <v>COMMENT ON COLUMN SPT_ORG_TYPES.LAST_MOD_DATE IS 'The last date on which any of the data in this record was changed';</v>
      </c>
    </row>
    <row r="500" spans="1:4" x14ac:dyDescent="0.25">
      <c r="A500" s="128" t="s">
        <v>56</v>
      </c>
      <c r="B500" t="s">
        <v>143</v>
      </c>
      <c r="C500" s="137" t="s">
        <v>662</v>
      </c>
      <c r="D500" s="137" t="str">
        <f t="shared" si="9"/>
        <v>COMMENT ON COLUMN SPT_ORG_TYPES.ORG_TYPE_CODE IS 'Organization Type Code';</v>
      </c>
    </row>
    <row r="501" spans="1:4" x14ac:dyDescent="0.25">
      <c r="A501" s="128" t="s">
        <v>56</v>
      </c>
      <c r="B501" t="s">
        <v>265</v>
      </c>
      <c r="C501" s="137" t="s">
        <v>663</v>
      </c>
      <c r="D501" s="137" t="str">
        <f t="shared" si="9"/>
        <v>COMMENT ON COLUMN SPT_ORG_TYPES.ORG_TYPE_DESC IS 'Organization Type description';</v>
      </c>
    </row>
    <row r="502" spans="1:4" x14ac:dyDescent="0.25">
      <c r="A502" s="128" t="s">
        <v>56</v>
      </c>
      <c r="B502" t="s">
        <v>111</v>
      </c>
      <c r="C502" s="137" t="s">
        <v>664</v>
      </c>
      <c r="D502" s="137" t="str">
        <f t="shared" si="9"/>
        <v>COMMENT ON COLUMN SPT_ORG_TYPES.ORG_TYPE_ID IS 'Primary Key for the SPT_ORG_TYPES table';</v>
      </c>
    </row>
    <row r="503" spans="1:4" x14ac:dyDescent="0.25">
      <c r="A503" s="128" t="s">
        <v>56</v>
      </c>
      <c r="B503" t="s">
        <v>144</v>
      </c>
      <c r="C503" s="137" t="s">
        <v>665</v>
      </c>
      <c r="D503" s="137" t="str">
        <f t="shared" si="9"/>
        <v>COMMENT ON COLUMN SPT_ORG_TYPES.ORG_TYPE_NAME IS 'Organization Type Name';</v>
      </c>
    </row>
    <row r="504" spans="1:4" x14ac:dyDescent="0.25">
      <c r="A504" s="128" t="s">
        <v>1882</v>
      </c>
      <c r="B504" t="s">
        <v>1605</v>
      </c>
      <c r="C504" s="137" t="s">
        <v>2164</v>
      </c>
      <c r="D504" s="137" t="str">
        <f t="shared" si="9"/>
        <v>COMMENT ON COLUMN SPT_PTA_ERRORS.CREATE_DATE IS 'The date on which this record was created in the database (indicates when the given associated data stream parent record was first evaluated)';</v>
      </c>
    </row>
    <row r="505" spans="1:4" x14ac:dyDescent="0.25">
      <c r="A505" s="128" t="s">
        <v>1882</v>
      </c>
      <c r="B505" t="s">
        <v>1992</v>
      </c>
      <c r="C505" s="137" t="s">
        <v>2165</v>
      </c>
      <c r="D505" s="137" t="str">
        <f t="shared" si="9"/>
        <v>COMMENT ON COLUMN SPT_PTA_ERRORS.LAST_EVAL_DATE IS 'The date on which this record was last evaluated based on its associated validation criteria that was active at when the given associated data stream parent record was first evaluated';</v>
      </c>
    </row>
    <row r="506" spans="1:4" x14ac:dyDescent="0.25">
      <c r="A506" s="128" t="s">
        <v>1882</v>
      </c>
      <c r="B506" t="s">
        <v>1884</v>
      </c>
      <c r="C506" s="137" t="s">
        <v>2166</v>
      </c>
      <c r="D506" s="137" t="str">
        <f t="shared" si="9"/>
        <v>COMMENT ON COLUMN SPT_PTA_ERRORS.PTA_ERROR_ID IS 'Primary Key for the SPT_PTA_ERRORS table';</v>
      </c>
    </row>
    <row r="507" spans="1:4" x14ac:dyDescent="0.25">
      <c r="A507" s="128" t="s">
        <v>1892</v>
      </c>
      <c r="B507" t="s">
        <v>1605</v>
      </c>
      <c r="C507" s="137" t="s">
        <v>2167</v>
      </c>
      <c r="D507" s="137" t="str">
        <f t="shared" si="9"/>
        <v>COMMENT ON COLUMN SPT_PTA_ERROR_TYPES.CREATE_DATE IS 'The date on which this record was created in the database (indicates when the given associated data stream parent record was first evaluated and the rules that were active at the time)';</v>
      </c>
    </row>
    <row r="508" spans="1:4" x14ac:dyDescent="0.25">
      <c r="A508" s="128" t="s">
        <v>1892</v>
      </c>
      <c r="B508" t="s">
        <v>1897</v>
      </c>
      <c r="C508" s="137" t="s">
        <v>2168</v>
      </c>
      <c r="D508" s="137" t="str">
        <f t="shared" si="9"/>
        <v>COMMENT ON COLUMN SPT_PTA_ERROR_TYPES.PTA_ERROR_TYPE_ID IS 'Primary Key for the SPT_PTA_ERROR_TYPES table';</v>
      </c>
    </row>
    <row r="509" spans="1:4" x14ac:dyDescent="0.25">
      <c r="A509" s="128" t="s">
        <v>1883</v>
      </c>
      <c r="B509" t="s">
        <v>1605</v>
      </c>
      <c r="C509" s="137" t="s">
        <v>1606</v>
      </c>
      <c r="D509" s="137" t="str">
        <f t="shared" si="9"/>
        <v>COMMENT ON COLUMN SPT_PTA_ERR_TYP_ASSOC.CREATE_DATE IS 'The date on which this record was created in the database';</v>
      </c>
    </row>
    <row r="510" spans="1:4" x14ac:dyDescent="0.25">
      <c r="A510" s="128" t="s">
        <v>1883</v>
      </c>
      <c r="B510" t="s">
        <v>1890</v>
      </c>
      <c r="C510" s="137" t="s">
        <v>2169</v>
      </c>
      <c r="D510" s="137" t="str">
        <f t="shared" si="9"/>
        <v>COMMENT ON COLUMN SPT_PTA_ERR_TYP_ASSOC.ERROR_TYPE_ID IS 'Foreign key reference to the Data Error Types table that indicates a given Data Error Type was active for a given data table (depends on related Error Data Category) at the time it was added to the database';</v>
      </c>
    </row>
    <row r="511" spans="1:4" x14ac:dyDescent="0.25">
      <c r="A511" s="128" t="s">
        <v>1883</v>
      </c>
      <c r="B511" t="s">
        <v>1897</v>
      </c>
      <c r="C511" s="137" t="s">
        <v>2170</v>
      </c>
      <c r="D511" s="137" t="str">
        <f t="shared" si="9"/>
        <v>COMMENT ON COLUMN SPT_PTA_ERR_TYP_ASSOC.PTA_ERROR_TYPE_ID IS 'Foreign key reference to the Error Types (PTA) table.  This indicates a given Data Error Type rule was active at the time a given data table record was added to the database (e.g. SPT_VESSEL_TRIPS, SPT_UL_TRANSACTIONS, SPT_APP_XML_FILES, etc.)';</v>
      </c>
    </row>
    <row r="512" spans="1:4" x14ac:dyDescent="0.25">
      <c r="A512" s="128" t="s">
        <v>1883</v>
      </c>
      <c r="B512" t="s">
        <v>1885</v>
      </c>
      <c r="C512" s="137" t="s">
        <v>2171</v>
      </c>
      <c r="D512" s="137" t="str">
        <f t="shared" si="9"/>
        <v>COMMENT ON COLUMN SPT_PTA_ERR_TYP_ASSOC.PTA_ERR_TYP_ASSOC_ID IS 'Primary Key for the SPT_PTA_ERR_TYP_ASSOC table';</v>
      </c>
    </row>
    <row r="513" spans="1:4" x14ac:dyDescent="0.25">
      <c r="A513" s="128" t="s">
        <v>979</v>
      </c>
      <c r="B513" t="s">
        <v>1607</v>
      </c>
      <c r="C513" s="137" t="s">
        <v>1608</v>
      </c>
      <c r="D513" s="137" t="str">
        <f t="shared" si="9"/>
        <v>COMMENT ON COLUMN SPT_PTA_HIST_VESSELS.CREATED_BY IS 'The Oracle username of the person creating this record in the database';</v>
      </c>
    </row>
    <row r="514" spans="1:4" x14ac:dyDescent="0.25">
      <c r="A514" s="128" t="s">
        <v>979</v>
      </c>
      <c r="B514" t="s">
        <v>1605</v>
      </c>
      <c r="C514" s="137" t="s">
        <v>1606</v>
      </c>
      <c r="D514" s="137" t="str">
        <f t="shared" si="9"/>
        <v>COMMENT ON COLUMN SPT_PTA_HIST_VESSELS.CREATE_DATE IS 'The date on which this record was created in the database';</v>
      </c>
    </row>
    <row r="515" spans="1:4" x14ac:dyDescent="0.25">
      <c r="A515" s="128" t="s">
        <v>979</v>
      </c>
      <c r="B515" t="s">
        <v>900</v>
      </c>
      <c r="C515" s="137" t="s">
        <v>941</v>
      </c>
      <c r="D515" s="137" t="str">
        <f t="shared" si="9"/>
        <v>COMMENT ON COLUMN SPT_PTA_HIST_VESSELS.EFFECTIVE_DATE IS 'The effective date for the given set of Vessel values';</v>
      </c>
    </row>
    <row r="516" spans="1:4" x14ac:dyDescent="0.25">
      <c r="A516" s="128" t="s">
        <v>979</v>
      </c>
      <c r="B516" t="s">
        <v>901</v>
      </c>
      <c r="C516" s="137" t="s">
        <v>942</v>
      </c>
      <c r="D516" s="137" t="str">
        <f t="shared" si="9"/>
        <v>COMMENT ON COLUMN SPT_PTA_HIST_VESSELS.END_DATE IS 'The end date for the given set of Vessel values';</v>
      </c>
    </row>
    <row r="517" spans="1:4" x14ac:dyDescent="0.25">
      <c r="A517" s="128" t="s">
        <v>979</v>
      </c>
      <c r="B517" t="s">
        <v>1611</v>
      </c>
      <c r="C517" s="137" t="s">
        <v>1612</v>
      </c>
      <c r="D517" s="137" t="str">
        <f t="shared" si="9"/>
        <v>COMMENT ON COLUMN SPT_PTA_HIST_VESSELS.LAST_MOD_BY IS 'The Oracle username of the person making the most recent change to this record';</v>
      </c>
    </row>
    <row r="518" spans="1:4" x14ac:dyDescent="0.25">
      <c r="A518" s="128" t="s">
        <v>979</v>
      </c>
      <c r="B518" t="s">
        <v>1609</v>
      </c>
      <c r="C518" s="137" t="s">
        <v>1610</v>
      </c>
      <c r="D518" s="137" t="str">
        <f t="shared" si="9"/>
        <v>COMMENT ON COLUMN SPT_PTA_HIST_VESSELS.LAST_MOD_DATE IS 'The last date on which any of the data in this record was changed';</v>
      </c>
    </row>
    <row r="519" spans="1:4" x14ac:dyDescent="0.25">
      <c r="A519" s="128" t="s">
        <v>979</v>
      </c>
      <c r="B519" t="s">
        <v>943</v>
      </c>
      <c r="C519" s="137" t="s">
        <v>944</v>
      </c>
      <c r="D519" s="137" t="str">
        <f t="shared" si="9"/>
        <v>COMMENT ON COLUMN SPT_PTA_HIST_VESSELS.PTA_FFA_VID IS 'The FFA VID of the given Vessel';</v>
      </c>
    </row>
    <row r="520" spans="1:4" x14ac:dyDescent="0.25">
      <c r="A520" s="128" t="s">
        <v>979</v>
      </c>
      <c r="B520" t="s">
        <v>975</v>
      </c>
      <c r="C520" s="137" t="s">
        <v>1454</v>
      </c>
      <c r="D520" s="137" t="str">
        <f t="shared" si="9"/>
        <v>COMMENT ON COLUMN SPT_PTA_HIST_VESSELS.PTA_HIST_VESS_ID IS 'Primary Key for the SPT_PTA_HIST_VESSELS table';</v>
      </c>
    </row>
    <row r="521" spans="1:4" x14ac:dyDescent="0.25">
      <c r="A521" s="128" t="s">
        <v>979</v>
      </c>
      <c r="B521" t="s">
        <v>945</v>
      </c>
      <c r="C521" s="137" t="s">
        <v>946</v>
      </c>
      <c r="D521" s="137" t="str">
        <f t="shared" si="9"/>
        <v>COMMENT ON COLUMN SPT_PTA_HIST_VESSELS.PTA_VESS_FLAG IS 'The country flag for the given Vessel';</v>
      </c>
    </row>
    <row r="522" spans="1:4" x14ac:dyDescent="0.25">
      <c r="A522" s="128" t="s">
        <v>979</v>
      </c>
      <c r="B522" t="s">
        <v>902</v>
      </c>
      <c r="C522" s="137" t="s">
        <v>947</v>
      </c>
      <c r="D522" s="137" t="str">
        <f t="shared" si="9"/>
        <v>COMMENT ON COLUMN SPT_PTA_HIST_VESSELS.PTA_VESS_ID IS 'The Vessel the given PTA Vessel History record belongs to';</v>
      </c>
    </row>
    <row r="523" spans="1:4" x14ac:dyDescent="0.25">
      <c r="A523" s="128" t="s">
        <v>979</v>
      </c>
      <c r="B523" t="s">
        <v>948</v>
      </c>
      <c r="C523" t="s">
        <v>949</v>
      </c>
      <c r="D523" s="137" t="str">
        <f t="shared" si="9"/>
        <v>COMMENT ON COLUMN SPT_PTA_HIST_VESSELS.PTA_VESS_IRCS IS 'The IRCS of the given Vessel';</v>
      </c>
    </row>
    <row r="524" spans="1:4" x14ac:dyDescent="0.25">
      <c r="A524" s="128" t="s">
        <v>979</v>
      </c>
      <c r="B524" t="s">
        <v>950</v>
      </c>
      <c r="C524" s="137" t="s">
        <v>951</v>
      </c>
      <c r="D524" s="137" t="str">
        <f t="shared" si="9"/>
        <v>COMMENT ON COLUMN SPT_PTA_HIST_VESSELS.PTA_VESS_LIC_NUM IS 'The license number of the given Vessel';</v>
      </c>
    </row>
    <row r="525" spans="1:4" x14ac:dyDescent="0.25">
      <c r="A525" s="128" t="s">
        <v>979</v>
      </c>
      <c r="B525" t="s">
        <v>903</v>
      </c>
      <c r="C525" s="137" t="s">
        <v>952</v>
      </c>
      <c r="D525" s="137" t="str">
        <f t="shared" si="9"/>
        <v>COMMENT ON COLUMN SPT_PTA_HIST_VESSELS.PTA_VESS_NAME IS 'The name of the given Vessel';</v>
      </c>
    </row>
    <row r="526" spans="1:4" x14ac:dyDescent="0.25">
      <c r="A526" s="128" t="s">
        <v>979</v>
      </c>
      <c r="B526" t="s">
        <v>953</v>
      </c>
      <c r="C526" s="137" t="s">
        <v>954</v>
      </c>
      <c r="D526" s="137" t="str">
        <f t="shared" si="9"/>
        <v>COMMENT ON COLUMN SPT_PTA_HIST_VESSELS.PTA_VESS_ORG_ID IS 'The Vessel Management Organization for the given Vessel';</v>
      </c>
    </row>
    <row r="527" spans="1:4" x14ac:dyDescent="0.25">
      <c r="A527" s="128" t="s">
        <v>979</v>
      </c>
      <c r="B527" t="s">
        <v>957</v>
      </c>
      <c r="C527" s="137" t="s">
        <v>958</v>
      </c>
      <c r="D527" s="137" t="str">
        <f t="shared" si="9"/>
        <v>COMMENT ON COLUMN SPT_PTA_HIST_VESSELS.PTA_WCPFC_ID_NUM IS 'The WCPFC Identification Number of the given Vessel';</v>
      </c>
    </row>
    <row r="528" spans="1:4" x14ac:dyDescent="0.25">
      <c r="A528" s="128" t="s">
        <v>973</v>
      </c>
      <c r="B528" t="s">
        <v>1607</v>
      </c>
      <c r="C528" s="137" t="s">
        <v>1608</v>
      </c>
      <c r="D528" s="137" t="str">
        <f t="shared" si="9"/>
        <v>COMMENT ON COLUMN SPT_PTA_VESSELS.CREATED_BY IS 'The Oracle username of the person creating this record in the database';</v>
      </c>
    </row>
    <row r="529" spans="1:4" x14ac:dyDescent="0.25">
      <c r="A529" s="128" t="s">
        <v>973</v>
      </c>
      <c r="B529" t="s">
        <v>1605</v>
      </c>
      <c r="C529" s="137" t="s">
        <v>1606</v>
      </c>
      <c r="D529" s="137" t="str">
        <f t="shared" si="9"/>
        <v>COMMENT ON COLUMN SPT_PTA_VESSELS.CREATE_DATE IS 'The date on which this record was created in the database';</v>
      </c>
    </row>
    <row r="530" spans="1:4" x14ac:dyDescent="0.25">
      <c r="A530" s="128" t="s">
        <v>973</v>
      </c>
      <c r="B530" t="s">
        <v>900</v>
      </c>
      <c r="C530" s="137" t="s">
        <v>941</v>
      </c>
      <c r="D530" s="137" t="str">
        <f t="shared" si="9"/>
        <v>COMMENT ON COLUMN SPT_PTA_VESSELS.EFFECTIVE_DATE IS 'The effective date for the given set of Vessel values';</v>
      </c>
    </row>
    <row r="531" spans="1:4" x14ac:dyDescent="0.25">
      <c r="A531" s="128" t="s">
        <v>973</v>
      </c>
      <c r="B531" t="s">
        <v>901</v>
      </c>
      <c r="C531" s="137" t="s">
        <v>942</v>
      </c>
      <c r="D531" s="137" t="str">
        <f t="shared" si="9"/>
        <v>COMMENT ON COLUMN SPT_PTA_VESSELS.END_DATE IS 'The end date for the given set of Vessel values';</v>
      </c>
    </row>
    <row r="532" spans="1:4" x14ac:dyDescent="0.25">
      <c r="A532" s="128" t="s">
        <v>973</v>
      </c>
      <c r="B532" t="s">
        <v>1611</v>
      </c>
      <c r="C532" s="137" t="s">
        <v>1612</v>
      </c>
      <c r="D532" s="137" t="str">
        <f t="shared" si="9"/>
        <v>COMMENT ON COLUMN SPT_PTA_VESSELS.LAST_MOD_BY IS 'The Oracle username of the person making the most recent change to this record';</v>
      </c>
    </row>
    <row r="533" spans="1:4" x14ac:dyDescent="0.25">
      <c r="A533" s="128" t="s">
        <v>973</v>
      </c>
      <c r="B533" t="s">
        <v>1609</v>
      </c>
      <c r="C533" s="137" t="s">
        <v>1610</v>
      </c>
      <c r="D533" s="137" t="str">
        <f t="shared" si="9"/>
        <v>COMMENT ON COLUMN SPT_PTA_VESSELS.LAST_MOD_DATE IS 'The last date on which any of the data in this record was changed';</v>
      </c>
    </row>
    <row r="534" spans="1:4" x14ac:dyDescent="0.25">
      <c r="A534" s="128" t="s">
        <v>973</v>
      </c>
      <c r="B534" t="s">
        <v>1452</v>
      </c>
      <c r="C534" s="137" t="s">
        <v>1457</v>
      </c>
      <c r="D534" s="137" t="str">
        <f t="shared" si="9"/>
        <v>COMMENT ON COLUMN SPT_PTA_VESSELS.SWFSC_SEQ_ID IS 'The original SEQ_ID for historical data in the SWFSC_VESS_VW query that was migrated from SWFSC in 2015';</v>
      </c>
    </row>
    <row r="535" spans="1:4" x14ac:dyDescent="0.25">
      <c r="A535" s="128" t="s">
        <v>973</v>
      </c>
      <c r="B535" t="s">
        <v>299</v>
      </c>
      <c r="C535" s="137" t="s">
        <v>809</v>
      </c>
      <c r="D535" s="137" t="str">
        <f t="shared" si="9"/>
        <v>COMMENT ON COLUMN SPT_PTA_VESSELS.VESS_CATEGORY IS 'The category for the given fishing vessel';</v>
      </c>
    </row>
    <row r="536" spans="1:4" x14ac:dyDescent="0.25">
      <c r="A536" s="128" t="s">
        <v>973</v>
      </c>
      <c r="B536" t="s">
        <v>300</v>
      </c>
      <c r="C536" s="137" t="s">
        <v>810</v>
      </c>
      <c r="D536" s="137" t="str">
        <f t="shared" si="9"/>
        <v>COMMENT ON COLUMN SPT_PTA_VESSELS.VESS_DESC IS 'The description of the vessel';</v>
      </c>
    </row>
    <row r="537" spans="1:4" x14ac:dyDescent="0.25">
      <c r="A537" s="128" t="s">
        <v>973</v>
      </c>
      <c r="B537" t="s">
        <v>288</v>
      </c>
      <c r="C537" s="137" t="s">
        <v>811</v>
      </c>
      <c r="D537" s="137" t="str">
        <f t="shared" si="9"/>
        <v>COMMENT ON COLUMN SPT_PTA_VESSELS.VESS_FFA_VID IS 'The FFA VID of the given fishing vessel';</v>
      </c>
    </row>
    <row r="538" spans="1:4" x14ac:dyDescent="0.25">
      <c r="A538" s="128" t="s">
        <v>973</v>
      </c>
      <c r="B538" t="s">
        <v>296</v>
      </c>
      <c r="C538" s="137" t="s">
        <v>812</v>
      </c>
      <c r="D538" s="137" t="str">
        <f t="shared" si="9"/>
        <v>COMMENT ON COLUMN SPT_PTA_VESSELS.VESS_FISHERY IS 'The fishery for the given vessel';</v>
      </c>
    </row>
    <row r="539" spans="1:4" x14ac:dyDescent="0.25">
      <c r="A539" s="128" t="s">
        <v>973</v>
      </c>
      <c r="B539" t="s">
        <v>298</v>
      </c>
      <c r="C539" s="137" t="s">
        <v>813</v>
      </c>
      <c r="D539" s="137" t="str">
        <f t="shared" si="9"/>
        <v>COMMENT ON COLUMN SPT_PTA_VESSELS.VESS_FLAG IS 'The country flag for the given fishing vessel';</v>
      </c>
    </row>
    <row r="540" spans="1:4" x14ac:dyDescent="0.25">
      <c r="A540" s="128" t="s">
        <v>973</v>
      </c>
      <c r="B540" t="s">
        <v>291</v>
      </c>
      <c r="C540" s="137" t="s">
        <v>1455</v>
      </c>
      <c r="D540" s="137" t="str">
        <f t="shared" si="9"/>
        <v>COMMENT ON COLUMN SPT_PTA_VESSELS.VESS_ID IS 'Primary Key for the SPT_PTA_VESSELS table';</v>
      </c>
    </row>
    <row r="541" spans="1:4" x14ac:dyDescent="0.25">
      <c r="A541" s="128" t="s">
        <v>973</v>
      </c>
      <c r="B541" t="s">
        <v>297</v>
      </c>
      <c r="C541" s="137" t="s">
        <v>815</v>
      </c>
      <c r="D541" s="137" t="str">
        <f t="shared" si="9"/>
        <v>COMMENT ON COLUMN SPT_PTA_VESSELS.VESS_IRCS IS 'The international radio call sign for the given vessel';</v>
      </c>
    </row>
    <row r="542" spans="1:4" x14ac:dyDescent="0.25">
      <c r="A542" s="128" t="s">
        <v>973</v>
      </c>
      <c r="B542" t="s">
        <v>285</v>
      </c>
      <c r="C542" s="137" t="s">
        <v>816</v>
      </c>
      <c r="D542" s="137" t="str">
        <f t="shared" si="9"/>
        <v>COMMENT ON COLUMN SPT_PTA_VESSELS.VESS_LIC_NUM IS 'The license number of the given fishing vessel';</v>
      </c>
    </row>
    <row r="543" spans="1:4" x14ac:dyDescent="0.25">
      <c r="A543" s="128" t="s">
        <v>973</v>
      </c>
      <c r="B543" t="s">
        <v>287</v>
      </c>
      <c r="C543" s="137" t="s">
        <v>817</v>
      </c>
      <c r="D543" s="137" t="str">
        <f t="shared" si="9"/>
        <v>COMMENT ON COLUMN SPT_PTA_VESSELS.VESS_LIC_VAL_END_DATE IS 'The ending effective date for the given fishing license';</v>
      </c>
    </row>
    <row r="544" spans="1:4" x14ac:dyDescent="0.25">
      <c r="A544" s="128" t="s">
        <v>973</v>
      </c>
      <c r="B544" t="s">
        <v>286</v>
      </c>
      <c r="C544" s="137" t="s">
        <v>818</v>
      </c>
      <c r="D544" s="137" t="str">
        <f t="shared" si="9"/>
        <v>COMMENT ON COLUMN SPT_PTA_VESSELS.VESS_LIC_VAL_START_DATE IS 'The beggining effective date for the given fishing license';</v>
      </c>
    </row>
    <row r="545" spans="1:4" x14ac:dyDescent="0.25">
      <c r="A545" s="128" t="s">
        <v>973</v>
      </c>
      <c r="B545" t="s">
        <v>289</v>
      </c>
      <c r="C545" s="137" t="s">
        <v>819</v>
      </c>
      <c r="D545" s="137" t="str">
        <f t="shared" si="9"/>
        <v>COMMENT ON COLUMN SPT_PTA_VESSELS.VESS_NAME IS 'Name of the given fishing vessel';</v>
      </c>
    </row>
    <row r="546" spans="1:4" x14ac:dyDescent="0.25">
      <c r="A546" s="128" t="s">
        <v>973</v>
      </c>
      <c r="B546" t="s">
        <v>1162</v>
      </c>
      <c r="C546" s="137" t="s">
        <v>1456</v>
      </c>
      <c r="D546" s="137" t="str">
        <f t="shared" si="9"/>
        <v>COMMENT ON COLUMN SPT_PTA_VESSELS.VESS_NOTE IS 'Notes about the vessel';</v>
      </c>
    </row>
    <row r="547" spans="1:4" x14ac:dyDescent="0.25">
      <c r="A547" s="128" t="s">
        <v>973</v>
      </c>
      <c r="B547" t="s">
        <v>481</v>
      </c>
      <c r="C547" s="137" t="s">
        <v>820</v>
      </c>
      <c r="D547" s="137" t="str">
        <f t="shared" si="9"/>
        <v>COMMENT ON COLUMN SPT_PTA_VESSELS.VESS_ORG_ID IS 'The Vessel''s management organization';</v>
      </c>
    </row>
    <row r="548" spans="1:4" x14ac:dyDescent="0.25">
      <c r="A548" s="128" t="s">
        <v>973</v>
      </c>
      <c r="B548" t="s">
        <v>445</v>
      </c>
      <c r="C548" s="137" t="s">
        <v>821</v>
      </c>
      <c r="D548" s="137" t="str">
        <f t="shared" si="9"/>
        <v>COMMENT ON COLUMN SPT_PTA_VESSELS.VESS_REG_NUM IS 'The registration number for the given fishing vessel';</v>
      </c>
    </row>
    <row r="549" spans="1:4" x14ac:dyDescent="0.25">
      <c r="A549" s="128" t="s">
        <v>973</v>
      </c>
      <c r="B549" t="s">
        <v>292</v>
      </c>
      <c r="C549" s="137" t="s">
        <v>822</v>
      </c>
      <c r="D549" s="137" t="str">
        <f t="shared" si="9"/>
        <v>COMMENT ON COLUMN SPT_PTA_VESSELS.VESS_TYPE_ID IS 'The type of fishing vessel';</v>
      </c>
    </row>
    <row r="550" spans="1:4" x14ac:dyDescent="0.25">
      <c r="A550" s="128" t="s">
        <v>973</v>
      </c>
      <c r="B550" t="s">
        <v>437</v>
      </c>
      <c r="C550" s="137" t="s">
        <v>823</v>
      </c>
      <c r="D550" s="137" t="str">
        <f t="shared" ref="D550:D614" si="10">CONCATENATE("COMMENT ON COLUMN ",A550, ".", B550, " IS '", SUBSTITUTE(C550, "'", "''"), "';")</f>
        <v>COMMENT ON COLUMN SPT_PTA_VESSELS.VESS_WCPFC_ID_NUM IS 'The WCPFC Identification Number for the given fishing vessel';</v>
      </c>
    </row>
    <row r="551" spans="1:4" x14ac:dyDescent="0.25">
      <c r="A551" s="128" t="s">
        <v>1881</v>
      </c>
      <c r="B551" t="s">
        <v>1607</v>
      </c>
      <c r="C551" s="137" t="s">
        <v>1608</v>
      </c>
      <c r="D551" s="137" t="str">
        <f t="shared" si="10"/>
        <v>COMMENT ON COLUMN SPT_QC_OBJECTS.CREATED_BY IS 'The Oracle username of the person creating this record in the database';</v>
      </c>
    </row>
    <row r="552" spans="1:4" x14ac:dyDescent="0.25">
      <c r="A552" s="128" t="s">
        <v>1881</v>
      </c>
      <c r="B552" t="s">
        <v>1605</v>
      </c>
      <c r="C552" s="137" t="s">
        <v>1606</v>
      </c>
      <c r="D552" s="137" t="str">
        <f t="shared" si="10"/>
        <v>COMMENT ON COLUMN SPT_QC_OBJECTS.CREATE_DATE IS 'The date on which this record was created in the database';</v>
      </c>
    </row>
    <row r="553" spans="1:4" x14ac:dyDescent="0.25">
      <c r="A553" s="128" t="s">
        <v>1881</v>
      </c>
      <c r="B553" t="s">
        <v>1611</v>
      </c>
      <c r="C553" s="137" t="s">
        <v>1612</v>
      </c>
      <c r="D553" s="137" t="str">
        <f t="shared" si="10"/>
        <v>COMMENT ON COLUMN SPT_QC_OBJECTS.LAST_MOD_BY IS 'The Oracle username of the person making the most recent change to this record';</v>
      </c>
    </row>
    <row r="554" spans="1:4" x14ac:dyDescent="0.25">
      <c r="A554" s="128" t="s">
        <v>1881</v>
      </c>
      <c r="B554" t="s">
        <v>1609</v>
      </c>
      <c r="C554" s="137" t="s">
        <v>1610</v>
      </c>
      <c r="D554" s="137" t="str">
        <f t="shared" si="10"/>
        <v>COMMENT ON COLUMN SPT_QC_OBJECTS.LAST_MOD_DATE IS 'The last date on which any of the data in this record was changed';</v>
      </c>
    </row>
    <row r="555" spans="1:4" x14ac:dyDescent="0.25">
      <c r="A555" s="128" t="s">
        <v>1881</v>
      </c>
      <c r="B555" t="s">
        <v>1993</v>
      </c>
      <c r="C555" s="137" t="s">
        <v>2172</v>
      </c>
      <c r="D555" s="137" t="str">
        <f t="shared" si="10"/>
        <v>COMMENT ON COLUMN SPT_QC_OBJECTS.OBJECT_NAME IS 'The name of the object that is used in the given QC validation criteria';</v>
      </c>
    </row>
    <row r="556" spans="1:4" x14ac:dyDescent="0.25">
      <c r="A556" s="128" t="s">
        <v>1881</v>
      </c>
      <c r="B556" t="s">
        <v>1893</v>
      </c>
      <c r="C556" s="137" t="s">
        <v>2173</v>
      </c>
      <c r="D556" s="137" t="str">
        <f t="shared" si="10"/>
        <v>COMMENT ON COLUMN SPT_QC_OBJECTS.QC_OBJECT_ID IS 'Primary Key for the SPT_QC_OBJECTS table';</v>
      </c>
    </row>
    <row r="557" spans="1:4" x14ac:dyDescent="0.25">
      <c r="A557" s="128" t="s">
        <v>1881</v>
      </c>
      <c r="B557" t="s">
        <v>1994</v>
      </c>
      <c r="C557" s="137" t="s">
        <v>2174</v>
      </c>
      <c r="D557" s="137" t="str">
        <f t="shared" si="10"/>
        <v>COMMENT ON COLUMN SPT_QC_OBJECTS.QC_OBJ_ACTIVE_YN IS 'Flag to indicate if the QC object is active (Y) or inactive (N)';</v>
      </c>
    </row>
    <row r="558" spans="1:4" x14ac:dyDescent="0.25">
      <c r="A558" s="128" t="s">
        <v>1881</v>
      </c>
      <c r="B558" t="s">
        <v>1995</v>
      </c>
      <c r="C558" s="137" t="s">
        <v>2175</v>
      </c>
      <c r="D558" s="137" t="str">
        <f t="shared" si="10"/>
        <v>COMMENT ON COLUMN SPT_QC_OBJECTS.QC_SORT_ORDER IS 'Relative sort order for the QC object to be executed in';</v>
      </c>
    </row>
    <row r="559" spans="1:4" x14ac:dyDescent="0.25">
      <c r="A559" s="128" t="s">
        <v>487</v>
      </c>
      <c r="B559" t="s">
        <v>489</v>
      </c>
      <c r="C559" s="137" t="s">
        <v>666</v>
      </c>
      <c r="D559" s="137" t="str">
        <f t="shared" si="10"/>
        <v>COMMENT ON COLUMN SPT_RET_CATCH_WELLS.CATCH_WELL_ID IS 'Primary Key for the SPT_RET_CATCH_WELLS table';</v>
      </c>
    </row>
    <row r="560" spans="1:4" x14ac:dyDescent="0.25">
      <c r="A560" s="128" t="s">
        <v>487</v>
      </c>
      <c r="B560" t="s">
        <v>667</v>
      </c>
      <c r="C560" s="142" t="s">
        <v>668</v>
      </c>
      <c r="D560" s="137" t="str">
        <f t="shared" si="10"/>
        <v>COMMENT ON COLUMN SPT_RET_CATCH_WELLS.CATCH_WELL_NOTES IS 'Notes about the retained catch storage well (if any)';</v>
      </c>
    </row>
    <row r="561" spans="1:4" x14ac:dyDescent="0.25">
      <c r="A561" s="128" t="s">
        <v>487</v>
      </c>
      <c r="B561" t="s">
        <v>669</v>
      </c>
      <c r="C561" s="137" t="s">
        <v>670</v>
      </c>
      <c r="D561" s="137" t="str">
        <f t="shared" si="10"/>
        <v>COMMENT ON COLUMN SPT_RET_CATCH_WELLS.CATCH_WELL_TRIP_EVT_ID IS 'The Vessel Trip Event fishing set the retained catch was caught during';</v>
      </c>
    </row>
    <row r="562" spans="1:4" x14ac:dyDescent="0.25">
      <c r="A562" s="128" t="s">
        <v>487</v>
      </c>
      <c r="B562" t="s">
        <v>1607</v>
      </c>
      <c r="C562" s="141" t="s">
        <v>1608</v>
      </c>
      <c r="D562" s="137" t="str">
        <f t="shared" si="10"/>
        <v>COMMENT ON COLUMN SPT_RET_CATCH_WELLS.CREATED_BY IS 'The Oracle username of the person creating this record in the database';</v>
      </c>
    </row>
    <row r="563" spans="1:4" x14ac:dyDescent="0.25">
      <c r="A563" s="128" t="s">
        <v>487</v>
      </c>
      <c r="B563" t="s">
        <v>1605</v>
      </c>
      <c r="C563" s="137" t="s">
        <v>1606</v>
      </c>
      <c r="D563" s="137" t="str">
        <f t="shared" si="10"/>
        <v>COMMENT ON COLUMN SPT_RET_CATCH_WELLS.CREATE_DATE IS 'The date on which this record was created in the database';</v>
      </c>
    </row>
    <row r="564" spans="1:4" x14ac:dyDescent="0.25">
      <c r="A564" s="128" t="s">
        <v>487</v>
      </c>
      <c r="B564" t="s">
        <v>1611</v>
      </c>
      <c r="C564" s="137" t="s">
        <v>1612</v>
      </c>
      <c r="D564" s="137" t="str">
        <f t="shared" si="10"/>
        <v>COMMENT ON COLUMN SPT_RET_CATCH_WELLS.LAST_MOD_BY IS 'The Oracle username of the person making the most recent change to this record';</v>
      </c>
    </row>
    <row r="565" spans="1:4" x14ac:dyDescent="0.25">
      <c r="A565" s="128" t="s">
        <v>487</v>
      </c>
      <c r="B565" t="s">
        <v>1609</v>
      </c>
      <c r="C565" s="137" t="s">
        <v>1610</v>
      </c>
      <c r="D565" s="137" t="str">
        <f t="shared" si="10"/>
        <v>COMMENT ON COLUMN SPT_RET_CATCH_WELLS.LAST_MOD_DATE IS 'The last date on which any of the data in this record was changed';</v>
      </c>
    </row>
    <row r="566" spans="1:4" x14ac:dyDescent="0.25">
      <c r="A566" s="128" t="s">
        <v>487</v>
      </c>
      <c r="B566" t="s">
        <v>671</v>
      </c>
      <c r="C566" s="141" t="s">
        <v>672</v>
      </c>
      <c r="D566" s="137" t="str">
        <f t="shared" si="10"/>
        <v>COMMENT ON COLUMN SPT_RET_CATCH_WELLS.WELL_NUM IS 'The well number for the storage well the retained catch was originally stored in';</v>
      </c>
    </row>
    <row r="567" spans="1:4" x14ac:dyDescent="0.25">
      <c r="A567" s="128" t="s">
        <v>58</v>
      </c>
      <c r="B567" t="s">
        <v>1607</v>
      </c>
      <c r="C567" s="143" t="s">
        <v>1608</v>
      </c>
      <c r="D567" s="137" t="str">
        <f t="shared" si="10"/>
        <v>COMMENT ON COLUMN SPT_SCH_ASSOC_CODES.CREATED_BY IS 'The Oracle username of the person creating this record in the database';</v>
      </c>
    </row>
    <row r="568" spans="1:4" x14ac:dyDescent="0.25">
      <c r="A568" s="128" t="s">
        <v>58</v>
      </c>
      <c r="B568" t="s">
        <v>1605</v>
      </c>
      <c r="C568" s="144" t="s">
        <v>1606</v>
      </c>
      <c r="D568" s="137" t="str">
        <f t="shared" si="10"/>
        <v>COMMENT ON COLUMN SPT_SCH_ASSOC_CODES.CREATE_DATE IS 'The date on which this record was created in the database';</v>
      </c>
    </row>
    <row r="569" spans="1:4" x14ac:dyDescent="0.25">
      <c r="A569" s="128" t="s">
        <v>58</v>
      </c>
      <c r="B569" t="s">
        <v>2062</v>
      </c>
      <c r="C569" s="144" t="s">
        <v>2176</v>
      </c>
      <c r="D569" s="137" t="str">
        <f t="shared" si="10"/>
        <v>COMMENT ON COLUMN SPT_SCH_ASSOC_CODES.ETUNA_SCH_ASSOC_NAME IS 'The school association name used in the eTunaLog smartPDF';</v>
      </c>
    </row>
    <row r="570" spans="1:4" x14ac:dyDescent="0.25">
      <c r="A570" s="128" t="s">
        <v>58</v>
      </c>
      <c r="B570" t="s">
        <v>1611</v>
      </c>
      <c r="C570" s="144" t="s">
        <v>1612</v>
      </c>
      <c r="D570" s="137" t="str">
        <f t="shared" si="10"/>
        <v>COMMENT ON COLUMN SPT_SCH_ASSOC_CODES.LAST_MOD_BY IS 'The Oracle username of the person making the most recent change to this record';</v>
      </c>
    </row>
    <row r="571" spans="1:4" x14ac:dyDescent="0.25">
      <c r="A571" s="128" t="s">
        <v>58</v>
      </c>
      <c r="B571" t="s">
        <v>1609</v>
      </c>
      <c r="C571" s="144" t="s">
        <v>1610</v>
      </c>
      <c r="D571" s="137" t="str">
        <f t="shared" si="10"/>
        <v>COMMENT ON COLUMN SPT_SCH_ASSOC_CODES.LAST_MOD_DATE IS 'The last date on which any of the data in this record was changed';</v>
      </c>
    </row>
    <row r="572" spans="1:4" x14ac:dyDescent="0.25">
      <c r="A572" s="128" t="s">
        <v>58</v>
      </c>
      <c r="B572" t="s">
        <v>273</v>
      </c>
      <c r="C572" s="144" t="s">
        <v>673</v>
      </c>
      <c r="D572" s="137" t="str">
        <f t="shared" si="10"/>
        <v>COMMENT ON COLUMN SPT_SCH_ASSOC_CODES.SCH_ASSOC_CODE IS 'School association code';</v>
      </c>
    </row>
    <row r="573" spans="1:4" x14ac:dyDescent="0.25">
      <c r="A573" s="128" t="s">
        <v>58</v>
      </c>
      <c r="B573" t="s">
        <v>275</v>
      </c>
      <c r="C573" s="144" t="s">
        <v>674</v>
      </c>
      <c r="D573" s="137" t="str">
        <f t="shared" si="10"/>
        <v>COMMENT ON COLUMN SPT_SCH_ASSOC_CODES.SCH_ASSOC_DESC IS 'School association description';</v>
      </c>
    </row>
    <row r="574" spans="1:4" x14ac:dyDescent="0.25">
      <c r="A574" s="128" t="s">
        <v>58</v>
      </c>
      <c r="B574" t="s">
        <v>272</v>
      </c>
      <c r="C574" s="144" t="s">
        <v>675</v>
      </c>
      <c r="D574" s="137" t="str">
        <f t="shared" si="10"/>
        <v>COMMENT ON COLUMN SPT_SCH_ASSOC_CODES.SCH_ASSOC_ID IS 'Primary Key for the SPT_SCH_ASSOC_CODES table';</v>
      </c>
    </row>
    <row r="575" spans="1:4" x14ac:dyDescent="0.25">
      <c r="A575" s="128" t="s">
        <v>58</v>
      </c>
      <c r="B575" t="s">
        <v>274</v>
      </c>
      <c r="C575" s="144" t="s">
        <v>676</v>
      </c>
      <c r="D575" s="137" t="str">
        <f t="shared" si="10"/>
        <v>COMMENT ON COLUMN SPT_SCH_ASSOC_CODES.SCH_ASSOC_NAME IS 'School association name';</v>
      </c>
    </row>
    <row r="576" spans="1:4" x14ac:dyDescent="0.25">
      <c r="A576" s="128" t="s">
        <v>537</v>
      </c>
      <c r="B576" t="s">
        <v>677</v>
      </c>
      <c r="C576" s="144" t="s">
        <v>678</v>
      </c>
      <c r="D576" s="137" t="str">
        <f t="shared" si="10"/>
        <v>COMMENT ON COLUMN SPT_SET_CATCH.CATCH_ID IS 'Primary Key for the SPT_SET_CATCH table';</v>
      </c>
    </row>
    <row r="577" spans="1:4" x14ac:dyDescent="0.25">
      <c r="A577" s="128" t="s">
        <v>537</v>
      </c>
      <c r="B577" t="s">
        <v>679</v>
      </c>
      <c r="C577" s="144" t="s">
        <v>680</v>
      </c>
      <c r="D577" s="137" t="str">
        <f t="shared" si="10"/>
        <v>COMMENT ON COLUMN SPT_SET_CATCH.CATCH_NOTES IS 'Notes about the fishing set''s catch (if any)';</v>
      </c>
    </row>
    <row r="578" spans="1:4" x14ac:dyDescent="0.25">
      <c r="A578" s="128" t="s">
        <v>537</v>
      </c>
      <c r="B578" t="s">
        <v>681</v>
      </c>
      <c r="C578" s="144" t="s">
        <v>682</v>
      </c>
      <c r="D578" s="137" t="str">
        <f t="shared" si="10"/>
        <v>COMMENT ON COLUMN SPT_SET_CATCH.CATCH_NUM IS 'The total number of individuals caught';</v>
      </c>
    </row>
    <row r="579" spans="1:4" x14ac:dyDescent="0.25">
      <c r="A579" s="128" t="s">
        <v>537</v>
      </c>
      <c r="B579" t="s">
        <v>684</v>
      </c>
      <c r="C579" s="144" t="s">
        <v>685</v>
      </c>
      <c r="D579" s="137" t="str">
        <f t="shared" si="10"/>
        <v>COMMENT ON COLUMN SPT_SET_CATCH.CATCH_SIZE_CLASS_ID IS 'The size class for the catch';</v>
      </c>
    </row>
    <row r="580" spans="1:4" x14ac:dyDescent="0.25">
      <c r="A580" s="128" t="s">
        <v>537</v>
      </c>
      <c r="B580" t="s">
        <v>686</v>
      </c>
      <c r="C580" s="144" t="s">
        <v>687</v>
      </c>
      <c r="D580" s="137" t="str">
        <f t="shared" si="10"/>
        <v>COMMENT ON COLUMN SPT_SET_CATCH.CATCH_SPP_ID IS 'The species that was caught';</v>
      </c>
    </row>
    <row r="581" spans="1:4" x14ac:dyDescent="0.25">
      <c r="A581" s="128" t="s">
        <v>537</v>
      </c>
      <c r="B581" t="s">
        <v>688</v>
      </c>
      <c r="C581" s="137" t="s">
        <v>689</v>
      </c>
      <c r="D581" s="137" t="str">
        <f t="shared" si="10"/>
        <v>COMMENT ON COLUMN SPT_SET_CATCH.CATCH_TRIP_EVT_ID IS 'The associated vessel trip event';</v>
      </c>
    </row>
    <row r="582" spans="1:4" x14ac:dyDescent="0.25">
      <c r="A582" s="128" t="s">
        <v>537</v>
      </c>
      <c r="B582" t="s">
        <v>690</v>
      </c>
      <c r="C582" s="137" t="s">
        <v>691</v>
      </c>
      <c r="D582" s="137" t="str">
        <f t="shared" si="10"/>
        <v>COMMENT ON COLUMN SPT_SET_CATCH.CATCH_WT_MT IS 'The total weight (in metric tonnes) of the caught species for the given unit of measure';</v>
      </c>
    </row>
    <row r="583" spans="1:4" x14ac:dyDescent="0.25">
      <c r="A583" s="128" t="s">
        <v>537</v>
      </c>
      <c r="B583" t="s">
        <v>1607</v>
      </c>
      <c r="C583" s="137" t="s">
        <v>1608</v>
      </c>
      <c r="D583" s="137" t="str">
        <f t="shared" si="10"/>
        <v>COMMENT ON COLUMN SPT_SET_CATCH.CREATED_BY IS 'The Oracle username of the person creating this record in the database';</v>
      </c>
    </row>
    <row r="584" spans="1:4" x14ac:dyDescent="0.25">
      <c r="A584" s="128" t="s">
        <v>537</v>
      </c>
      <c r="B584" t="s">
        <v>1605</v>
      </c>
      <c r="C584" s="137" t="s">
        <v>1606</v>
      </c>
      <c r="D584" s="137" t="str">
        <f t="shared" si="10"/>
        <v>COMMENT ON COLUMN SPT_SET_CATCH.CREATE_DATE IS 'The date on which this record was created in the database';</v>
      </c>
    </row>
    <row r="585" spans="1:4" x14ac:dyDescent="0.25">
      <c r="A585" s="128" t="s">
        <v>537</v>
      </c>
      <c r="B585" t="s">
        <v>244</v>
      </c>
      <c r="C585" s="137" t="s">
        <v>692</v>
      </c>
      <c r="D585" s="137" t="str">
        <f t="shared" si="10"/>
        <v>COMMENT ON COLUMN SPT_SET_CATCH.DISC_CODE_ID IS 'Discard code for the discarded catch (only valid if populated for a discarded catch)';</v>
      </c>
    </row>
    <row r="586" spans="1:4" x14ac:dyDescent="0.25">
      <c r="A586" s="128" t="s">
        <v>537</v>
      </c>
      <c r="B586" t="s">
        <v>1611</v>
      </c>
      <c r="C586" s="137" t="s">
        <v>1612</v>
      </c>
      <c r="D586" s="137" t="str">
        <f t="shared" si="10"/>
        <v>COMMENT ON COLUMN SPT_SET_CATCH.LAST_MOD_BY IS 'The Oracle username of the person making the most recent change to this record';</v>
      </c>
    </row>
    <row r="587" spans="1:4" x14ac:dyDescent="0.25">
      <c r="A587" s="128" t="s">
        <v>537</v>
      </c>
      <c r="B587" t="s">
        <v>1609</v>
      </c>
      <c r="C587" s="137" t="s">
        <v>1610</v>
      </c>
      <c r="D587" s="137" t="str">
        <f t="shared" si="10"/>
        <v>COMMENT ON COLUMN SPT_SET_CATCH.LAST_MOD_DATE IS 'The last date on which any of the data in this record was changed';</v>
      </c>
    </row>
    <row r="588" spans="1:4" x14ac:dyDescent="0.25">
      <c r="A588" s="128" t="s">
        <v>537</v>
      </c>
      <c r="B588" t="s">
        <v>693</v>
      </c>
      <c r="C588" s="137" t="s">
        <v>2177</v>
      </c>
      <c r="D588" s="137" t="str">
        <f t="shared" si="10"/>
        <v>COMMENT ON COLUMN SPT_SET_CATCH.RET_CATCH_YN IS 'Flag to indicate if the catch was retained (Y) or discarded (N).  If the value is NULL this indicates that there was no distinction between the discarded and retained catch; this NULL value should only be used for net sharing "give" events.';</v>
      </c>
    </row>
    <row r="589" spans="1:4" x14ac:dyDescent="0.25">
      <c r="A589" s="128" t="s">
        <v>537</v>
      </c>
      <c r="B589" t="s">
        <v>1961</v>
      </c>
      <c r="C589" s="146" t="s">
        <v>2178</v>
      </c>
      <c r="D589" s="137" t="str">
        <f t="shared" si="10"/>
        <v>COMMENT ON COLUMN SPT_SET_CATCH.RPL_ORIG_CATCH_SPP IS 'The species name value reported in the RPL form';</v>
      </c>
    </row>
    <row r="590" spans="1:4" x14ac:dyDescent="0.25">
      <c r="A590" s="128" t="s">
        <v>537</v>
      </c>
      <c r="B590" s="197" t="s">
        <v>2502</v>
      </c>
      <c r="C590" s="197" t="s">
        <v>2179</v>
      </c>
      <c r="D590" s="137" t="str">
        <f t="shared" si="10"/>
        <v>COMMENT ON COLUMN SPT_SET_CATCH.RPL_ORIG_CATCH_WT_CHR IS 'The weight value reported in the RPL form for the specified unit of measure';</v>
      </c>
    </row>
    <row r="591" spans="1:4" s="197" customFormat="1" x14ac:dyDescent="0.25">
      <c r="A591" s="200" t="s">
        <v>537</v>
      </c>
      <c r="B591" s="197" t="s">
        <v>2503</v>
      </c>
      <c r="C591" s="197" t="s">
        <v>2504</v>
      </c>
      <c r="D591" s="197" t="str">
        <f t="shared" si="10"/>
        <v>COMMENT ON COLUMN SPT_SET_CATCH.RPL_ORIG_CATCH_WT_NUM IS 'The converted numeric weight value reported in the RPL form for the specified unit of measure';</v>
      </c>
    </row>
    <row r="592" spans="1:4" x14ac:dyDescent="0.25">
      <c r="A592" s="128" t="s">
        <v>537</v>
      </c>
      <c r="B592" t="s">
        <v>1963</v>
      </c>
      <c r="C592" s="137" t="s">
        <v>2180</v>
      </c>
      <c r="D592" s="137" t="str">
        <f t="shared" si="10"/>
        <v>COMMENT ON COLUMN SPT_SET_CATCH.RPL_ORIG_DISC_CODE IS 'The discard code value reported in the RPL form';</v>
      </c>
    </row>
    <row r="593" spans="1:4" x14ac:dyDescent="0.25">
      <c r="A593" s="128" t="s">
        <v>62</v>
      </c>
      <c r="B593" t="s">
        <v>1607</v>
      </c>
      <c r="C593" s="137" t="s">
        <v>1608</v>
      </c>
      <c r="D593" s="137" t="str">
        <f t="shared" si="10"/>
        <v>COMMENT ON COLUMN SPT_SIZE_CLASSES.CREATED_BY IS 'The Oracle username of the person creating this record in the database';</v>
      </c>
    </row>
    <row r="594" spans="1:4" x14ac:dyDescent="0.25">
      <c r="A594" s="128" t="s">
        <v>62</v>
      </c>
      <c r="B594" t="s">
        <v>1605</v>
      </c>
      <c r="C594" s="137" t="s">
        <v>1606</v>
      </c>
      <c r="D594" s="137" t="str">
        <f t="shared" si="10"/>
        <v>COMMENT ON COLUMN SPT_SIZE_CLASSES.CREATE_DATE IS 'The date on which this record was created in the database';</v>
      </c>
    </row>
    <row r="595" spans="1:4" x14ac:dyDescent="0.25">
      <c r="A595" s="128" t="s">
        <v>62</v>
      </c>
      <c r="B595" t="s">
        <v>1611</v>
      </c>
      <c r="C595" s="137" t="s">
        <v>1612</v>
      </c>
      <c r="D595" s="137" t="str">
        <f t="shared" si="10"/>
        <v>COMMENT ON COLUMN SPT_SIZE_CLASSES.LAST_MOD_BY IS 'The Oracle username of the person making the most recent change to this record';</v>
      </c>
    </row>
    <row r="596" spans="1:4" x14ac:dyDescent="0.25">
      <c r="A596" s="128" t="s">
        <v>62</v>
      </c>
      <c r="B596" t="s">
        <v>1609</v>
      </c>
      <c r="C596" s="137" t="s">
        <v>1610</v>
      </c>
      <c r="D596" s="137" t="str">
        <f t="shared" si="10"/>
        <v>COMMENT ON COLUMN SPT_SIZE_CLASSES.LAST_MOD_DATE IS 'The last date on which any of the data in this record was changed';</v>
      </c>
    </row>
    <row r="597" spans="1:4" x14ac:dyDescent="0.25">
      <c r="A597" s="128" t="s">
        <v>62</v>
      </c>
      <c r="B597" t="s">
        <v>431</v>
      </c>
      <c r="C597" s="137" t="s">
        <v>695</v>
      </c>
      <c r="D597" s="137" t="str">
        <f t="shared" si="10"/>
        <v>COMMENT ON COLUMN SPT_SIZE_CLASSES.SIZE_CLASS_DESC IS 'The description for the given size class';</v>
      </c>
    </row>
    <row r="598" spans="1:4" x14ac:dyDescent="0.25">
      <c r="A598" s="128" t="s">
        <v>62</v>
      </c>
      <c r="B598" t="s">
        <v>24</v>
      </c>
      <c r="C598" s="137" t="s">
        <v>696</v>
      </c>
      <c r="D598" s="137" t="str">
        <f t="shared" si="10"/>
        <v>COMMENT ON COLUMN SPT_SIZE_CLASSES.SIZE_CLASS_ID IS 'Primary Key for the SPT_SIZE_CLASSES table';</v>
      </c>
    </row>
    <row r="599" spans="1:4" x14ac:dyDescent="0.25">
      <c r="A599" s="128" t="s">
        <v>62</v>
      </c>
      <c r="B599" t="s">
        <v>162</v>
      </c>
      <c r="C599" s="137" t="s">
        <v>697</v>
      </c>
      <c r="D599" s="137" t="str">
        <f t="shared" si="10"/>
        <v>COMMENT ON COLUMN SPT_SIZE_CLASSES.SIZE_CLASS_LABEL IS 'The label for the given size class';</v>
      </c>
    </row>
    <row r="600" spans="1:4" x14ac:dyDescent="0.25">
      <c r="A600" s="128" t="s">
        <v>62</v>
      </c>
      <c r="B600" t="s">
        <v>698</v>
      </c>
      <c r="C600" s="137" t="s">
        <v>699</v>
      </c>
      <c r="D600" s="137" t="str">
        <f t="shared" si="10"/>
        <v>COMMENT ON COLUMN SPT_SIZE_CLASSES.SIZE_CLASS_SORT_ORDER IS 'The relative sort order for the given Size Class';</v>
      </c>
    </row>
    <row r="601" spans="1:4" x14ac:dyDescent="0.25">
      <c r="A601" s="128" t="s">
        <v>62</v>
      </c>
      <c r="B601" t="s">
        <v>430</v>
      </c>
      <c r="C601" s="137" t="s">
        <v>1856</v>
      </c>
      <c r="D601" s="137" t="str">
        <f t="shared" si="10"/>
        <v>COMMENT ON COLUMN SPT_SIZE_CLASSES.SIZE_CLASS_WT_MAX_KG IS 'The metric weight (in kg) for the maximum weight of the class (inclusive) ';</v>
      </c>
    </row>
    <row r="602" spans="1:4" x14ac:dyDescent="0.25">
      <c r="A602" s="149" t="s">
        <v>62</v>
      </c>
      <c r="B602" t="s">
        <v>428</v>
      </c>
      <c r="C602" t="s">
        <v>1855</v>
      </c>
      <c r="D602" s="145" t="str">
        <f t="shared" si="10"/>
        <v>COMMENT ON COLUMN SPT_SIZE_CLASSES.SIZE_CLASS_WT_MAX_LB IS 'The imperial weight (in pounds) for the maximum weight of the class (inclusive) ';</v>
      </c>
    </row>
    <row r="603" spans="1:4" x14ac:dyDescent="0.25">
      <c r="A603" s="149" t="s">
        <v>62</v>
      </c>
      <c r="B603" t="s">
        <v>429</v>
      </c>
      <c r="C603" t="s">
        <v>702</v>
      </c>
      <c r="D603" s="145" t="str">
        <f t="shared" si="10"/>
        <v>COMMENT ON COLUMN SPT_SIZE_CLASSES.SIZE_CLASS_WT_MIN_KG IS 'The metric weight (in kg) for the minimum weight of the class (non-inclusive)';</v>
      </c>
    </row>
    <row r="604" spans="1:4" x14ac:dyDescent="0.25">
      <c r="A604" s="149" t="s">
        <v>62</v>
      </c>
      <c r="B604" t="s">
        <v>427</v>
      </c>
      <c r="C604" t="s">
        <v>703</v>
      </c>
      <c r="D604" s="145" t="str">
        <f t="shared" si="10"/>
        <v>COMMENT ON COLUMN SPT_SIZE_CLASSES.SIZE_CLASS_WT_MIN_LB IS 'The imperial weight (in pounds) for the minimum weight of the class (non-inclusive)';</v>
      </c>
    </row>
    <row r="605" spans="1:4" x14ac:dyDescent="0.25">
      <c r="A605" s="149" t="s">
        <v>521</v>
      </c>
      <c r="B605" t="s">
        <v>1607</v>
      </c>
      <c r="C605" t="s">
        <v>1608</v>
      </c>
      <c r="D605" s="145" t="str">
        <f t="shared" si="10"/>
        <v>COMMENT ON COLUMN SPT_SIZE_CLASS_GROUPS.CREATED_BY IS 'The Oracle username of the person creating this record in the database';</v>
      </c>
    </row>
    <row r="606" spans="1:4" x14ac:dyDescent="0.25">
      <c r="A606" s="149" t="s">
        <v>521</v>
      </c>
      <c r="B606" t="s">
        <v>1605</v>
      </c>
      <c r="C606" t="s">
        <v>1606</v>
      </c>
      <c r="D606" s="145" t="str">
        <f t="shared" si="10"/>
        <v>COMMENT ON COLUMN SPT_SIZE_CLASS_GROUPS.CREATE_DATE IS 'The date on which this record was created in the database';</v>
      </c>
    </row>
    <row r="607" spans="1:4" x14ac:dyDescent="0.25">
      <c r="A607" s="149" t="s">
        <v>521</v>
      </c>
      <c r="B607" t="s">
        <v>1611</v>
      </c>
      <c r="C607" t="s">
        <v>1612</v>
      </c>
      <c r="D607" s="145" t="str">
        <f t="shared" si="10"/>
        <v>COMMENT ON COLUMN SPT_SIZE_CLASS_GROUPS.LAST_MOD_BY IS 'The Oracle username of the person making the most recent change to this record';</v>
      </c>
    </row>
    <row r="608" spans="1:4" x14ac:dyDescent="0.25">
      <c r="A608" s="149" t="s">
        <v>521</v>
      </c>
      <c r="B608" t="s">
        <v>1609</v>
      </c>
      <c r="C608" t="s">
        <v>1610</v>
      </c>
      <c r="D608" s="145" t="str">
        <f t="shared" si="10"/>
        <v>COMMENT ON COLUMN SPT_SIZE_CLASS_GROUPS.LAST_MOD_DATE IS 'The last date on which any of the data in this record was changed';</v>
      </c>
    </row>
    <row r="609" spans="1:4" x14ac:dyDescent="0.25">
      <c r="A609" s="149" t="s">
        <v>521</v>
      </c>
      <c r="B609" t="s">
        <v>704</v>
      </c>
      <c r="C609" t="s">
        <v>705</v>
      </c>
      <c r="D609" s="145" t="str">
        <f t="shared" si="10"/>
        <v>COMMENT ON COLUMN SPT_SIZE_CLASS_GROUPS.SC_GROUP_DESC IS 'The description for the given Size Class Group';</v>
      </c>
    </row>
    <row r="610" spans="1:4" x14ac:dyDescent="0.25">
      <c r="A610" s="149" t="s">
        <v>521</v>
      </c>
      <c r="B610" t="s">
        <v>706</v>
      </c>
      <c r="C610" t="s">
        <v>707</v>
      </c>
      <c r="D610" s="145" t="str">
        <f t="shared" si="10"/>
        <v>COMMENT ON COLUMN SPT_SIZE_CLASS_GROUPS.SC_GROUP_NAME IS 'The name of the given Size Class Group';</v>
      </c>
    </row>
    <row r="611" spans="1:4" x14ac:dyDescent="0.25">
      <c r="A611" s="149" t="s">
        <v>521</v>
      </c>
      <c r="B611" t="s">
        <v>708</v>
      </c>
      <c r="C611" t="s">
        <v>709</v>
      </c>
      <c r="D611" s="145" t="str">
        <f t="shared" si="10"/>
        <v>COMMENT ON COLUMN SPT_SIZE_CLASS_GROUPS.SC_GROUP_SPP_ID IS 'The species for the given Size Class Group';</v>
      </c>
    </row>
    <row r="612" spans="1:4" x14ac:dyDescent="0.25">
      <c r="A612" s="149" t="s">
        <v>521</v>
      </c>
      <c r="B612" t="s">
        <v>522</v>
      </c>
      <c r="C612" t="s">
        <v>710</v>
      </c>
      <c r="D612" s="145" t="str">
        <f t="shared" si="10"/>
        <v>COMMENT ON COLUMN SPT_SIZE_CLASS_GROUPS.SIZE_CLASS_GROUP_ID IS 'Primary Key for the SPT_SIZE_CLASS_GROUPS table';</v>
      </c>
    </row>
    <row r="613" spans="1:4" x14ac:dyDescent="0.25">
      <c r="A613" s="149" t="s">
        <v>276</v>
      </c>
      <c r="B613" t="s">
        <v>1607</v>
      </c>
      <c r="C613" t="s">
        <v>1608</v>
      </c>
      <c r="D613" s="145" t="str">
        <f t="shared" si="10"/>
        <v>COMMENT ON COLUMN SPT_SPECIES.CREATED_BY IS 'The Oracle username of the person creating this record in the database';</v>
      </c>
    </row>
    <row r="614" spans="1:4" x14ac:dyDescent="0.25">
      <c r="A614" s="149" t="s">
        <v>276</v>
      </c>
      <c r="B614" t="s">
        <v>1605</v>
      </c>
      <c r="C614" t="s">
        <v>1606</v>
      </c>
      <c r="D614" s="145" t="str">
        <f t="shared" si="10"/>
        <v>COMMENT ON COLUMN SPT_SPECIES.CREATE_DATE IS 'The date on which this record was created in the database';</v>
      </c>
    </row>
    <row r="615" spans="1:4" x14ac:dyDescent="0.25">
      <c r="A615" s="149" t="s">
        <v>276</v>
      </c>
      <c r="B615" t="s">
        <v>1611</v>
      </c>
      <c r="C615" t="s">
        <v>1612</v>
      </c>
      <c r="D615" s="145" t="str">
        <f t="shared" ref="D615:D644" si="11">CONCATENATE("COMMENT ON COLUMN ",A615, ".", B615, " IS '", SUBSTITUTE(C615, "'", "''"), "';")</f>
        <v>COMMENT ON COLUMN SPT_SPECIES.LAST_MOD_BY IS 'The Oracle username of the person making the most recent change to this record';</v>
      </c>
    </row>
    <row r="616" spans="1:4" x14ac:dyDescent="0.25">
      <c r="A616" s="149" t="s">
        <v>276</v>
      </c>
      <c r="B616" t="s">
        <v>1609</v>
      </c>
      <c r="C616" t="s">
        <v>1610</v>
      </c>
      <c r="D616" s="145" t="str">
        <f t="shared" si="11"/>
        <v>COMMENT ON COLUMN SPT_SPECIES.LAST_MOD_DATE IS 'The last date on which any of the data in this record was changed';</v>
      </c>
    </row>
    <row r="617" spans="1:4" x14ac:dyDescent="0.25">
      <c r="A617" s="149" t="s">
        <v>276</v>
      </c>
      <c r="B617" t="s">
        <v>711</v>
      </c>
      <c r="C617" t="s">
        <v>712</v>
      </c>
      <c r="D617" s="145" t="str">
        <f t="shared" si="11"/>
        <v>COMMENT ON COLUMN SPT_SPECIES.SPP_AUTHOR IS 'The author for the given taxonomic species definition';</v>
      </c>
    </row>
    <row r="618" spans="1:4" x14ac:dyDescent="0.25">
      <c r="A618" s="149" t="s">
        <v>276</v>
      </c>
      <c r="B618" t="s">
        <v>309</v>
      </c>
      <c r="C618" t="s">
        <v>713</v>
      </c>
      <c r="D618" s="145" t="str">
        <f t="shared" si="11"/>
        <v>COMMENT ON COLUMN SPT_SPECIES.SPP_COMMON_NAME IS 'Common name of the species';</v>
      </c>
    </row>
    <row r="619" spans="1:4" x14ac:dyDescent="0.25">
      <c r="A619" s="149" t="s">
        <v>276</v>
      </c>
      <c r="B619" t="s">
        <v>308</v>
      </c>
      <c r="C619" t="s">
        <v>714</v>
      </c>
      <c r="D619" s="145" t="str">
        <f t="shared" si="11"/>
        <v>COMMENT ON COLUMN SPT_SPECIES.SPP_FAO_CODE IS 'FAO Code';</v>
      </c>
    </row>
    <row r="620" spans="1:4" x14ac:dyDescent="0.25">
      <c r="A620" s="149" t="s">
        <v>276</v>
      </c>
      <c r="B620" t="s">
        <v>307</v>
      </c>
      <c r="C620" t="s">
        <v>715</v>
      </c>
      <c r="D620" s="145" t="str">
        <f t="shared" si="11"/>
        <v>COMMENT ON COLUMN SPT_SPECIES.SPP_ID IS 'Primary Key for the SPT_SPECIES table';</v>
      </c>
    </row>
    <row r="621" spans="1:4" x14ac:dyDescent="0.25">
      <c r="A621" s="149" t="s">
        <v>276</v>
      </c>
      <c r="B621" t="s">
        <v>716</v>
      </c>
      <c r="C621" t="s">
        <v>717</v>
      </c>
      <c r="D621" s="145" t="str">
        <f t="shared" si="11"/>
        <v>COMMENT ON COLUMN SPT_SPECIES.SPP_OBS_CODE IS 'The Observer code for the given species';</v>
      </c>
    </row>
    <row r="622" spans="1:4" x14ac:dyDescent="0.25">
      <c r="A622" s="149" t="s">
        <v>276</v>
      </c>
      <c r="B622" t="s">
        <v>310</v>
      </c>
      <c r="C622" t="s">
        <v>1458</v>
      </c>
      <c r="D622" s="145" t="str">
        <f t="shared" si="11"/>
        <v>COMMENT ON COLUMN SPT_SPECIES.SPP_RETAINED_YN IS 'Flag to indicate if the given species is legal to be retained (''Y'') or is not retained (''N'') ';</v>
      </c>
    </row>
    <row r="623" spans="1:4" x14ac:dyDescent="0.25">
      <c r="A623" s="149" t="s">
        <v>276</v>
      </c>
      <c r="B623" t="s">
        <v>312</v>
      </c>
      <c r="C623" t="s">
        <v>719</v>
      </c>
      <c r="D623" s="145" t="str">
        <f t="shared" si="11"/>
        <v>COMMENT ON COLUMN SPT_SPECIES.SPP_SCIENTIFIC_NAME IS 'Scientific name of the species';</v>
      </c>
    </row>
    <row r="624" spans="1:4" x14ac:dyDescent="0.25">
      <c r="A624" s="149" t="s">
        <v>276</v>
      </c>
      <c r="B624" t="s">
        <v>720</v>
      </c>
      <c r="C624" t="s">
        <v>721</v>
      </c>
      <c r="D624" s="145" t="str">
        <f t="shared" si="11"/>
        <v>COMMENT ON COLUMN SPT_SPECIES.SPP_TSN IS 'Taxonomic serial number assigned by ITIS';</v>
      </c>
    </row>
    <row r="625" spans="1:4" x14ac:dyDescent="0.25">
      <c r="A625" s="149" t="s">
        <v>276</v>
      </c>
      <c r="B625" t="s">
        <v>311</v>
      </c>
      <c r="C625" t="s">
        <v>1459</v>
      </c>
      <c r="D625" s="145" t="str">
        <f t="shared" si="11"/>
        <v>COMMENT ON COLUMN SPT_SPECIES.SPP_TUNA_YN IS 'Flag to indicate if the given species is a tuna species (''Y'') or is not a tuna species (''N'') ';</v>
      </c>
    </row>
    <row r="626" spans="1:4" x14ac:dyDescent="0.25">
      <c r="A626" s="149" t="s">
        <v>276</v>
      </c>
      <c r="B626" t="s">
        <v>723</v>
      </c>
      <c r="C626" t="s">
        <v>724</v>
      </c>
      <c r="D626" s="145" t="str">
        <f t="shared" si="11"/>
        <v>COMMENT ON COLUMN SPT_SPECIES.SPP_YEAR_DESCRIBED IS 'The year the species was described';</v>
      </c>
    </row>
    <row r="627" spans="1:4" x14ac:dyDescent="0.25">
      <c r="A627" s="149" t="s">
        <v>276</v>
      </c>
      <c r="B627" t="s">
        <v>7</v>
      </c>
      <c r="C627" t="s">
        <v>725</v>
      </c>
      <c r="D627" s="145" t="str">
        <f t="shared" si="11"/>
        <v>COMMENT ON COLUMN SPT_SPECIES.TAXON_TYPE_ID IS 'Taxonomic rank of the given species record';</v>
      </c>
    </row>
    <row r="628" spans="1:4" x14ac:dyDescent="0.25">
      <c r="A628" s="149" t="s">
        <v>63</v>
      </c>
      <c r="B628" t="s">
        <v>399</v>
      </c>
      <c r="C628" t="s">
        <v>726</v>
      </c>
      <c r="D628" s="145" t="str">
        <f t="shared" si="11"/>
        <v>COMMENT ON COLUMN SPT_SPECIES_GROUPS.CHILD_SPP_ID IS 'The child species';</v>
      </c>
    </row>
    <row r="629" spans="1:4" x14ac:dyDescent="0.25">
      <c r="A629" s="149" t="s">
        <v>63</v>
      </c>
      <c r="B629" t="s">
        <v>1607</v>
      </c>
      <c r="C629" t="s">
        <v>1608</v>
      </c>
      <c r="D629" s="145" t="str">
        <f t="shared" si="11"/>
        <v>COMMENT ON COLUMN SPT_SPECIES_GROUPS.CREATED_BY IS 'The Oracle username of the person creating this record in the database';</v>
      </c>
    </row>
    <row r="630" spans="1:4" x14ac:dyDescent="0.25">
      <c r="A630" s="149" t="s">
        <v>63</v>
      </c>
      <c r="B630" t="s">
        <v>1605</v>
      </c>
      <c r="C630" t="s">
        <v>1606</v>
      </c>
      <c r="D630" s="145" t="str">
        <f t="shared" si="11"/>
        <v>COMMENT ON COLUMN SPT_SPECIES_GROUPS.CREATE_DATE IS 'The date on which this record was created in the database';</v>
      </c>
    </row>
    <row r="631" spans="1:4" x14ac:dyDescent="0.25">
      <c r="A631" s="149" t="s">
        <v>63</v>
      </c>
      <c r="B631" t="s">
        <v>1611</v>
      </c>
      <c r="C631" t="s">
        <v>1612</v>
      </c>
      <c r="D631" s="145" t="str">
        <f t="shared" si="11"/>
        <v>COMMENT ON COLUMN SPT_SPECIES_GROUPS.LAST_MOD_BY IS 'The Oracle username of the person making the most recent change to this record';</v>
      </c>
    </row>
    <row r="632" spans="1:4" x14ac:dyDescent="0.25">
      <c r="A632" s="149" t="s">
        <v>63</v>
      </c>
      <c r="B632" t="s">
        <v>1609</v>
      </c>
      <c r="C632" t="s">
        <v>1610</v>
      </c>
      <c r="D632" s="145" t="str">
        <f t="shared" si="11"/>
        <v>COMMENT ON COLUMN SPT_SPECIES_GROUPS.LAST_MOD_DATE IS 'The last date on which any of the data in this record was changed';</v>
      </c>
    </row>
    <row r="633" spans="1:4" x14ac:dyDescent="0.25">
      <c r="A633" s="149" t="s">
        <v>63</v>
      </c>
      <c r="B633" t="s">
        <v>398</v>
      </c>
      <c r="C633" t="s">
        <v>727</v>
      </c>
      <c r="D633" s="145" t="str">
        <f t="shared" si="11"/>
        <v>COMMENT ON COLUMN SPT_SPECIES_GROUPS.PARENT_SPP_ID IS 'The parent species';</v>
      </c>
    </row>
    <row r="634" spans="1:4" x14ac:dyDescent="0.25">
      <c r="A634" s="149" t="s">
        <v>63</v>
      </c>
      <c r="B634" t="s">
        <v>432</v>
      </c>
      <c r="C634" t="s">
        <v>728</v>
      </c>
      <c r="D634" s="145" t="str">
        <f t="shared" si="11"/>
        <v>COMMENT ON COLUMN SPT_SPECIES_GROUPS.SPP_GROUP_ID IS 'Primary Key for the SPT_SPECIES_GROUPS table';</v>
      </c>
    </row>
    <row r="635" spans="1:4" x14ac:dyDescent="0.25">
      <c r="A635" s="149" t="s">
        <v>64</v>
      </c>
      <c r="B635" t="s">
        <v>1607</v>
      </c>
      <c r="C635" t="s">
        <v>1608</v>
      </c>
      <c r="D635" s="145" t="str">
        <f t="shared" si="11"/>
        <v>COMMENT ON COLUMN SPT_TAXON_TYPES.CREATED_BY IS 'The Oracle username of the person creating this record in the database';</v>
      </c>
    </row>
    <row r="636" spans="1:4" x14ac:dyDescent="0.25">
      <c r="A636" s="149" t="s">
        <v>64</v>
      </c>
      <c r="B636" t="s">
        <v>1605</v>
      </c>
      <c r="C636" t="s">
        <v>1606</v>
      </c>
      <c r="D636" s="145" t="str">
        <f t="shared" si="11"/>
        <v>COMMENT ON COLUMN SPT_TAXON_TYPES.CREATE_DATE IS 'The date on which this record was created in the database';</v>
      </c>
    </row>
    <row r="637" spans="1:4" x14ac:dyDescent="0.25">
      <c r="A637" s="149" t="s">
        <v>64</v>
      </c>
      <c r="B637" t="s">
        <v>1611</v>
      </c>
      <c r="C637" t="s">
        <v>1612</v>
      </c>
      <c r="D637" t="str">
        <f t="shared" si="11"/>
        <v>COMMENT ON COLUMN SPT_TAXON_TYPES.LAST_MOD_BY IS 'The Oracle username of the person making the most recent change to this record';</v>
      </c>
    </row>
    <row r="638" spans="1:4" x14ac:dyDescent="0.25">
      <c r="A638" s="149" t="s">
        <v>64</v>
      </c>
      <c r="B638" t="s">
        <v>1609</v>
      </c>
      <c r="C638" s="145" t="s">
        <v>1610</v>
      </c>
      <c r="D638" s="145" t="str">
        <f t="shared" si="11"/>
        <v>COMMENT ON COLUMN SPT_TAXON_TYPES.LAST_MOD_DATE IS 'The last date on which any of the data in this record was changed';</v>
      </c>
    </row>
    <row r="639" spans="1:4" x14ac:dyDescent="0.25">
      <c r="A639" s="149" t="s">
        <v>64</v>
      </c>
      <c r="B639" t="s">
        <v>171</v>
      </c>
      <c r="C639" t="s">
        <v>729</v>
      </c>
      <c r="D639" t="str">
        <f t="shared" si="11"/>
        <v>COMMENT ON COLUMN SPT_TAXON_TYPES.TAXON_TYPE_CODE IS 'The alphabetic code for the given taxonomic type';</v>
      </c>
    </row>
    <row r="640" spans="1:4" x14ac:dyDescent="0.25">
      <c r="A640" s="149" t="s">
        <v>64</v>
      </c>
      <c r="B640" t="s">
        <v>313</v>
      </c>
      <c r="C640" s="145" t="s">
        <v>730</v>
      </c>
      <c r="D640" s="145" t="str">
        <f t="shared" si="11"/>
        <v>COMMENT ON COLUMN SPT_TAXON_TYPES.TAXON_TYPE_DESC IS 'The description of the given taxonomic type';</v>
      </c>
    </row>
    <row r="641" spans="1:4" x14ac:dyDescent="0.25">
      <c r="A641" s="149" t="s">
        <v>64</v>
      </c>
      <c r="B641" t="s">
        <v>7</v>
      </c>
      <c r="C641" t="s">
        <v>731</v>
      </c>
      <c r="D641" t="str">
        <f t="shared" si="11"/>
        <v>COMMENT ON COLUMN SPT_TAXON_TYPES.TAXON_TYPE_ID IS 'Primary Key for the SPT_TAXON_TYPES table';</v>
      </c>
    </row>
    <row r="642" spans="1:4" x14ac:dyDescent="0.25">
      <c r="A642" s="149" t="s">
        <v>64</v>
      </c>
      <c r="B642" t="s">
        <v>172</v>
      </c>
      <c r="C642" s="145" t="s">
        <v>732</v>
      </c>
      <c r="D642" s="145" t="str">
        <f t="shared" si="11"/>
        <v>COMMENT ON COLUMN SPT_TAXON_TYPES.TAXON_TYPE_NAME IS 'The name of the given taxonomic type';</v>
      </c>
    </row>
    <row r="643" spans="1:4" x14ac:dyDescent="0.25">
      <c r="A643" s="149" t="s">
        <v>498</v>
      </c>
      <c r="B643" t="s">
        <v>1607</v>
      </c>
      <c r="C643" s="145" t="s">
        <v>1608</v>
      </c>
      <c r="D643" s="145" t="str">
        <f t="shared" si="11"/>
        <v>COMMENT ON COLUMN SPT_TRIP_DISPOSITIONS.CREATED_BY IS 'The Oracle username of the person creating this record in the database';</v>
      </c>
    </row>
    <row r="644" spans="1:4" x14ac:dyDescent="0.25">
      <c r="A644" s="149" t="s">
        <v>498</v>
      </c>
      <c r="B644" t="s">
        <v>1605</v>
      </c>
      <c r="C644" t="s">
        <v>1606</v>
      </c>
      <c r="D644" t="str">
        <f t="shared" si="11"/>
        <v>COMMENT ON COLUMN SPT_TRIP_DISPOSITIONS.CREATE_DATE IS 'The date on which this record was created in the database';</v>
      </c>
    </row>
    <row r="645" spans="1:4" x14ac:dyDescent="0.25">
      <c r="A645" t="s">
        <v>498</v>
      </c>
      <c r="B645" t="s">
        <v>1611</v>
      </c>
      <c r="C645" t="s">
        <v>1612</v>
      </c>
    </row>
    <row r="646" spans="1:4" x14ac:dyDescent="0.25">
      <c r="A646" t="s">
        <v>498</v>
      </c>
      <c r="B646" t="s">
        <v>1609</v>
      </c>
      <c r="C646" t="s">
        <v>1610</v>
      </c>
    </row>
    <row r="647" spans="1:4" x14ac:dyDescent="0.25">
      <c r="A647" t="s">
        <v>498</v>
      </c>
      <c r="B647" t="s">
        <v>733</v>
      </c>
      <c r="C647" t="s">
        <v>734</v>
      </c>
    </row>
    <row r="648" spans="1:4" x14ac:dyDescent="0.25">
      <c r="A648" t="s">
        <v>498</v>
      </c>
      <c r="B648" t="s">
        <v>735</v>
      </c>
      <c r="C648" t="s">
        <v>736</v>
      </c>
    </row>
    <row r="649" spans="1:4" x14ac:dyDescent="0.25">
      <c r="A649" t="s">
        <v>498</v>
      </c>
      <c r="B649" t="s">
        <v>500</v>
      </c>
      <c r="C649" t="s">
        <v>737</v>
      </c>
    </row>
    <row r="650" spans="1:4" x14ac:dyDescent="0.25">
      <c r="A650" t="s">
        <v>498</v>
      </c>
      <c r="B650" t="s">
        <v>738</v>
      </c>
      <c r="C650" t="s">
        <v>739</v>
      </c>
    </row>
    <row r="651" spans="1:4" x14ac:dyDescent="0.25">
      <c r="A651" t="s">
        <v>495</v>
      </c>
      <c r="B651" t="s">
        <v>1607</v>
      </c>
      <c r="C651" t="s">
        <v>1608</v>
      </c>
    </row>
    <row r="652" spans="1:4" x14ac:dyDescent="0.25">
      <c r="A652" t="s">
        <v>495</v>
      </c>
      <c r="B652" t="s">
        <v>1605</v>
      </c>
      <c r="C652" t="s">
        <v>1606</v>
      </c>
    </row>
    <row r="653" spans="1:4" x14ac:dyDescent="0.25">
      <c r="A653" t="s">
        <v>495</v>
      </c>
      <c r="B653" t="s">
        <v>1611</v>
      </c>
      <c r="C653" t="s">
        <v>1612</v>
      </c>
    </row>
    <row r="654" spans="1:4" x14ac:dyDescent="0.25">
      <c r="A654" t="s">
        <v>495</v>
      </c>
      <c r="B654" t="s">
        <v>1609</v>
      </c>
      <c r="C654" t="s">
        <v>1610</v>
      </c>
    </row>
    <row r="655" spans="1:4" x14ac:dyDescent="0.25">
      <c r="A655" t="s">
        <v>495</v>
      </c>
      <c r="B655" t="s">
        <v>501</v>
      </c>
      <c r="C655" t="s">
        <v>740</v>
      </c>
    </row>
    <row r="656" spans="1:4" x14ac:dyDescent="0.25">
      <c r="A656" s="1" t="s">
        <v>495</v>
      </c>
      <c r="B656" t="s">
        <v>743</v>
      </c>
      <c r="C656" t="s">
        <v>744</v>
      </c>
    </row>
    <row r="657" spans="1:4" x14ac:dyDescent="0.25">
      <c r="A657" t="s">
        <v>495</v>
      </c>
      <c r="B657" t="s">
        <v>745</v>
      </c>
      <c r="C657" t="s">
        <v>746</v>
      </c>
      <c r="D657" s="145" t="str">
        <f t="shared" ref="D657:D720" si="12">CONCATENATE("COMMENT ON COLUMN ",A657, ".", B657, " IS '", SUBSTITUTE(C657, "'", "''"), "';")</f>
        <v>COMMENT ON COLUMN SPT_TRIP_OB_FISH.OB_FISH_SPP_ID IS 'The species onboard the vessel before the vessel departs or after the vessel unloads';</v>
      </c>
    </row>
    <row r="658" spans="1:4" x14ac:dyDescent="0.25">
      <c r="A658" t="s">
        <v>495</v>
      </c>
      <c r="B658" t="s">
        <v>747</v>
      </c>
      <c r="C658" s="145" t="s">
        <v>748</v>
      </c>
      <c r="D658" s="145" t="str">
        <f t="shared" si="12"/>
        <v>COMMENT ON COLUMN SPT_TRIP_OB_FISH.OB_FISH_TRIP_DISP_ID IS 'The trip disposition for the fish onboard the vessel (before the trip departs or after unloading)';</v>
      </c>
    </row>
    <row r="659" spans="1:4" x14ac:dyDescent="0.25">
      <c r="A659" t="s">
        <v>495</v>
      </c>
      <c r="B659" t="s">
        <v>749</v>
      </c>
      <c r="C659" s="145" t="s">
        <v>750</v>
      </c>
      <c r="D659" s="145" t="str">
        <f t="shared" si="12"/>
        <v>COMMENT ON COLUMN SPT_TRIP_OB_FISH.OB_FISH_WT_MT IS 'The total weight (in metric tonnes) for the given species and unit of measure onboard the vessel before the vessel departs or after the vessel unloads';</v>
      </c>
    </row>
    <row r="660" spans="1:4" x14ac:dyDescent="0.25">
      <c r="A660" t="s">
        <v>495</v>
      </c>
      <c r="B660" t="s">
        <v>2071</v>
      </c>
      <c r="C660" s="145" t="s">
        <v>2181</v>
      </c>
      <c r="D660" s="145" t="str">
        <f t="shared" si="12"/>
        <v>COMMENT ON COLUMN SPT_TRIP_OB_FISH.RPL_ORIG_OB_FISH_WT IS 'The original weight value reported in the RPL form for the given species and unit of measure onboard the vessel before the vessel departs or after the vessel unloads';</v>
      </c>
    </row>
    <row r="661" spans="1:4" x14ac:dyDescent="0.25">
      <c r="A661" t="s">
        <v>495</v>
      </c>
      <c r="B661" t="s">
        <v>366</v>
      </c>
      <c r="C661" s="145" t="s">
        <v>751</v>
      </c>
      <c r="D661" s="145" t="str">
        <f t="shared" si="12"/>
        <v>COMMENT ON COLUMN SPT_TRIP_OB_FISH.VESS_TRIP_ID IS 'The vessel trip the fish were onboard before departing/after unloading';</v>
      </c>
    </row>
    <row r="662" spans="1:4" x14ac:dyDescent="0.25">
      <c r="A662" t="s">
        <v>497</v>
      </c>
      <c r="B662" t="s">
        <v>1607</v>
      </c>
      <c r="C662" s="145" t="s">
        <v>1608</v>
      </c>
      <c r="D662" s="145" t="str">
        <f t="shared" si="12"/>
        <v>COMMENT ON COLUMN SPT_TRIP_OB_TRANSFERS.CREATED_BY IS 'The Oracle username of the person creating this record in the database';</v>
      </c>
    </row>
    <row r="663" spans="1:4" x14ac:dyDescent="0.25">
      <c r="A663" t="s">
        <v>497</v>
      </c>
      <c r="B663" t="s">
        <v>1605</v>
      </c>
      <c r="C663" s="145" t="s">
        <v>1606</v>
      </c>
      <c r="D663" s="145" t="str">
        <f t="shared" si="12"/>
        <v>COMMENT ON COLUMN SPT_TRIP_OB_TRANSFERS.CREATE_DATE IS 'The date on which this record was created in the database';</v>
      </c>
    </row>
    <row r="664" spans="1:4" x14ac:dyDescent="0.25">
      <c r="A664" t="s">
        <v>497</v>
      </c>
      <c r="B664" t="s">
        <v>1611</v>
      </c>
      <c r="C664" s="145" t="s">
        <v>1612</v>
      </c>
      <c r="D664" s="145" t="str">
        <f t="shared" si="12"/>
        <v>COMMENT ON COLUMN SPT_TRIP_OB_TRANSFERS.LAST_MOD_BY IS 'The Oracle username of the person making the most recent change to this record';</v>
      </c>
    </row>
    <row r="665" spans="1:4" x14ac:dyDescent="0.25">
      <c r="A665" t="s">
        <v>497</v>
      </c>
      <c r="B665" t="s">
        <v>1609</v>
      </c>
      <c r="C665" s="145" t="s">
        <v>1610</v>
      </c>
      <c r="D665" s="145" t="str">
        <f t="shared" si="12"/>
        <v>COMMENT ON COLUMN SPT_TRIP_OB_TRANSFERS.LAST_MOD_DATE IS 'The last date on which any of the data in this record was changed';</v>
      </c>
    </row>
    <row r="666" spans="1:4" x14ac:dyDescent="0.25">
      <c r="A666" t="s">
        <v>497</v>
      </c>
      <c r="B666" t="s">
        <v>485</v>
      </c>
      <c r="C666" s="145" t="s">
        <v>752</v>
      </c>
      <c r="D666" s="145" t="str">
        <f t="shared" si="12"/>
        <v>COMMENT ON COLUMN SPT_TRIP_OB_TRANSFERS.OB_TRANSFER_ID IS 'Primary Key for the SPT_VESS_OB_TRANSFERS table';</v>
      </c>
    </row>
    <row r="667" spans="1:4" x14ac:dyDescent="0.25">
      <c r="A667" t="s">
        <v>497</v>
      </c>
      <c r="B667" t="s">
        <v>753</v>
      </c>
      <c r="C667" s="145" t="s">
        <v>754</v>
      </c>
      <c r="D667" s="145" t="str">
        <f t="shared" si="12"/>
        <v>COMMENT ON COLUMN SPT_TRIP_OB_TRANSFERS.OB_TRANS_NOTES IS 'Notes about the onboard well transfers (if any)';</v>
      </c>
    </row>
    <row r="668" spans="1:4" x14ac:dyDescent="0.25">
      <c r="A668" t="s">
        <v>497</v>
      </c>
      <c r="B668" t="s">
        <v>755</v>
      </c>
      <c r="C668" s="145" t="s">
        <v>574</v>
      </c>
      <c r="D668" s="145" t="str">
        <f t="shared" si="12"/>
        <v>COMMENT ON COLUMN SPT_TRIP_OB_TRANSFERS.OB_TRANS_ORIG_WT IS 'The weight value that was originally entered into the database for the specified unit of measure';</v>
      </c>
    </row>
    <row r="669" spans="1:4" x14ac:dyDescent="0.25">
      <c r="A669" t="s">
        <v>497</v>
      </c>
      <c r="B669" t="s">
        <v>756</v>
      </c>
      <c r="C669" s="145" t="s">
        <v>757</v>
      </c>
      <c r="D669" s="145" t="str">
        <f t="shared" si="12"/>
        <v>COMMENT ON COLUMN SPT_TRIP_OB_TRANSFERS.OB_TRANS_SIZE_CLASS_ID IS 'Species size class that was transferred between storage wells onboard';</v>
      </c>
    </row>
    <row r="670" spans="1:4" x14ac:dyDescent="0.25">
      <c r="A670" t="s">
        <v>497</v>
      </c>
      <c r="B670" t="s">
        <v>758</v>
      </c>
      <c r="C670" s="145" t="s">
        <v>759</v>
      </c>
      <c r="D670" s="145" t="str">
        <f t="shared" si="12"/>
        <v>COMMENT ON COLUMN SPT_TRIP_OB_TRANSFERS.OB_TRANS_SPP_ID IS 'Species that was transferred between storage wells onboard';</v>
      </c>
    </row>
    <row r="671" spans="1:4" x14ac:dyDescent="0.25">
      <c r="A671" t="s">
        <v>497</v>
      </c>
      <c r="B671" t="s">
        <v>760</v>
      </c>
      <c r="C671" s="145" t="s">
        <v>761</v>
      </c>
      <c r="D671" s="145" t="str">
        <f t="shared" si="12"/>
        <v>COMMENT ON COLUMN SPT_TRIP_OB_TRANSFERS.OB_TRANS_WT_MT IS 'The total weight (in metric tonnes) of fish that was transferred between storage wells for the given species, and size class';</v>
      </c>
    </row>
    <row r="672" spans="1:4" x14ac:dyDescent="0.25">
      <c r="A672" t="s">
        <v>497</v>
      </c>
      <c r="B672" t="s">
        <v>387</v>
      </c>
      <c r="C672" s="145" t="s">
        <v>762</v>
      </c>
      <c r="D672" s="145" t="str">
        <f t="shared" si="12"/>
        <v>COMMENT ON COLUMN SPT_TRIP_OB_TRANSFERS.VESS_TRIP_EVT_ID IS 'The vessel trip event that the onboard transfer was performed during';</v>
      </c>
    </row>
    <row r="673" spans="1:4" x14ac:dyDescent="0.25">
      <c r="A673" t="s">
        <v>448</v>
      </c>
      <c r="B673" t="s">
        <v>1607</v>
      </c>
      <c r="C673" s="145" t="s">
        <v>1608</v>
      </c>
      <c r="D673" s="145" t="str">
        <f t="shared" si="12"/>
        <v>COMMENT ON COLUMN SPT_TRIP_UL_ITEMS.CREATED_BY IS 'The Oracle username of the person creating this record in the database';</v>
      </c>
    </row>
    <row r="674" spans="1:4" x14ac:dyDescent="0.25">
      <c r="A674" t="s">
        <v>448</v>
      </c>
      <c r="B674" t="s">
        <v>1605</v>
      </c>
      <c r="C674" s="145" t="s">
        <v>1606</v>
      </c>
      <c r="D674" s="145" t="str">
        <f t="shared" si="12"/>
        <v>COMMENT ON COLUMN SPT_TRIP_UL_ITEMS.CREATE_DATE IS 'The date on which this record was created in the database';</v>
      </c>
    </row>
    <row r="675" spans="1:4" x14ac:dyDescent="0.25">
      <c r="A675" t="s">
        <v>448</v>
      </c>
      <c r="B675" t="s">
        <v>1611</v>
      </c>
      <c r="C675" s="145" t="s">
        <v>1612</v>
      </c>
      <c r="D675" s="145" t="str">
        <f t="shared" si="12"/>
        <v>COMMENT ON COLUMN SPT_TRIP_UL_ITEMS.LAST_MOD_BY IS 'The Oracle username of the person making the most recent change to this record';</v>
      </c>
    </row>
    <row r="676" spans="1:4" x14ac:dyDescent="0.25">
      <c r="A676" t="s">
        <v>448</v>
      </c>
      <c r="B676" t="s">
        <v>1609</v>
      </c>
      <c r="C676" s="145" t="s">
        <v>1610</v>
      </c>
      <c r="D676" s="145" t="str">
        <f t="shared" si="12"/>
        <v>COMMENT ON COLUMN SPT_TRIP_UL_ITEMS.LAST_MOD_DATE IS 'The last date on which any of the data in this record was changed';</v>
      </c>
    </row>
    <row r="677" spans="1:4" x14ac:dyDescent="0.25">
      <c r="A677" t="s">
        <v>448</v>
      </c>
      <c r="B677" t="s">
        <v>290</v>
      </c>
      <c r="C677" s="145" t="s">
        <v>763</v>
      </c>
      <c r="D677" s="145" t="str">
        <f t="shared" si="12"/>
        <v>COMMENT ON COLUMN SPT_TRIP_UL_ITEMS.VST_UL_ID IS 'The Vessel Trip Unloading event the category of catch was unloaded from';</v>
      </c>
    </row>
    <row r="678" spans="1:4" x14ac:dyDescent="0.25">
      <c r="A678" t="s">
        <v>448</v>
      </c>
      <c r="B678" t="s">
        <v>306</v>
      </c>
      <c r="C678" s="145" t="s">
        <v>764</v>
      </c>
      <c r="D678" s="145" t="str">
        <f t="shared" si="12"/>
        <v>COMMENT ON COLUMN SPT_TRIP_UL_ITEMS.VST_UL_ITEM_ID IS 'Primary Key for the SPT_TRIP_UL_ITEMS table';</v>
      </c>
    </row>
    <row r="679" spans="1:4" x14ac:dyDescent="0.25">
      <c r="A679" t="s">
        <v>448</v>
      </c>
      <c r="B679" t="s">
        <v>444</v>
      </c>
      <c r="C679" s="145" t="s">
        <v>765</v>
      </c>
      <c r="D679" s="145" t="str">
        <f t="shared" si="12"/>
        <v>COMMENT ON COLUMN SPT_TRIP_UL_ITEMS.VST_UL_ITEM_MKT_DISP_ID IS 'The market disposition for the given unloading category';</v>
      </c>
    </row>
    <row r="680" spans="1:4" x14ac:dyDescent="0.25">
      <c r="A680" t="s">
        <v>448</v>
      </c>
      <c r="B680" t="s">
        <v>397</v>
      </c>
      <c r="C680" s="145" t="s">
        <v>766</v>
      </c>
      <c r="D680" s="145" t="str">
        <f t="shared" si="12"/>
        <v>COMMENT ON COLUMN SPT_TRIP_UL_ITEMS.VST_UL_ITEM_NOTES IS 'Any notes associated with the given vessel trip unloading item';</v>
      </c>
    </row>
    <row r="681" spans="1:4" x14ac:dyDescent="0.25">
      <c r="A681" t="s">
        <v>448</v>
      </c>
      <c r="B681" t="s">
        <v>767</v>
      </c>
      <c r="C681" s="145" t="s">
        <v>768</v>
      </c>
      <c r="D681" s="145" t="str">
        <f t="shared" si="12"/>
        <v>COMMENT ON COLUMN SPT_TRIP_UL_ITEMS.VST_UL_ITEM_ORIG_WT IS 'The total weight that was originally entered into the database for the specified unit of measure';</v>
      </c>
    </row>
    <row r="682" spans="1:4" x14ac:dyDescent="0.25">
      <c r="A682" t="s">
        <v>448</v>
      </c>
      <c r="B682" t="s">
        <v>439</v>
      </c>
      <c r="C682" s="145" t="s">
        <v>769</v>
      </c>
      <c r="D682" s="145" t="str">
        <f t="shared" si="12"/>
        <v>COMMENT ON COLUMN SPT_TRIP_UL_ITEMS.VST_UL_ITEM_SPP_ID IS 'The species/category that was unloaded';</v>
      </c>
    </row>
    <row r="683" spans="1:4" x14ac:dyDescent="0.25">
      <c r="A683" t="s">
        <v>448</v>
      </c>
      <c r="B683" t="s">
        <v>770</v>
      </c>
      <c r="C683" s="145" t="s">
        <v>771</v>
      </c>
      <c r="D683" s="145" t="str">
        <f t="shared" si="12"/>
        <v>COMMENT ON COLUMN SPT_TRIP_UL_ITEMS.VST_UL_ITEM_WT_MT IS 'The total weight (in metric tonnes) of the unloaded catch for the given species, market disposition, and unit of measure';</v>
      </c>
    </row>
    <row r="684" spans="1:4" x14ac:dyDescent="0.25">
      <c r="A684" t="s">
        <v>66</v>
      </c>
      <c r="B684" t="s">
        <v>1607</v>
      </c>
      <c r="C684" s="145" t="s">
        <v>1608</v>
      </c>
      <c r="D684" s="145" t="str">
        <f t="shared" si="12"/>
        <v>COMMENT ON COLUMN SPT_UL_DISPOSITIONS.CREATED_BY IS 'The Oracle username of the person creating this record in the database';</v>
      </c>
    </row>
    <row r="685" spans="1:4" x14ac:dyDescent="0.25">
      <c r="A685" t="s">
        <v>66</v>
      </c>
      <c r="B685" t="s">
        <v>1605</v>
      </c>
      <c r="C685" s="145" t="s">
        <v>1606</v>
      </c>
      <c r="D685" s="145" t="str">
        <f t="shared" si="12"/>
        <v>COMMENT ON COLUMN SPT_UL_DISPOSITIONS.CREATE_DATE IS 'The date on which this record was created in the database';</v>
      </c>
    </row>
    <row r="686" spans="1:4" x14ac:dyDescent="0.25">
      <c r="A686" t="s">
        <v>66</v>
      </c>
      <c r="B686" t="s">
        <v>1611</v>
      </c>
      <c r="C686" s="145" t="s">
        <v>1612</v>
      </c>
      <c r="D686" s="145" t="str">
        <f t="shared" si="12"/>
        <v>COMMENT ON COLUMN SPT_UL_DISPOSITIONS.LAST_MOD_BY IS 'The Oracle username of the person making the most recent change to this record';</v>
      </c>
    </row>
    <row r="687" spans="1:4" x14ac:dyDescent="0.25">
      <c r="A687" t="s">
        <v>66</v>
      </c>
      <c r="B687" t="s">
        <v>1609</v>
      </c>
      <c r="C687" s="145" t="s">
        <v>1610</v>
      </c>
      <c r="D687" s="145" t="str">
        <f t="shared" si="12"/>
        <v>COMMENT ON COLUMN SPT_UL_DISPOSITIONS.LAST_MOD_DATE IS 'The last date on which any of the data in this record was changed';</v>
      </c>
    </row>
    <row r="688" spans="1:4" x14ac:dyDescent="0.25">
      <c r="A688" t="s">
        <v>66</v>
      </c>
      <c r="B688" t="s">
        <v>278</v>
      </c>
      <c r="C688" s="145" t="s">
        <v>772</v>
      </c>
      <c r="D688" s="145" t="str">
        <f t="shared" si="12"/>
        <v>COMMENT ON COLUMN SPT_UL_DISPOSITIONS.UL_DISP_CODE IS 'The code for the given unloading disposition type';</v>
      </c>
    </row>
    <row r="689" spans="1:4" x14ac:dyDescent="0.25">
      <c r="A689" t="s">
        <v>66</v>
      </c>
      <c r="B689" t="s">
        <v>280</v>
      </c>
      <c r="C689" s="145" t="s">
        <v>773</v>
      </c>
      <c r="D689" s="145" t="str">
        <f t="shared" si="12"/>
        <v>COMMENT ON COLUMN SPT_UL_DISPOSITIONS.UL_DISP_DESC IS 'The description of the given unloading disposition type';</v>
      </c>
    </row>
    <row r="690" spans="1:4" x14ac:dyDescent="0.25">
      <c r="A690" t="s">
        <v>66</v>
      </c>
      <c r="B690" t="s">
        <v>277</v>
      </c>
      <c r="C690" s="145" t="s">
        <v>774</v>
      </c>
      <c r="D690" s="145" t="str">
        <f t="shared" si="12"/>
        <v>COMMENT ON COLUMN SPT_UL_DISPOSITIONS.UL_DISP_ID IS 'Primary Key for the SPT_UL_DISPOSITIONS table';</v>
      </c>
    </row>
    <row r="691" spans="1:4" x14ac:dyDescent="0.25">
      <c r="A691" t="s">
        <v>66</v>
      </c>
      <c r="B691" t="s">
        <v>279</v>
      </c>
      <c r="C691" s="145" t="s">
        <v>775</v>
      </c>
      <c r="D691" s="145" t="str">
        <f t="shared" si="12"/>
        <v>COMMENT ON COLUMN SPT_UL_DISPOSITIONS.UL_DISP_NAME IS 'The name of the given unloading disposition type';</v>
      </c>
    </row>
    <row r="692" spans="1:4" x14ac:dyDescent="0.25">
      <c r="A692" t="s">
        <v>68</v>
      </c>
      <c r="B692" t="s">
        <v>1607</v>
      </c>
      <c r="C692" s="145" t="s">
        <v>1608</v>
      </c>
      <c r="D692" s="145" t="str">
        <f t="shared" si="12"/>
        <v>COMMENT ON COLUMN SPT_UL_TRANSACTIONS.CREATED_BY IS 'The Oracle username of the person creating this record in the database';</v>
      </c>
    </row>
    <row r="693" spans="1:4" x14ac:dyDescent="0.25">
      <c r="A693" t="s">
        <v>68</v>
      </c>
      <c r="B693" t="s">
        <v>1605</v>
      </c>
      <c r="C693" s="145" t="s">
        <v>1606</v>
      </c>
      <c r="D693" s="145" t="str">
        <f t="shared" si="12"/>
        <v>COMMENT ON COLUMN SPT_UL_TRANSACTIONS.CREATE_DATE IS 'The date on which this record was created in the database';</v>
      </c>
    </row>
    <row r="694" spans="1:4" x14ac:dyDescent="0.25">
      <c r="A694" t="s">
        <v>68</v>
      </c>
      <c r="B694" t="s">
        <v>508</v>
      </c>
      <c r="C694" s="145" t="s">
        <v>776</v>
      </c>
      <c r="D694" s="145" t="str">
        <f t="shared" si="12"/>
        <v>COMMENT ON COLUMN SPT_UL_TRANSACTIONS.FORM_VERSION_ID IS 'The UL form version that was used to collect the data for the given Unloading Transaction';</v>
      </c>
    </row>
    <row r="695" spans="1:4" x14ac:dyDescent="0.25">
      <c r="A695" t="s">
        <v>68</v>
      </c>
      <c r="B695" t="s">
        <v>509</v>
      </c>
      <c r="C695" s="145" t="s">
        <v>777</v>
      </c>
      <c r="D695" s="145" t="str">
        <f t="shared" si="12"/>
        <v>COMMENT ON COLUMN SPT_UL_TRANSACTIONS.IMP_METHOD_ID IS 'The data import method used to load the UL data into the database';</v>
      </c>
    </row>
    <row r="696" spans="1:4" x14ac:dyDescent="0.25">
      <c r="A696" t="s">
        <v>68</v>
      </c>
      <c r="B696" t="s">
        <v>1611</v>
      </c>
      <c r="C696" s="145" t="s">
        <v>1612</v>
      </c>
      <c r="D696" s="145" t="str">
        <f t="shared" si="12"/>
        <v>COMMENT ON COLUMN SPT_UL_TRANSACTIONS.LAST_MOD_BY IS 'The Oracle username of the person making the most recent change to this record';</v>
      </c>
    </row>
    <row r="697" spans="1:4" x14ac:dyDescent="0.25">
      <c r="A697" t="s">
        <v>68</v>
      </c>
      <c r="B697" t="s">
        <v>1609</v>
      </c>
      <c r="C697" s="145" t="s">
        <v>1610</v>
      </c>
      <c r="D697" s="145" t="str">
        <f t="shared" si="12"/>
        <v>COMMENT ON COLUMN SPT_UL_TRANSACTIONS.LAST_MOD_DATE IS 'The last date on which any of the data in this record was changed';</v>
      </c>
    </row>
    <row r="698" spans="1:4" x14ac:dyDescent="0.25">
      <c r="A698" t="s">
        <v>68</v>
      </c>
      <c r="B698" t="s">
        <v>277</v>
      </c>
      <c r="C698" s="145" t="s">
        <v>778</v>
      </c>
      <c r="D698" s="145" t="str">
        <f t="shared" si="12"/>
        <v>COMMENT ON COLUMN SPT_UL_TRANSACTIONS.UL_DISP_ID IS 'The type of vessel unloading (partial or complete)';</v>
      </c>
    </row>
    <row r="699" spans="1:4" x14ac:dyDescent="0.25">
      <c r="A699" t="s">
        <v>68</v>
      </c>
      <c r="B699" t="s">
        <v>420</v>
      </c>
      <c r="C699" s="145" t="s">
        <v>779</v>
      </c>
      <c r="D699" s="145" t="str">
        <f t="shared" si="12"/>
        <v>COMMENT ON COLUMN SPT_UL_TRANSACTIONS.UL_TRANS_ACC_ORG_ID IS 'The company that accepted the fish';</v>
      </c>
    </row>
    <row r="700" spans="1:4" x14ac:dyDescent="0.25">
      <c r="A700" t="s">
        <v>68</v>
      </c>
      <c r="B700" t="s">
        <v>421</v>
      </c>
      <c r="C700" s="145" t="s">
        <v>780</v>
      </c>
      <c r="D700" s="145" t="str">
        <f t="shared" si="12"/>
        <v>COMMENT ON COLUMN SPT_UL_TRANSACTIONS.UL_TRANS_CARRIER_VESS_ID IS 'The carrier vessel the fish was unloaded to (if any)';</v>
      </c>
    </row>
    <row r="701" spans="1:4" x14ac:dyDescent="0.25">
      <c r="A701" t="s">
        <v>68</v>
      </c>
      <c r="B701" t="s">
        <v>418</v>
      </c>
      <c r="C701" s="145" t="s">
        <v>781</v>
      </c>
      <c r="D701" s="145" t="str">
        <f t="shared" si="12"/>
        <v>COMMENT ON COLUMN SPT_UL_TRANSACTIONS.UL_TRANS_DEST_LOC_ID IS 'The destination of the unloaded fish (country)';</v>
      </c>
    </row>
    <row r="702" spans="1:4" x14ac:dyDescent="0.25">
      <c r="A702" t="s">
        <v>68</v>
      </c>
      <c r="B702" t="s">
        <v>416</v>
      </c>
      <c r="C702" s="145" t="s">
        <v>782</v>
      </c>
      <c r="D702" s="145" t="str">
        <f t="shared" si="12"/>
        <v>COMMENT ON COLUMN SPT_UL_TRANSACTIONS.UL_TRANS_END_DATE IS 'The date the unloading process was completed';</v>
      </c>
    </row>
    <row r="703" spans="1:4" x14ac:dyDescent="0.25">
      <c r="A703" t="s">
        <v>68</v>
      </c>
      <c r="B703" t="s">
        <v>242</v>
      </c>
      <c r="C703" s="145" t="s">
        <v>783</v>
      </c>
      <c r="D703" s="145" t="str">
        <f t="shared" si="12"/>
        <v>COMMENT ON COLUMN SPT_UL_TRANSACTIONS.UL_TRANS_ID IS 'Primary Key for the SPT_UL_TRANSACTIONS table';</v>
      </c>
    </row>
    <row r="704" spans="1:4" x14ac:dyDescent="0.25">
      <c r="A704" t="s">
        <v>68</v>
      </c>
      <c r="B704" t="s">
        <v>417</v>
      </c>
      <c r="C704" s="145" t="s">
        <v>784</v>
      </c>
      <c r="D704" s="145" t="str">
        <f t="shared" si="12"/>
        <v>COMMENT ON COLUMN SPT_UL_TRANSACTIONS.UL_TRANS_NOTES IS 'Additional notes about the given unloading transaction';</v>
      </c>
    </row>
    <row r="705" spans="1:4" x14ac:dyDescent="0.25">
      <c r="A705" t="s">
        <v>68</v>
      </c>
      <c r="B705" t="s">
        <v>413</v>
      </c>
      <c r="C705" s="145" t="s">
        <v>785</v>
      </c>
      <c r="D705" s="145" t="str">
        <f t="shared" si="12"/>
        <v>COMMENT ON COLUMN SPT_UL_TRANSACTIONS.UL_TRANS_PORT_ARR_DATE IS 'The date the vessel arrived at the unloading port';</v>
      </c>
    </row>
    <row r="706" spans="1:4" x14ac:dyDescent="0.25">
      <c r="A706" t="s">
        <v>68</v>
      </c>
      <c r="B706" t="s">
        <v>414</v>
      </c>
      <c r="C706" s="145" t="s">
        <v>786</v>
      </c>
      <c r="D706" s="145" t="str">
        <f t="shared" si="12"/>
        <v>COMMENT ON COLUMN SPT_UL_TRANSACTIONS.UL_TRANS_PORT_DEP_DATE IS 'The date the vessel departed the unloading port after the unloading transaction was completed';</v>
      </c>
    </row>
    <row r="707" spans="1:4" x14ac:dyDescent="0.25">
      <c r="A707" t="s">
        <v>68</v>
      </c>
      <c r="B707" t="s">
        <v>419</v>
      </c>
      <c r="C707" s="145" t="s">
        <v>787</v>
      </c>
      <c r="D707" s="145" t="str">
        <f t="shared" si="12"/>
        <v>COMMENT ON COLUMN SPT_UL_TRANSACTIONS.UL_TRANS_PROC_ORG_ID IS 'The processing company for the unloaded fish';</v>
      </c>
    </row>
    <row r="708" spans="1:4" x14ac:dyDescent="0.25">
      <c r="A708" t="s">
        <v>68</v>
      </c>
      <c r="B708" t="s">
        <v>415</v>
      </c>
      <c r="C708" s="145" t="s">
        <v>788</v>
      </c>
      <c r="D708" s="145" t="str">
        <f t="shared" si="12"/>
        <v>COMMENT ON COLUMN SPT_UL_TRANSACTIONS.UL_TRANS_START_DATE IS 'The date the unloading process was started';</v>
      </c>
    </row>
    <row r="709" spans="1:4" x14ac:dyDescent="0.25">
      <c r="A709" t="s">
        <v>68</v>
      </c>
      <c r="B709" t="s">
        <v>438</v>
      </c>
      <c r="C709" s="145" t="s">
        <v>789</v>
      </c>
      <c r="D709" s="145" t="str">
        <f t="shared" si="12"/>
        <v>COMMENT ON COLUMN SPT_UL_TRANSACTIONS.UL_TRANS_UL_LOC_ID IS 'The port that the given unloading transaction was processed';</v>
      </c>
    </row>
    <row r="710" spans="1:4" x14ac:dyDescent="0.25">
      <c r="A710" t="s">
        <v>68</v>
      </c>
      <c r="B710" t="s">
        <v>790</v>
      </c>
      <c r="C710" s="145" t="s">
        <v>791</v>
      </c>
      <c r="D710" s="145" t="str">
        <f t="shared" si="12"/>
        <v>COMMENT ON COLUMN SPT_UL_TRANSACTIONS.UL_TRANS_WT_UOM_ID IS 'The unit of measure originally used to enter the weights for the given Unloading Transaction.';</v>
      </c>
    </row>
    <row r="711" spans="1:4" x14ac:dyDescent="0.25">
      <c r="A711" t="s">
        <v>68</v>
      </c>
      <c r="B711" t="s">
        <v>366</v>
      </c>
      <c r="C711" s="145" t="s">
        <v>792</v>
      </c>
      <c r="D711" s="145" t="str">
        <f t="shared" si="12"/>
        <v>COMMENT ON COLUMN SPT_UL_TRANSACTIONS.VESS_TRIP_ID IS 'The vessel trip the unloaded fish were caught during';</v>
      </c>
    </row>
    <row r="712" spans="1:4" x14ac:dyDescent="0.25">
      <c r="A712" t="s">
        <v>67</v>
      </c>
      <c r="B712" t="s">
        <v>1607</v>
      </c>
      <c r="C712" s="145" t="s">
        <v>1608</v>
      </c>
      <c r="D712" s="145" t="str">
        <f t="shared" si="12"/>
        <v>COMMENT ON COLUMN SPT_UL_TRANS_ITEMS.CREATED_BY IS 'The Oracle username of the person creating this record in the database';</v>
      </c>
    </row>
    <row r="713" spans="1:4" x14ac:dyDescent="0.25">
      <c r="A713" t="s">
        <v>67</v>
      </c>
      <c r="B713" t="s">
        <v>1605</v>
      </c>
      <c r="C713" s="145" t="s">
        <v>1606</v>
      </c>
      <c r="D713" s="145" t="str">
        <f t="shared" si="12"/>
        <v>COMMENT ON COLUMN SPT_UL_TRANS_ITEMS.CREATE_DATE IS 'The date on which this record was created in the database';</v>
      </c>
    </row>
    <row r="714" spans="1:4" x14ac:dyDescent="0.25">
      <c r="A714" t="s">
        <v>67</v>
      </c>
      <c r="B714" t="s">
        <v>1611</v>
      </c>
      <c r="C714" s="145" t="s">
        <v>1612</v>
      </c>
      <c r="D714" s="145" t="str">
        <f t="shared" si="12"/>
        <v>COMMENT ON COLUMN SPT_UL_TRANS_ITEMS.LAST_MOD_BY IS 'The Oracle username of the person making the most recent change to this record';</v>
      </c>
    </row>
    <row r="715" spans="1:4" x14ac:dyDescent="0.25">
      <c r="A715" t="s">
        <v>67</v>
      </c>
      <c r="B715" t="s">
        <v>1609</v>
      </c>
      <c r="C715" s="145" t="s">
        <v>1610</v>
      </c>
      <c r="D715" s="145" t="str">
        <f t="shared" si="12"/>
        <v>COMMENT ON COLUMN SPT_UL_TRANS_ITEMS.LAST_MOD_DATE IS 'The last date on which any of the data in this record was changed';</v>
      </c>
    </row>
    <row r="716" spans="1:4" x14ac:dyDescent="0.25">
      <c r="A716" t="s">
        <v>67</v>
      </c>
      <c r="B716" t="s">
        <v>402</v>
      </c>
      <c r="C716" s="145" t="s">
        <v>793</v>
      </c>
      <c r="D716" s="145" t="str">
        <f t="shared" si="12"/>
        <v>COMMENT ON COLUMN SPT_UL_TRANS_ITEMS.UL_ITEM_ID IS 'Primary Key for the SPT_UL_TRANS_ITEMS table';</v>
      </c>
    </row>
    <row r="717" spans="1:4" x14ac:dyDescent="0.25">
      <c r="A717" t="s">
        <v>67</v>
      </c>
      <c r="B717" t="s">
        <v>404</v>
      </c>
      <c r="C717" s="145" t="s">
        <v>794</v>
      </c>
      <c r="D717" s="145" t="str">
        <f t="shared" si="12"/>
        <v>COMMENT ON COLUMN SPT_UL_TRANS_ITEMS.UL_ITEM_MKT_DISP_ID IS 'The market disposition for the given unloaded fish';</v>
      </c>
    </row>
    <row r="718" spans="1:4" x14ac:dyDescent="0.25">
      <c r="A718" t="s">
        <v>67</v>
      </c>
      <c r="B718" t="s">
        <v>407</v>
      </c>
      <c r="C718" s="145" t="s">
        <v>795</v>
      </c>
      <c r="D718" s="145" t="str">
        <f t="shared" si="12"/>
        <v>COMMENT ON COLUMN SPT_UL_TRANS_ITEMS.UL_ITEM_NOTES IS 'Any notes associated with the given unloading transaction item';</v>
      </c>
    </row>
    <row r="719" spans="1:4" x14ac:dyDescent="0.25">
      <c r="A719" t="s">
        <v>67</v>
      </c>
      <c r="B719" t="s">
        <v>796</v>
      </c>
      <c r="C719" s="145" t="s">
        <v>574</v>
      </c>
      <c r="D719" s="145" t="str">
        <f t="shared" si="12"/>
        <v>COMMENT ON COLUMN SPT_UL_TRANS_ITEMS.UL_ITEM_ORIG_WT IS 'The weight value that was originally entered into the database for the specified unit of measure';</v>
      </c>
    </row>
    <row r="720" spans="1:4" x14ac:dyDescent="0.25">
      <c r="A720" t="s">
        <v>67</v>
      </c>
      <c r="B720" t="s">
        <v>405</v>
      </c>
      <c r="C720" s="145" t="s">
        <v>797</v>
      </c>
      <c r="D720" s="145" t="str">
        <f t="shared" si="12"/>
        <v>COMMENT ON COLUMN SPT_UL_TRANS_ITEMS.UL_ITEM_SPP_ID IS 'The species of fish that was unloaded';</v>
      </c>
    </row>
    <row r="721" spans="1:4" x14ac:dyDescent="0.25">
      <c r="A721" t="s">
        <v>67</v>
      </c>
      <c r="B721" t="s">
        <v>798</v>
      </c>
      <c r="C721" s="145" t="s">
        <v>799</v>
      </c>
      <c r="D721" s="145" t="str">
        <f t="shared" ref="D721:D784" si="13">CONCATENATE("COMMENT ON COLUMN ",A721, ".", B721, " IS '", SUBSTITUTE(C721, "'", "''"), "';")</f>
        <v>COMMENT ON COLUMN SPT_UL_TRANS_ITEMS.UL_ITEM_WT_MT IS 'The total weight (in metric tonnes) of fish for the given species, unloading disposition, unit of measure';</v>
      </c>
    </row>
    <row r="722" spans="1:4" x14ac:dyDescent="0.25">
      <c r="A722" t="s">
        <v>67</v>
      </c>
      <c r="B722" t="s">
        <v>242</v>
      </c>
      <c r="C722" s="145" t="s">
        <v>800</v>
      </c>
      <c r="D722" s="145" t="str">
        <f t="shared" si="13"/>
        <v>COMMENT ON COLUMN SPT_UL_TRANS_ITEMS.UL_TRANS_ID IS 'The unloading transaction that the given species/amount/market disposition this unloading category belongs to';</v>
      </c>
    </row>
    <row r="723" spans="1:4" x14ac:dyDescent="0.25">
      <c r="A723" t="s">
        <v>65</v>
      </c>
      <c r="B723" t="s">
        <v>1607</v>
      </c>
      <c r="C723" s="145" t="s">
        <v>1608</v>
      </c>
      <c r="D723" s="145" t="str">
        <f t="shared" si="13"/>
        <v>COMMENT ON COLUMN SPT_UNITS_OF_MEASURE.CREATED_BY IS 'The Oracle username of the person creating this record in the database';</v>
      </c>
    </row>
    <row r="724" spans="1:4" x14ac:dyDescent="0.25">
      <c r="A724" t="s">
        <v>65</v>
      </c>
      <c r="B724" t="s">
        <v>1605</v>
      </c>
      <c r="C724" s="145" t="s">
        <v>1606</v>
      </c>
      <c r="D724" s="145" t="str">
        <f t="shared" si="13"/>
        <v>COMMENT ON COLUMN SPT_UNITS_OF_MEASURE.CREATE_DATE IS 'The date on which this record was created in the database';</v>
      </c>
    </row>
    <row r="725" spans="1:4" x14ac:dyDescent="0.25">
      <c r="A725" t="s">
        <v>65</v>
      </c>
      <c r="B725" t="s">
        <v>1611</v>
      </c>
      <c r="C725" s="145" t="s">
        <v>1612</v>
      </c>
      <c r="D725" s="145" t="str">
        <f t="shared" si="13"/>
        <v>COMMENT ON COLUMN SPT_UNITS_OF_MEASURE.LAST_MOD_BY IS 'The Oracle username of the person making the most recent change to this record';</v>
      </c>
    </row>
    <row r="726" spans="1:4" x14ac:dyDescent="0.25">
      <c r="A726" t="s">
        <v>65</v>
      </c>
      <c r="B726" t="s">
        <v>1609</v>
      </c>
      <c r="C726" s="145" t="s">
        <v>1610</v>
      </c>
      <c r="D726" s="145" t="str">
        <f t="shared" si="13"/>
        <v>COMMENT ON COLUMN SPT_UNITS_OF_MEASURE.LAST_MOD_DATE IS 'The last date on which any of the data in this record was changed';</v>
      </c>
    </row>
    <row r="727" spans="1:4" x14ac:dyDescent="0.25">
      <c r="A727" t="s">
        <v>65</v>
      </c>
      <c r="B727" t="s">
        <v>493</v>
      </c>
      <c r="C727" s="145" t="s">
        <v>636</v>
      </c>
      <c r="D727" s="145" t="str">
        <f t="shared" si="13"/>
        <v>COMMENT ON COLUMN SPT_UNITS_OF_MEASURE.MEAS_TYPE_ID IS 'The type of measurement';</v>
      </c>
    </row>
    <row r="728" spans="1:4" x14ac:dyDescent="0.25">
      <c r="A728" t="s">
        <v>65</v>
      </c>
      <c r="B728" t="s">
        <v>284</v>
      </c>
      <c r="C728" s="145" t="s">
        <v>801</v>
      </c>
      <c r="D728" s="145" t="str">
        <f t="shared" si="13"/>
        <v>COMMENT ON COLUMN SPT_UNITS_OF_MEASURE.UOM_ABBR IS 'The abbreviation for the given unit of measure';</v>
      </c>
    </row>
    <row r="729" spans="1:4" x14ac:dyDescent="0.25">
      <c r="A729" t="s">
        <v>65</v>
      </c>
      <c r="B729" t="s">
        <v>802</v>
      </c>
      <c r="C729" s="145" t="s">
        <v>803</v>
      </c>
      <c r="D729" s="145" t="str">
        <f t="shared" si="13"/>
        <v>COMMENT ON COLUMN SPT_UNITS_OF_MEASURE.UOM_CONV_FACTOR_FROM IS 'The conversion factor from the given unit of measure necessary to transform the value to the natively stored value''s unit of measure (metric tonnes)';</v>
      </c>
    </row>
    <row r="730" spans="1:4" x14ac:dyDescent="0.25">
      <c r="A730" t="s">
        <v>65</v>
      </c>
      <c r="B730" t="s">
        <v>804</v>
      </c>
      <c r="C730" s="145" t="s">
        <v>805</v>
      </c>
      <c r="D730" s="145" t="str">
        <f t="shared" si="13"/>
        <v>COMMENT ON COLUMN SPT_UNITS_OF_MEASURE.UOM_CONV_FACTOR_TO IS 'The conversion factor from the natively stored value''s unit of measure (metric tonnes) necessary to transform it to the given unit of measure';</v>
      </c>
    </row>
    <row r="731" spans="1:4" x14ac:dyDescent="0.25">
      <c r="A731" t="s">
        <v>65</v>
      </c>
      <c r="B731" t="s">
        <v>283</v>
      </c>
      <c r="C731" s="145" t="s">
        <v>806</v>
      </c>
      <c r="D731" s="145" t="str">
        <f t="shared" si="13"/>
        <v>COMMENT ON COLUMN SPT_UNITS_OF_MEASURE.UOM_DESC IS 'The description for the given unit of measure';</v>
      </c>
    </row>
    <row r="732" spans="1:4" x14ac:dyDescent="0.25">
      <c r="A732" t="s">
        <v>65</v>
      </c>
      <c r="B732" t="s">
        <v>281</v>
      </c>
      <c r="C732" s="145" t="s">
        <v>807</v>
      </c>
      <c r="D732" s="145" t="str">
        <f t="shared" si="13"/>
        <v>COMMENT ON COLUMN SPT_UNITS_OF_MEASURE.UOM_ID IS 'Primary Key for the SPT_UNITS_OF_MEASURE table';</v>
      </c>
    </row>
    <row r="733" spans="1:4" x14ac:dyDescent="0.25">
      <c r="A733" t="s">
        <v>65</v>
      </c>
      <c r="B733" t="s">
        <v>282</v>
      </c>
      <c r="C733" s="145" t="s">
        <v>808</v>
      </c>
      <c r="D733" s="145" t="str">
        <f t="shared" si="13"/>
        <v>COMMENT ON COLUMN SPT_UNITS_OF_MEASURE.UOM_NAME IS 'Name of the unit of measure';</v>
      </c>
    </row>
    <row r="734" spans="1:4" x14ac:dyDescent="0.25">
      <c r="A734" t="s">
        <v>69</v>
      </c>
      <c r="B734" t="s">
        <v>1607</v>
      </c>
      <c r="C734" s="145" t="s">
        <v>1608</v>
      </c>
      <c r="D734" s="145" t="str">
        <f t="shared" si="13"/>
        <v>COMMENT ON COLUMN SPT_VESSEL_CAPTAINS.CREATED_BY IS 'The Oracle username of the person creating this record in the database';</v>
      </c>
    </row>
    <row r="735" spans="1:4" x14ac:dyDescent="0.25">
      <c r="A735" t="s">
        <v>69</v>
      </c>
      <c r="B735" t="s">
        <v>1605</v>
      </c>
      <c r="C735" s="145" t="s">
        <v>1606</v>
      </c>
      <c r="D735" s="145" t="str">
        <f t="shared" si="13"/>
        <v>COMMENT ON COLUMN SPT_VESSEL_CAPTAINS.CREATE_DATE IS 'The date on which this record was created in the database';</v>
      </c>
    </row>
    <row r="736" spans="1:4" x14ac:dyDescent="0.25">
      <c r="A736" t="s">
        <v>69</v>
      </c>
      <c r="B736" t="s">
        <v>1611</v>
      </c>
      <c r="C736" s="145" t="s">
        <v>1612</v>
      </c>
      <c r="D736" s="145" t="str">
        <f t="shared" si="13"/>
        <v>COMMENT ON COLUMN SPT_VESSEL_CAPTAINS.LAST_MOD_BY IS 'The Oracle username of the person making the most recent change to this record';</v>
      </c>
    </row>
    <row r="737" spans="1:4" x14ac:dyDescent="0.25">
      <c r="A737" t="s">
        <v>69</v>
      </c>
      <c r="B737" t="s">
        <v>1609</v>
      </c>
      <c r="C737" s="145" t="s">
        <v>1610</v>
      </c>
      <c r="D737" s="145" t="str">
        <f t="shared" si="13"/>
        <v>COMMENT ON COLUMN SPT_VESSEL_CAPTAINS.LAST_MOD_DATE IS 'The last date on which any of the data in this record was changed';</v>
      </c>
    </row>
    <row r="738" spans="1:4" x14ac:dyDescent="0.25">
      <c r="A738" t="s">
        <v>69</v>
      </c>
      <c r="B738" t="s">
        <v>1452</v>
      </c>
      <c r="C738" s="145" t="s">
        <v>1521</v>
      </c>
      <c r="D738" s="145" t="str">
        <f t="shared" si="13"/>
        <v>COMMENT ON COLUMN SPT_VESSEL_CAPTAINS.SWFSC_SEQ_ID IS 'The original SEQ_ID for historical data in the SWFSC_CAP_VW query that was migrated from SWFSC in 2015';</v>
      </c>
    </row>
    <row r="739" spans="1:4" x14ac:dyDescent="0.25">
      <c r="A739" t="s">
        <v>69</v>
      </c>
      <c r="B739" t="s">
        <v>1522</v>
      </c>
      <c r="C739" s="145" t="s">
        <v>1523</v>
      </c>
      <c r="D739" s="145" t="str">
        <f t="shared" si="13"/>
        <v>COMMENT ON COLUMN SPT_VESSEL_CAPTAINS.VESS_CAP_BIRTH_DATE IS 'The birthday of the given vessel captain';</v>
      </c>
    </row>
    <row r="740" spans="1:4" x14ac:dyDescent="0.25">
      <c r="A740" t="s">
        <v>69</v>
      </c>
      <c r="B740" t="s">
        <v>369</v>
      </c>
      <c r="C740" s="145" t="s">
        <v>824</v>
      </c>
      <c r="D740" s="145" t="str">
        <f t="shared" si="13"/>
        <v>COMMENT ON COLUMN SPT_VESSEL_CAPTAINS.VESS_CAP_DESC IS 'The description of the given vessel captain';</v>
      </c>
    </row>
    <row r="741" spans="1:4" x14ac:dyDescent="0.25">
      <c r="A741" t="s">
        <v>69</v>
      </c>
      <c r="B741" t="s">
        <v>368</v>
      </c>
      <c r="C741" s="145" t="s">
        <v>825</v>
      </c>
      <c r="D741" s="145" t="str">
        <f t="shared" si="13"/>
        <v>COMMENT ON COLUMN SPT_VESSEL_CAPTAINS.VESS_CAP_FNAME IS 'The first name of the given vessel captain';</v>
      </c>
    </row>
    <row r="742" spans="1:4" x14ac:dyDescent="0.25">
      <c r="A742" t="s">
        <v>69</v>
      </c>
      <c r="B742" t="s">
        <v>367</v>
      </c>
      <c r="C742" s="145" t="s">
        <v>826</v>
      </c>
      <c r="D742" s="145" t="str">
        <f t="shared" si="13"/>
        <v>COMMENT ON COLUMN SPT_VESSEL_CAPTAINS.VESS_CAP_ID IS 'Primary Key for the SPT_VESSEL_CAPTAINS table';</v>
      </c>
    </row>
    <row r="743" spans="1:4" x14ac:dyDescent="0.25">
      <c r="A743" t="s">
        <v>69</v>
      </c>
      <c r="B743" t="s">
        <v>370</v>
      </c>
      <c r="C743" s="145" t="s">
        <v>827</v>
      </c>
      <c r="D743" s="145" t="str">
        <f t="shared" si="13"/>
        <v>COMMENT ON COLUMN SPT_VESSEL_CAPTAINS.VESS_CAP_LNAME IS 'The last name of the given vessel captain';</v>
      </c>
    </row>
    <row r="744" spans="1:4" x14ac:dyDescent="0.25">
      <c r="A744" t="s">
        <v>69</v>
      </c>
      <c r="B744" t="s">
        <v>371</v>
      </c>
      <c r="C744" s="145" t="s">
        <v>828</v>
      </c>
      <c r="D744" s="145" t="str">
        <f t="shared" si="13"/>
        <v>COMMENT ON COLUMN SPT_VESSEL_CAPTAINS.VESS_CAP_MNAME IS 'The middle name of the given vessel captain';</v>
      </c>
    </row>
    <row r="745" spans="1:4" x14ac:dyDescent="0.25">
      <c r="A745" t="s">
        <v>71</v>
      </c>
      <c r="B745" t="s">
        <v>1607</v>
      </c>
      <c r="C745" s="145" t="s">
        <v>1608</v>
      </c>
      <c r="D745" s="145" t="str">
        <f t="shared" si="13"/>
        <v>COMMENT ON COLUMN SPT_VESSEL_TRIPS.CREATED_BY IS 'The Oracle username of the person creating this record in the database';</v>
      </c>
    </row>
    <row r="746" spans="1:4" x14ac:dyDescent="0.25">
      <c r="A746" t="s">
        <v>71</v>
      </c>
      <c r="B746" t="s">
        <v>1605</v>
      </c>
      <c r="C746" s="145" t="s">
        <v>1606</v>
      </c>
      <c r="D746" s="145" t="str">
        <f t="shared" si="13"/>
        <v>COMMENT ON COLUMN SPT_VESSEL_TRIPS.CREATE_DATE IS 'The date on which this record was created in the database';</v>
      </c>
    </row>
    <row r="747" spans="1:4" x14ac:dyDescent="0.25">
      <c r="A747" t="s">
        <v>71</v>
      </c>
      <c r="B747" t="s">
        <v>2045</v>
      </c>
      <c r="C747" s="145" t="s">
        <v>2182</v>
      </c>
      <c r="D747" s="145" t="str">
        <f t="shared" si="13"/>
        <v>COMMENT ON COLUMN SPT_VESSEL_TRIPS.FISHING_ORG_ID IS 'The Fishing Company reported in the RPL form';</v>
      </c>
    </row>
    <row r="748" spans="1:4" x14ac:dyDescent="0.25">
      <c r="A748" t="s">
        <v>71</v>
      </c>
      <c r="B748" t="s">
        <v>508</v>
      </c>
      <c r="C748" s="145" t="s">
        <v>1613</v>
      </c>
      <c r="D748" s="145" t="str">
        <f t="shared" si="13"/>
        <v>COMMENT ON COLUMN SPT_VESSEL_TRIPS.FORM_VERSION_ID IS 'The RPL form version that was used to collect the data for the given Vessel Trip ';</v>
      </c>
    </row>
    <row r="749" spans="1:4" x14ac:dyDescent="0.25">
      <c r="A749" t="s">
        <v>71</v>
      </c>
      <c r="B749" t="s">
        <v>509</v>
      </c>
      <c r="C749" s="145" t="s">
        <v>830</v>
      </c>
      <c r="D749" s="145" t="str">
        <f t="shared" si="13"/>
        <v>COMMENT ON COLUMN SPT_VESSEL_TRIPS.IMP_METHOD_ID IS 'The data import method used to load the data into the database';</v>
      </c>
    </row>
    <row r="750" spans="1:4" x14ac:dyDescent="0.25">
      <c r="A750" t="s">
        <v>71</v>
      </c>
      <c r="B750" t="s">
        <v>1611</v>
      </c>
      <c r="C750" s="145" t="s">
        <v>1612</v>
      </c>
      <c r="D750" s="145" t="str">
        <f t="shared" si="13"/>
        <v>COMMENT ON COLUMN SPT_VESSEL_TRIPS.LAST_MOD_BY IS 'The Oracle username of the person making the most recent change to this record';</v>
      </c>
    </row>
    <row r="751" spans="1:4" x14ac:dyDescent="0.25">
      <c r="A751" t="s">
        <v>71</v>
      </c>
      <c r="B751" t="s">
        <v>1609</v>
      </c>
      <c r="C751" s="145" t="s">
        <v>1610</v>
      </c>
      <c r="D751" s="145" t="str">
        <f t="shared" si="13"/>
        <v>COMMENT ON COLUMN SPT_VESSEL_TRIPS.LAST_MOD_DATE IS 'The last date on which any of the data in this record was changed';</v>
      </c>
    </row>
    <row r="752" spans="1:4" x14ac:dyDescent="0.25">
      <c r="A752" t="s">
        <v>71</v>
      </c>
      <c r="B752" t="s">
        <v>2060</v>
      </c>
      <c r="C752" s="145" t="s">
        <v>2183</v>
      </c>
      <c r="D752" s="145" t="str">
        <f t="shared" si="13"/>
        <v>COMMENT ON COLUMN SPT_VESSEL_TRIPS.LOGSHEET_COMPLETE_YN IS 'Logsheet Complete value reported in the RPL';</v>
      </c>
    </row>
    <row r="753" spans="1:4" x14ac:dyDescent="0.25">
      <c r="A753" t="s">
        <v>71</v>
      </c>
      <c r="B753" t="s">
        <v>2002</v>
      </c>
      <c r="C753" s="145" t="s">
        <v>2184</v>
      </c>
      <c r="D753" s="145" t="str">
        <f t="shared" si="13"/>
        <v>COMMENT ON COLUMN SPT_VESSEL_TRIPS.RPL_ORIG_AGENT IS 'The Agent value reported in the RPL form';</v>
      </c>
    </row>
    <row r="754" spans="1:4" x14ac:dyDescent="0.25">
      <c r="A754" t="s">
        <v>71</v>
      </c>
      <c r="B754" t="s">
        <v>2003</v>
      </c>
      <c r="C754" s="145" t="s">
        <v>2185</v>
      </c>
      <c r="D754" s="145" t="str">
        <f t="shared" si="13"/>
        <v>COMMENT ON COLUMN SPT_VESSEL_TRIPS.RPL_ORIG_ARRIVAL_DTM IS 'The Date/Time of arrival value reported on the RPL';</v>
      </c>
    </row>
    <row r="755" spans="1:4" x14ac:dyDescent="0.25">
      <c r="A755" t="s">
        <v>71</v>
      </c>
      <c r="B755" t="s">
        <v>2004</v>
      </c>
      <c r="C755" s="145" t="s">
        <v>2186</v>
      </c>
      <c r="D755" s="145" t="str">
        <f t="shared" si="13"/>
        <v>COMMENT ON COLUMN SPT_VESSEL_TRIPS.RPL_ORIG_CAP_NAME IS 'The Captain value reported on the RPL';</v>
      </c>
    </row>
    <row r="756" spans="1:4" x14ac:dyDescent="0.25">
      <c r="A756" t="s">
        <v>71</v>
      </c>
      <c r="B756" t="s">
        <v>2005</v>
      </c>
      <c r="C756" s="145" t="s">
        <v>2187</v>
      </c>
      <c r="D756" s="145" t="str">
        <f t="shared" si="13"/>
        <v>COMMENT ON COLUMN SPT_VESSEL_TRIPS.RPL_ORIG_DEPART_DTM IS 'The Date/Time of departure value reported on the RPL';</v>
      </c>
    </row>
    <row r="757" spans="1:4" x14ac:dyDescent="0.25">
      <c r="A757" t="s">
        <v>71</v>
      </c>
      <c r="B757" t="s">
        <v>2006</v>
      </c>
      <c r="C757" s="145" t="s">
        <v>2188</v>
      </c>
      <c r="D757" s="145" t="str">
        <f t="shared" si="13"/>
        <v>COMMENT ON COLUMN SPT_VESSEL_TRIPS.RPL_ORIG_FFA_VID IS 'FFA VID value reported in the RPL form';</v>
      </c>
    </row>
    <row r="758" spans="1:4" x14ac:dyDescent="0.25">
      <c r="A758" t="s">
        <v>71</v>
      </c>
      <c r="B758" t="s">
        <v>2007</v>
      </c>
      <c r="C758" s="145" t="s">
        <v>2189</v>
      </c>
      <c r="D758" s="145" t="str">
        <f t="shared" si="13"/>
        <v>COMMENT ON COLUMN SPT_VESSEL_TRIPS.RPL_ORIG_FISHING_COMP IS 'The Fishing Company value reported on the RPL';</v>
      </c>
    </row>
    <row r="759" spans="1:4" x14ac:dyDescent="0.25">
      <c r="A759" t="s">
        <v>71</v>
      </c>
      <c r="B759" t="s">
        <v>2008</v>
      </c>
      <c r="C759" s="145" t="s">
        <v>2190</v>
      </c>
      <c r="D759" s="145" t="str">
        <f t="shared" si="13"/>
        <v>COMMENT ON COLUMN SPT_VESSEL_TRIPS.RPL_ORIG_NUM_FADS IS 'The Number of Fads Used value reported in the RPL form';</v>
      </c>
    </row>
    <row r="760" spans="1:4" x14ac:dyDescent="0.25">
      <c r="A760" t="s">
        <v>71</v>
      </c>
      <c r="B760" t="s">
        <v>2009</v>
      </c>
      <c r="C760" s="145" t="s">
        <v>2191</v>
      </c>
      <c r="D760" s="145" t="str">
        <f t="shared" si="13"/>
        <v>COMMENT ON COLUMN SPT_VESSEL_TRIPS.RPL_ORIG_PERMIT_LIC IS 'Permit/License reported in RPL form';</v>
      </c>
    </row>
    <row r="761" spans="1:4" x14ac:dyDescent="0.25">
      <c r="A761" t="s">
        <v>71</v>
      </c>
      <c r="B761" t="s">
        <v>2010</v>
      </c>
      <c r="C761" s="145" t="s">
        <v>2192</v>
      </c>
      <c r="D761" s="145" t="str">
        <f t="shared" si="13"/>
        <v>COMMENT ON COLUMN SPT_VESSEL_TRIPS.RPL_ORIG_PORT_DEPART IS 'The Port Depart value reported in the RPL form';</v>
      </c>
    </row>
    <row r="762" spans="1:4" x14ac:dyDescent="0.25">
      <c r="A762" t="s">
        <v>71</v>
      </c>
      <c r="B762" t="s">
        <v>2011</v>
      </c>
      <c r="C762" s="145" t="s">
        <v>2193</v>
      </c>
      <c r="D762" s="145" t="str">
        <f t="shared" si="13"/>
        <v>COMMENT ON COLUMN SPT_VESSEL_TRIPS.RPL_ORIG_PORT_UNLOAD IS 'The Port Unload value reported in the RPL form';</v>
      </c>
    </row>
    <row r="763" spans="1:4" x14ac:dyDescent="0.25">
      <c r="A763" t="s">
        <v>71</v>
      </c>
      <c r="B763" t="s">
        <v>2012</v>
      </c>
      <c r="C763" s="145" t="s">
        <v>2194</v>
      </c>
      <c r="D763" s="145" t="str">
        <f t="shared" si="13"/>
        <v>COMMENT ON COLUMN SPT_VESSEL_TRIPS.RPL_ORIG_REG_NUM IS 'The Registration No value reported in the RPL form';</v>
      </c>
    </row>
    <row r="764" spans="1:4" x14ac:dyDescent="0.25">
      <c r="A764" t="s">
        <v>71</v>
      </c>
      <c r="B764" t="s">
        <v>2013</v>
      </c>
      <c r="C764" s="145" t="s">
        <v>2195</v>
      </c>
      <c r="D764" s="145" t="str">
        <f t="shared" si="13"/>
        <v>COMMENT ON COLUMN SPT_VESSEL_TRIPS.RPL_ORIG_TOTAL_PAGES IS 'The Total Number of Pages value reported in the RPL form';</v>
      </c>
    </row>
    <row r="765" spans="1:4" x14ac:dyDescent="0.25">
      <c r="A765" t="s">
        <v>71</v>
      </c>
      <c r="B765" t="s">
        <v>2014</v>
      </c>
      <c r="C765" s="145" t="s">
        <v>2196</v>
      </c>
      <c r="D765" s="145" t="str">
        <f t="shared" si="13"/>
        <v>COMMENT ON COLUMN SPT_VESSEL_TRIPS.RPL_ORIG_TRIP_SUB_DTM IS 'The Date of Submission value reported in the RPL form';</v>
      </c>
    </row>
    <row r="766" spans="1:4" x14ac:dyDescent="0.25">
      <c r="A766" t="s">
        <v>71</v>
      </c>
      <c r="B766" t="s">
        <v>2015</v>
      </c>
      <c r="C766" s="145" t="s">
        <v>2197</v>
      </c>
      <c r="D766" s="145" t="str">
        <f t="shared" si="13"/>
        <v>COMMENT ON COLUMN SPT_VESSEL_TRIPS.RPL_ORIG_TRIP_YEAR IS 'The fishing trip year reported in the RPL form';</v>
      </c>
    </row>
    <row r="767" spans="1:4" x14ac:dyDescent="0.25">
      <c r="A767" t="s">
        <v>71</v>
      </c>
      <c r="B767" t="s">
        <v>2016</v>
      </c>
      <c r="C767" s="145" t="s">
        <v>2198</v>
      </c>
      <c r="D767" s="145" t="str">
        <f t="shared" si="13"/>
        <v>COMMENT ON COLUMN SPT_VESSEL_TRIPS.RPL_ORIG_VESS_COUNTRY IS 'Country of Registration value reported in the RPL form';</v>
      </c>
    </row>
    <row r="768" spans="1:4" x14ac:dyDescent="0.25">
      <c r="A768" t="s">
        <v>71</v>
      </c>
      <c r="B768" t="s">
        <v>2017</v>
      </c>
      <c r="C768" s="145" t="s">
        <v>2199</v>
      </c>
      <c r="D768" s="145" t="str">
        <f t="shared" si="13"/>
        <v>COMMENT ON COLUMN SPT_VESSEL_TRIPS.RPL_ORIG_VESS_IRCS IS 'The Fishing Vessel IRCS value reported in the RPL form';</v>
      </c>
    </row>
    <row r="769" spans="1:4" x14ac:dyDescent="0.25">
      <c r="A769" t="s">
        <v>71</v>
      </c>
      <c r="B769" t="s">
        <v>2018</v>
      </c>
      <c r="C769" s="145" t="s">
        <v>2200</v>
      </c>
      <c r="D769" s="145" t="str">
        <f t="shared" si="13"/>
        <v>COMMENT ON COLUMN SPT_VESSEL_TRIPS.RPL_ORIG_VESS_NAME IS 'Vessel Name value reported in the RPL';</v>
      </c>
    </row>
    <row r="770" spans="1:4" x14ac:dyDescent="0.25">
      <c r="A770" t="s">
        <v>71</v>
      </c>
      <c r="B770" t="s">
        <v>2039</v>
      </c>
      <c r="C770" s="145" t="s">
        <v>2201</v>
      </c>
      <c r="D770" s="145" t="str">
        <f t="shared" si="13"/>
        <v>COMMENT ON COLUMN SPT_VESSEL_TRIPS.RPL_ORIG_WCPFCID IS 'The WCPFCID value reported in the RPL form';</v>
      </c>
    </row>
    <row r="771" spans="1:4" x14ac:dyDescent="0.25">
      <c r="A771" t="s">
        <v>71</v>
      </c>
      <c r="B771" t="s">
        <v>1614</v>
      </c>
      <c r="C771" s="145" t="s">
        <v>1615</v>
      </c>
      <c r="D771" s="145" t="str">
        <f t="shared" si="13"/>
        <v>COMMENT ON COLUMN SPT_VESSEL_TRIPS.SWFSC_TRIP_SEQ_ID IS 'The original TRIP_SEQ_ID for historical data in the SWFSC_RPL_HEADER_VW query that was migrated from SWFSC in 2015';</v>
      </c>
    </row>
    <row r="772" spans="1:4" x14ac:dyDescent="0.25">
      <c r="A772" t="s">
        <v>71</v>
      </c>
      <c r="B772" t="s">
        <v>2019</v>
      </c>
      <c r="C772" s="145" t="s">
        <v>2202</v>
      </c>
      <c r="D772" s="145" t="str">
        <f t="shared" si="13"/>
        <v>COMMENT ON COLUMN SPT_VESSEL_TRIPS.TOTAL_PAGES IS 'Total pages in the RPL form';</v>
      </c>
    </row>
    <row r="773" spans="1:4" x14ac:dyDescent="0.25">
      <c r="A773" t="s">
        <v>71</v>
      </c>
      <c r="B773" t="s">
        <v>831</v>
      </c>
      <c r="C773" s="145" t="s">
        <v>832</v>
      </c>
      <c r="D773" s="145" t="str">
        <f t="shared" si="13"/>
        <v>COMMENT ON COLUMN SPT_VESSEL_TRIPS.TRIP_COORD_UOM_ID IS 'The unit of measure that was originally used to enter the Trip Event coordinates';</v>
      </c>
    </row>
    <row r="774" spans="1:4" x14ac:dyDescent="0.25">
      <c r="A774" t="s">
        <v>71</v>
      </c>
      <c r="B774" t="s">
        <v>833</v>
      </c>
      <c r="C774" s="145" t="s">
        <v>834</v>
      </c>
      <c r="D774" s="145" t="str">
        <f t="shared" si="13"/>
        <v>COMMENT ON COLUMN SPT_VESSEL_TRIPS.TRIP_WT_UOM_ID IS 'The unit of measure originally used to enter the weights for the given Vessel Trip.';</v>
      </c>
    </row>
    <row r="775" spans="1:4" x14ac:dyDescent="0.25">
      <c r="A775" t="s">
        <v>71</v>
      </c>
      <c r="B775" t="s">
        <v>367</v>
      </c>
      <c r="C775" s="145" t="s">
        <v>835</v>
      </c>
      <c r="D775" s="145" t="str">
        <f t="shared" si="13"/>
        <v>COMMENT ON COLUMN SPT_VESSEL_TRIPS.VESS_CAP_ID IS 'The assigned captain for the given vessel trip';</v>
      </c>
    </row>
    <row r="776" spans="1:4" x14ac:dyDescent="0.25">
      <c r="A776" t="s">
        <v>71</v>
      </c>
      <c r="B776" t="s">
        <v>375</v>
      </c>
      <c r="C776" s="145" t="s">
        <v>836</v>
      </c>
      <c r="D776" s="145" t="str">
        <f t="shared" si="13"/>
        <v>COMMENT ON COLUMN SPT_VESSEL_TRIPS.VESS_TRIP_ARRIVAL_DTM IS 'The date/time (in UTC) of arrival for the given vessel fishing trip';</v>
      </c>
    </row>
    <row r="777" spans="1:4" x14ac:dyDescent="0.25">
      <c r="A777" t="s">
        <v>71</v>
      </c>
      <c r="B777" t="s">
        <v>837</v>
      </c>
      <c r="C777" s="145" t="s">
        <v>838</v>
      </c>
      <c r="D777" s="145" t="str">
        <f t="shared" si="13"/>
        <v>COMMENT ON COLUMN SPT_VESSEL_TRIPS.VESS_TRIP_ARR_LOC_ID IS 'The port of arrival for the given fishing trip';</v>
      </c>
    </row>
    <row r="778" spans="1:4" x14ac:dyDescent="0.25">
      <c r="A778" t="s">
        <v>71</v>
      </c>
      <c r="B778" t="s">
        <v>374</v>
      </c>
      <c r="C778" s="145" t="s">
        <v>839</v>
      </c>
      <c r="D778" s="145" t="str">
        <f t="shared" si="13"/>
        <v>COMMENT ON COLUMN SPT_VESSEL_TRIPS.VESS_TRIP_DEPART_DTM IS 'The date/time (in UTC) of departure for the given vessel fishing trip';</v>
      </c>
    </row>
    <row r="779" spans="1:4" x14ac:dyDescent="0.25">
      <c r="A779" t="s">
        <v>71</v>
      </c>
      <c r="B779" t="s">
        <v>376</v>
      </c>
      <c r="C779" s="145" t="s">
        <v>840</v>
      </c>
      <c r="D779" s="145" t="str">
        <f t="shared" si="13"/>
        <v>COMMENT ON COLUMN SPT_VESSEL_TRIPS.VESS_TRIP_DEP_LOC_ID IS 'The port of departure for the given fishing trip';</v>
      </c>
    </row>
    <row r="780" spans="1:4" x14ac:dyDescent="0.25">
      <c r="A780" t="s">
        <v>71</v>
      </c>
      <c r="B780" t="s">
        <v>366</v>
      </c>
      <c r="C780" s="145" t="s">
        <v>841</v>
      </c>
      <c r="D780" s="145" t="str">
        <f t="shared" si="13"/>
        <v>COMMENT ON COLUMN SPT_VESSEL_TRIPS.VESS_TRIP_ID IS 'Primary Key for the SPT_VESSEL_TRIPS table';</v>
      </c>
    </row>
    <row r="781" spans="1:4" x14ac:dyDescent="0.25">
      <c r="A781" t="s">
        <v>71</v>
      </c>
      <c r="B781" t="s">
        <v>842</v>
      </c>
      <c r="C781" s="145" t="s">
        <v>843</v>
      </c>
      <c r="D781" s="145" t="str">
        <f t="shared" si="13"/>
        <v>COMMENT ON COLUMN SPT_VESSEL_TRIPS.VESS_TRIP_NOTES IS 'Notes for the given vessel trip (if any)';</v>
      </c>
    </row>
    <row r="782" spans="1:4" x14ac:dyDescent="0.25">
      <c r="A782" t="s">
        <v>71</v>
      </c>
      <c r="B782" t="s">
        <v>372</v>
      </c>
      <c r="C782" s="145" t="s">
        <v>844</v>
      </c>
      <c r="D782" s="145" t="str">
        <f t="shared" si="13"/>
        <v>COMMENT ON COLUMN SPT_VESSEL_TRIPS.VESS_TRIP_NUM IS 'The unique trip number for the vessel fishing trip';</v>
      </c>
    </row>
    <row r="783" spans="1:4" x14ac:dyDescent="0.25">
      <c r="A783" t="s">
        <v>71</v>
      </c>
      <c r="B783" t="s">
        <v>378</v>
      </c>
      <c r="C783" s="145" t="s">
        <v>845</v>
      </c>
      <c r="D783" s="145" t="str">
        <f t="shared" si="13"/>
        <v>COMMENT ON COLUMN SPT_VESSEL_TRIPS.VESS_TRIP_NUM_FADS IS 'The number of FADS used for the given fishing trip';</v>
      </c>
    </row>
    <row r="784" spans="1:4" x14ac:dyDescent="0.25">
      <c r="A784" t="s">
        <v>71</v>
      </c>
      <c r="B784" t="s">
        <v>385</v>
      </c>
      <c r="C784" s="145" t="s">
        <v>846</v>
      </c>
      <c r="D784" s="145" t="str">
        <f t="shared" si="13"/>
        <v>COMMENT ON COLUMN SPT_VESSEL_TRIPS.VESS_TRIP_SUBMISSION_DTM IS 'The date the log information was submitted by the vessel captain';</v>
      </c>
    </row>
    <row r="785" spans="1:4" x14ac:dyDescent="0.25">
      <c r="A785" t="s">
        <v>71</v>
      </c>
      <c r="B785" t="s">
        <v>379</v>
      </c>
      <c r="C785" s="145" t="s">
        <v>847</v>
      </c>
      <c r="D785" s="145" t="str">
        <f t="shared" ref="D785:D848" si="14">CONCATENATE("COMMENT ON COLUMN ",A785, ".", B785, " IS '", SUBSTITUTE(C785, "'", "''"), "';")</f>
        <v>COMMENT ON COLUMN SPT_VESSEL_TRIPS.VESS_TRIP_TENDER_VESS_YN IS 'Flag to indicate if tender vessels were used on the given fishing trip';</v>
      </c>
    </row>
    <row r="786" spans="1:4" x14ac:dyDescent="0.25">
      <c r="A786" t="s">
        <v>71</v>
      </c>
      <c r="B786" t="s">
        <v>380</v>
      </c>
      <c r="C786" s="145" t="s">
        <v>848</v>
      </c>
      <c r="D786" s="145" t="str">
        <f t="shared" si="14"/>
        <v>COMMENT ON COLUMN SPT_VESSEL_TRIPS.VESS_TRIP_UL_ORG_ID IS 'The port agent used to unload catch';</v>
      </c>
    </row>
    <row r="787" spans="1:4" x14ac:dyDescent="0.25">
      <c r="A787" t="s">
        <v>71</v>
      </c>
      <c r="B787" t="s">
        <v>443</v>
      </c>
      <c r="C787" s="145" t="s">
        <v>319</v>
      </c>
      <c r="D787" s="145" t="str">
        <f t="shared" si="14"/>
        <v>COMMENT ON COLUMN SPT_VESSEL_TRIPS.VESS_TRIP_VESS_ID IS 'Vessel';</v>
      </c>
    </row>
    <row r="788" spans="1:4" x14ac:dyDescent="0.25">
      <c r="A788" t="s">
        <v>71</v>
      </c>
      <c r="B788" t="s">
        <v>1088</v>
      </c>
      <c r="C788" s="145" t="s">
        <v>2203</v>
      </c>
      <c r="D788" s="145" t="str">
        <f t="shared" si="14"/>
        <v>COMMENT ON COLUMN SPT_VESSEL_TRIPS.XML_FILE_ID IS 'The XML data file the vessel trip was loaded from (for RPL data imported using the XML import module)';</v>
      </c>
    </row>
    <row r="789" spans="1:4" x14ac:dyDescent="0.25">
      <c r="A789" t="s">
        <v>72</v>
      </c>
      <c r="B789" t="s">
        <v>1607</v>
      </c>
      <c r="C789" s="145" t="s">
        <v>1608</v>
      </c>
      <c r="D789" s="145" t="str">
        <f t="shared" si="14"/>
        <v>COMMENT ON COLUMN SPT_VESSEL_TRIP_EVTS.CREATED_BY IS 'The Oracle username of the person creating this record in the database';</v>
      </c>
    </row>
    <row r="790" spans="1:4" x14ac:dyDescent="0.25">
      <c r="A790" t="s">
        <v>72</v>
      </c>
      <c r="B790" t="s">
        <v>1605</v>
      </c>
      <c r="C790" s="145" t="s">
        <v>1606</v>
      </c>
      <c r="D790" s="145" t="str">
        <f t="shared" si="14"/>
        <v>COMMENT ON COLUMN SPT_VESSEL_TRIP_EVTS.CREATE_DATE IS 'The date on which this record was created in the database';</v>
      </c>
    </row>
    <row r="791" spans="1:4" x14ac:dyDescent="0.25">
      <c r="A791" t="s">
        <v>72</v>
      </c>
      <c r="B791" t="s">
        <v>850</v>
      </c>
      <c r="C791" s="145" t="s">
        <v>851</v>
      </c>
      <c r="D791" s="145" t="str">
        <f t="shared" si="14"/>
        <v>COMMENT ON COLUMN SPT_VESSEL_TRIP_EVTS.EVT_SCH_ASSOC_ID IS 'School Association';</v>
      </c>
    </row>
    <row r="792" spans="1:4" x14ac:dyDescent="0.25">
      <c r="A792" t="s">
        <v>72</v>
      </c>
      <c r="B792" t="s">
        <v>1611</v>
      </c>
      <c r="C792" s="145" t="s">
        <v>1612</v>
      </c>
      <c r="D792" s="145" t="str">
        <f t="shared" si="14"/>
        <v>COMMENT ON COLUMN SPT_VESSEL_TRIP_EVTS.LAST_MOD_BY IS 'The Oracle username of the person making the most recent change to this record';</v>
      </c>
    </row>
    <row r="793" spans="1:4" x14ac:dyDescent="0.25">
      <c r="A793" t="s">
        <v>72</v>
      </c>
      <c r="B793" t="s">
        <v>1609</v>
      </c>
      <c r="C793" s="145" t="s">
        <v>1610</v>
      </c>
      <c r="D793" s="145" t="str">
        <f t="shared" si="14"/>
        <v>COMMENT ON COLUMN SPT_VESSEL_TRIP_EVTS.LAST_MOD_DATE IS 'The last date on which any of the data in this record was changed';</v>
      </c>
    </row>
    <row r="794" spans="1:4" x14ac:dyDescent="0.25">
      <c r="A794" t="s">
        <v>72</v>
      </c>
      <c r="B794" t="s">
        <v>852</v>
      </c>
      <c r="C794" s="145" t="s">
        <v>853</v>
      </c>
      <c r="D794" s="145" t="str">
        <f t="shared" si="14"/>
        <v>COMMENT ON COLUMN SPT_VESSEL_TRIP_EVTS.PARENT_TRIP_EVT_ID IS 'The parent Trip Event record.  This will be NULL for all events except for the Transferring Fish To/From Vessel Activity Codes; in these cases it will reference the "Fishing Set" Trip Event record where the fish were caught.';</v>
      </c>
    </row>
    <row r="795" spans="1:4" x14ac:dyDescent="0.25">
      <c r="A795" t="s">
        <v>72</v>
      </c>
      <c r="B795" t="s">
        <v>2063</v>
      </c>
      <c r="C795" s="145" t="s">
        <v>2204</v>
      </c>
      <c r="D795" s="145" t="str">
        <f t="shared" si="14"/>
        <v>COMMENT ON COLUMN SPT_VESSEL_TRIP_EVTS.RPL_ORIG_ACT_CODE IS 'The Activity Code value reported in the RPL form';</v>
      </c>
    </row>
    <row r="796" spans="1:4" x14ac:dyDescent="0.25">
      <c r="A796" t="s">
        <v>72</v>
      </c>
      <c r="B796" t="s">
        <v>2064</v>
      </c>
      <c r="C796" s="145" t="s">
        <v>2205</v>
      </c>
      <c r="D796" s="145" t="str">
        <f t="shared" si="14"/>
        <v>COMMENT ON COLUMN SPT_VESSEL_TRIP_EVTS.RPL_ORIG_EVT_DATE IS 'The original Activity Date of the RPL form that the given trip event metadata was reported';</v>
      </c>
    </row>
    <row r="797" spans="1:4" x14ac:dyDescent="0.25">
      <c r="A797" t="s">
        <v>72</v>
      </c>
      <c r="B797" t="s">
        <v>1843</v>
      </c>
      <c r="C797" s="145" t="s">
        <v>1847</v>
      </c>
      <c r="D797" s="145" t="str">
        <f t="shared" si="14"/>
        <v>COMMENT ON COLUMN SPT_VESSEL_TRIP_EVTS.RPL_ORIG_LAT IS 'The Latitude value reported in the RPL form for the specified unit of measure';</v>
      </c>
    </row>
    <row r="798" spans="1:4" x14ac:dyDescent="0.25">
      <c r="A798" t="s">
        <v>72</v>
      </c>
      <c r="B798" t="s">
        <v>1845</v>
      </c>
      <c r="C798" s="145" t="s">
        <v>1849</v>
      </c>
      <c r="D798" s="145" t="str">
        <f t="shared" si="14"/>
        <v>COMMENT ON COLUMN SPT_VESSEL_TRIP_EVTS.RPL_ORIG_LAT_H IS 'The Latitude hemisphere value reported in the RPL form';</v>
      </c>
    </row>
    <row r="799" spans="1:4" x14ac:dyDescent="0.25">
      <c r="A799" t="s">
        <v>72</v>
      </c>
      <c r="B799" t="s">
        <v>1844</v>
      </c>
      <c r="C799" s="145" t="s">
        <v>1848</v>
      </c>
      <c r="D799" s="145" t="str">
        <f t="shared" si="14"/>
        <v>COMMENT ON COLUMN SPT_VESSEL_TRIP_EVTS.RPL_ORIG_LON IS 'The Longitude value reported in the RPL form for the specified unit of measure';</v>
      </c>
    </row>
    <row r="800" spans="1:4" x14ac:dyDescent="0.25">
      <c r="A800" t="s">
        <v>72</v>
      </c>
      <c r="B800" t="s">
        <v>1846</v>
      </c>
      <c r="C800" s="145" t="s">
        <v>1850</v>
      </c>
      <c r="D800" s="145" t="str">
        <f t="shared" si="14"/>
        <v>COMMENT ON COLUMN SPT_VESSEL_TRIP_EVTS.RPL_ORIG_LON_H IS 'The Longitude hemisphere value reported in the RPL form';</v>
      </c>
    </row>
    <row r="801" spans="1:4" x14ac:dyDescent="0.25">
      <c r="A801" t="s">
        <v>72</v>
      </c>
      <c r="B801" t="s">
        <v>2065</v>
      </c>
      <c r="C801" s="145" t="s">
        <v>2206</v>
      </c>
      <c r="D801" s="145" t="str">
        <f t="shared" si="14"/>
        <v>COMMENT ON COLUMN SPT_VESSEL_TRIP_EVTS.RPL_ORIG_PAGE_NUM IS 'The original RPL Page Number of the RPL form that the given trip event metadata was reported';</v>
      </c>
    </row>
    <row r="802" spans="1:4" x14ac:dyDescent="0.25">
      <c r="A802" t="s">
        <v>72</v>
      </c>
      <c r="B802" t="s">
        <v>2066</v>
      </c>
      <c r="C802" s="145" t="s">
        <v>2207</v>
      </c>
      <c r="D802" s="145" t="str">
        <f t="shared" si="14"/>
        <v>COMMENT ON COLUMN SPT_VESSEL_TRIP_EVTS.RPL_ORIG_SCH_ASSOC IS 'The School Association Code value reported in the RPL form';</v>
      </c>
    </row>
    <row r="803" spans="1:4" x14ac:dyDescent="0.25">
      <c r="A803" t="s">
        <v>72</v>
      </c>
      <c r="B803" t="s">
        <v>2067</v>
      </c>
      <c r="C803" s="145" t="s">
        <v>2208</v>
      </c>
      <c r="D803" s="145" t="str">
        <f t="shared" si="14"/>
        <v>COMMENT ON COLUMN SPT_VESSEL_TRIP_EVTS.RPL_ORIG_SET_END IS 'The original Set End Time of the RPL form that the given trip event metadata was reported';</v>
      </c>
    </row>
    <row r="804" spans="1:4" x14ac:dyDescent="0.25">
      <c r="A804" t="s">
        <v>72</v>
      </c>
      <c r="B804" t="s">
        <v>2068</v>
      </c>
      <c r="C804" s="145" t="s">
        <v>2209</v>
      </c>
      <c r="D804" s="145" t="str">
        <f t="shared" si="14"/>
        <v>COMMENT ON COLUMN SPT_VESSEL_TRIP_EVTS.RPL_ORIG_SET_START IS 'The original Set Start Time of the RPL form that the given trip event metadata was reported';</v>
      </c>
    </row>
    <row r="805" spans="1:4" x14ac:dyDescent="0.25">
      <c r="A805" t="s">
        <v>72</v>
      </c>
      <c r="B805" t="s">
        <v>2069</v>
      </c>
      <c r="C805" s="145" t="s">
        <v>2210</v>
      </c>
      <c r="D805" s="145" t="str">
        <f t="shared" si="14"/>
        <v>COMMENT ON COLUMN SPT_VESSEL_TRIP_EVTS.RPL_ORIG_WELL_NUMBERS IS 'The Well Numbers reported in the RPL form';</v>
      </c>
    </row>
    <row r="806" spans="1:4" x14ac:dyDescent="0.25">
      <c r="A806" t="s">
        <v>72</v>
      </c>
      <c r="B806" t="s">
        <v>854</v>
      </c>
      <c r="C806" s="145" t="s">
        <v>855</v>
      </c>
      <c r="D806" s="145" t="str">
        <f t="shared" si="14"/>
        <v>COMMENT ON COLUMN SPT_VESSEL_TRIP_EVTS.RPL_PAGE_NUM IS 'The page number of the RPL form that the given trip event metadata was reported';</v>
      </c>
    </row>
    <row r="807" spans="1:4" x14ac:dyDescent="0.25">
      <c r="A807" t="s">
        <v>72</v>
      </c>
      <c r="B807" t="s">
        <v>1841</v>
      </c>
      <c r="C807" s="145" t="s">
        <v>1851</v>
      </c>
      <c r="D807" s="145" t="str">
        <f t="shared" si="14"/>
        <v>COMMENT ON COLUMN SPT_VESSEL_TRIP_EVTS.SET_NUMBER IS 'The fishing set number';</v>
      </c>
    </row>
    <row r="808" spans="1:4" x14ac:dyDescent="0.25">
      <c r="A808" t="s">
        <v>72</v>
      </c>
      <c r="B808" t="s">
        <v>1842</v>
      </c>
      <c r="C808" s="145" t="s">
        <v>1852</v>
      </c>
      <c r="D808" s="145" t="str">
        <f t="shared" si="14"/>
        <v>COMMENT ON COLUMN SPT_VESSEL_TRIP_EVTS.SWFSC_EVENT_ID IS 'The original EVENT_ID for historical data in the SWFSC_TRIP_EVT_VW query that was migrated from SWFSC in 2015';</v>
      </c>
    </row>
    <row r="809" spans="1:4" x14ac:dyDescent="0.25">
      <c r="A809" t="s">
        <v>72</v>
      </c>
      <c r="B809" t="s">
        <v>389</v>
      </c>
      <c r="C809" s="145" t="s">
        <v>856</v>
      </c>
      <c r="D809" s="145" t="str">
        <f t="shared" si="14"/>
        <v>COMMENT ON COLUMN SPT_VESSEL_TRIP_EVTS.VESS_TRIP_EVT_ACT_CODE_ID IS 'Activity Code';</v>
      </c>
    </row>
    <row r="810" spans="1:4" x14ac:dyDescent="0.25">
      <c r="A810" t="s">
        <v>72</v>
      </c>
      <c r="B810" t="s">
        <v>857</v>
      </c>
      <c r="C810" s="145" t="s">
        <v>858</v>
      </c>
      <c r="D810" s="145" t="str">
        <f t="shared" si="14"/>
        <v>COMMENT ON COLUMN SPT_VESSEL_TRIP_EVTS.VESS_TRIP_EVT_END_DTM IS 'The end date/time of the given activity (UTC)';</v>
      </c>
    </row>
    <row r="811" spans="1:4" x14ac:dyDescent="0.25">
      <c r="A811" t="s">
        <v>72</v>
      </c>
      <c r="B811" t="s">
        <v>387</v>
      </c>
      <c r="C811" s="145" t="s">
        <v>859</v>
      </c>
      <c r="D811" s="145" t="str">
        <f t="shared" si="14"/>
        <v>COMMENT ON COLUMN SPT_VESSEL_TRIP_EVTS.VESS_TRIP_EVT_ID IS 'Primary Key for the SPT_VESSEL_TRIP_EVTS table';</v>
      </c>
    </row>
    <row r="812" spans="1:4" x14ac:dyDescent="0.25">
      <c r="A812" t="s">
        <v>72</v>
      </c>
      <c r="B812" t="s">
        <v>392</v>
      </c>
      <c r="C812" s="145" t="s">
        <v>860</v>
      </c>
      <c r="D812" s="145" t="str">
        <f t="shared" si="14"/>
        <v>COMMENT ON COLUMN SPT_VESSEL_TRIP_EVTS.VESS_TRIP_EVT_LAT_DD IS 'Latitude (DD)';</v>
      </c>
    </row>
    <row r="813" spans="1:4" x14ac:dyDescent="0.25">
      <c r="A813" t="s">
        <v>72</v>
      </c>
      <c r="B813" t="s">
        <v>393</v>
      </c>
      <c r="C813" s="145" t="s">
        <v>861</v>
      </c>
      <c r="D813" s="145" t="str">
        <f t="shared" si="14"/>
        <v>COMMENT ON COLUMN SPT_VESSEL_TRIP_EVTS.VESS_TRIP_EVT_LON_DD IS 'Longitude (DD)';</v>
      </c>
    </row>
    <row r="814" spans="1:4" x14ac:dyDescent="0.25">
      <c r="A814" t="s">
        <v>72</v>
      </c>
      <c r="B814" t="s">
        <v>862</v>
      </c>
      <c r="C814" s="145" t="s">
        <v>863</v>
      </c>
      <c r="D814" s="145" t="str">
        <f t="shared" si="14"/>
        <v>COMMENT ON COLUMN SPT_VESSEL_TRIP_EVTS.VESS_TRIP_EVT_NOTES IS 'Notes for the given vessel trip event (if any)';</v>
      </c>
    </row>
    <row r="815" spans="1:4" x14ac:dyDescent="0.25">
      <c r="A815" t="s">
        <v>72</v>
      </c>
      <c r="B815" t="s">
        <v>868</v>
      </c>
      <c r="C815" s="145" t="s">
        <v>869</v>
      </c>
      <c r="D815" s="145" t="str">
        <f t="shared" si="14"/>
        <v>COMMENT ON COLUMN SPT_VESSEL_TRIP_EVTS.VESS_TRIP_EVT_START_DTM IS 'The start date/time of the given activity (UTC)';</v>
      </c>
    </row>
    <row r="816" spans="1:4" x14ac:dyDescent="0.25">
      <c r="A816" t="s">
        <v>72</v>
      </c>
      <c r="B816" t="s">
        <v>366</v>
      </c>
      <c r="C816" s="145" t="s">
        <v>870</v>
      </c>
      <c r="D816" s="145" t="str">
        <f t="shared" si="14"/>
        <v>COMMENT ON COLUMN SPT_VESSEL_TRIP_EVTS.VESS_TRIP_ID IS 'The vessel trip the event occurred during';</v>
      </c>
    </row>
    <row r="817" spans="1:4" x14ac:dyDescent="0.25">
      <c r="A817" t="s">
        <v>73</v>
      </c>
      <c r="B817" t="s">
        <v>1607</v>
      </c>
      <c r="C817" s="145" t="s">
        <v>1608</v>
      </c>
      <c r="D817" s="145" t="str">
        <f t="shared" si="14"/>
        <v>COMMENT ON COLUMN SPT_VESSEL_TRIP_UL.CREATED_BY IS 'The Oracle username of the person creating this record in the database';</v>
      </c>
    </row>
    <row r="818" spans="1:4" x14ac:dyDescent="0.25">
      <c r="A818" t="s">
        <v>73</v>
      </c>
      <c r="B818" t="s">
        <v>1605</v>
      </c>
      <c r="C818" s="145" t="s">
        <v>1606</v>
      </c>
      <c r="D818" s="145" t="str">
        <f t="shared" si="14"/>
        <v>COMMENT ON COLUMN SPT_VESSEL_TRIP_UL.CREATE_DATE IS 'The date on which this record was created in the database';</v>
      </c>
    </row>
    <row r="819" spans="1:4" x14ac:dyDescent="0.25">
      <c r="A819" t="s">
        <v>73</v>
      </c>
      <c r="B819" t="s">
        <v>1611</v>
      </c>
      <c r="C819" s="145" t="s">
        <v>1612</v>
      </c>
      <c r="D819" s="145" t="str">
        <f t="shared" si="14"/>
        <v>COMMENT ON COLUMN SPT_VESSEL_TRIP_UL.LAST_MOD_BY IS 'The Oracle username of the person making the most recent change to this record';</v>
      </c>
    </row>
    <row r="820" spans="1:4" x14ac:dyDescent="0.25">
      <c r="A820" t="s">
        <v>73</v>
      </c>
      <c r="B820" t="s">
        <v>1609</v>
      </c>
      <c r="C820" s="145" t="s">
        <v>1610</v>
      </c>
      <c r="D820" s="145" t="str">
        <f t="shared" si="14"/>
        <v>COMMENT ON COLUMN SPT_VESSEL_TRIP_UL.LAST_MOD_DATE IS 'The last date on which any of the data in this record was changed';</v>
      </c>
    </row>
    <row r="821" spans="1:4" x14ac:dyDescent="0.25">
      <c r="A821" t="s">
        <v>73</v>
      </c>
      <c r="B821" t="s">
        <v>366</v>
      </c>
      <c r="C821" s="145" t="s">
        <v>871</v>
      </c>
      <c r="D821" s="145" t="str">
        <f t="shared" si="14"/>
        <v>COMMENT ON COLUMN SPT_VESSEL_TRIP_UL.VESS_TRIP_ID IS 'The vessel trip the retained catch was unloaded from';</v>
      </c>
    </row>
    <row r="822" spans="1:4" x14ac:dyDescent="0.25">
      <c r="A822" t="s">
        <v>73</v>
      </c>
      <c r="B822" t="s">
        <v>2211</v>
      </c>
      <c r="C822" s="145" t="s">
        <v>2212</v>
      </c>
      <c r="D822" s="145" t="str">
        <f t="shared" si="14"/>
        <v>COMMENT ON COLUMN SPT_VESSEL_TRIP_UL.VST_UL_DEST IS 'The "CANNERY/VESSEL AND DESINATION" of the unloaded catch reported in the RPL form';</v>
      </c>
    </row>
    <row r="823" spans="1:4" x14ac:dyDescent="0.25">
      <c r="A823" t="s">
        <v>73</v>
      </c>
      <c r="B823" t="s">
        <v>302</v>
      </c>
      <c r="C823" s="145" t="s">
        <v>872</v>
      </c>
      <c r="D823" s="145" t="str">
        <f t="shared" si="14"/>
        <v>COMMENT ON COLUMN SPT_VESSEL_TRIP_UL.VST_UL_END_DATE IS 'The date the unloading was finished';</v>
      </c>
    </row>
    <row r="824" spans="1:4" x14ac:dyDescent="0.25">
      <c r="A824" t="s">
        <v>73</v>
      </c>
      <c r="B824" t="s">
        <v>290</v>
      </c>
      <c r="C824" s="145" t="s">
        <v>873</v>
      </c>
      <c r="D824" s="145" t="str">
        <f t="shared" si="14"/>
        <v>COMMENT ON COLUMN SPT_VESSEL_TRIP_UL.VST_UL_ID IS 'Primary Key for the SPT_VESSEL_TRIP_UL table';</v>
      </c>
    </row>
    <row r="825" spans="1:4" x14ac:dyDescent="0.25">
      <c r="A825" t="s">
        <v>73</v>
      </c>
      <c r="B825" t="s">
        <v>874</v>
      </c>
      <c r="C825" s="145" t="s">
        <v>875</v>
      </c>
      <c r="D825" s="145" t="str">
        <f t="shared" si="14"/>
        <v>COMMENT ON COLUMN SPT_VESSEL_TRIP_UL.VST_UL_NOTES IS 'Notes for the given vessel trip unloading (if any)';</v>
      </c>
    </row>
    <row r="826" spans="1:4" x14ac:dyDescent="0.25">
      <c r="A826" t="s">
        <v>73</v>
      </c>
      <c r="B826" t="s">
        <v>303</v>
      </c>
      <c r="C826" s="145" t="s">
        <v>876</v>
      </c>
      <c r="D826" s="145" t="str">
        <f t="shared" si="14"/>
        <v>COMMENT ON COLUMN SPT_VESSEL_TRIP_UL.VST_UL_ORG_ID IS 'The fish buying organization for the unloaded catch';</v>
      </c>
    </row>
    <row r="827" spans="1:4" x14ac:dyDescent="0.25">
      <c r="A827" t="s">
        <v>73</v>
      </c>
      <c r="B827" t="s">
        <v>301</v>
      </c>
      <c r="C827" s="145" t="s">
        <v>877</v>
      </c>
      <c r="D827" s="145" t="str">
        <f t="shared" si="14"/>
        <v>COMMENT ON COLUMN SPT_VESSEL_TRIP_UL.VST_UL_START_DATE IS 'The date the unloading was started';</v>
      </c>
    </row>
    <row r="828" spans="1:4" x14ac:dyDescent="0.25">
      <c r="A828" t="s">
        <v>73</v>
      </c>
      <c r="B828" t="s">
        <v>305</v>
      </c>
      <c r="C828" s="145" t="s">
        <v>878</v>
      </c>
      <c r="D828" s="145" t="str">
        <f t="shared" si="14"/>
        <v>COMMENT ON COLUMN SPT_VESSEL_TRIP_UL.VST_UL_VESS_ID IS 'The transport vessel destination for the unloaded catch';</v>
      </c>
    </row>
    <row r="829" spans="1:4" x14ac:dyDescent="0.25">
      <c r="A829" t="s">
        <v>73</v>
      </c>
      <c r="B829" t="s">
        <v>2213</v>
      </c>
      <c r="C829" s="145" t="s">
        <v>2214</v>
      </c>
      <c r="D829" s="145" t="str">
        <f t="shared" si="14"/>
        <v>COMMENT ON COLUMN SPT_VESSEL_TRIP_UL.VST_UL_VESS_IRCS IS 'The IRCS of the vessel the catch was unloaded to reported in the RPL form';</v>
      </c>
    </row>
    <row r="830" spans="1:4" x14ac:dyDescent="0.25">
      <c r="A830" t="s">
        <v>74</v>
      </c>
      <c r="B830" t="s">
        <v>1607</v>
      </c>
      <c r="C830" s="145" t="s">
        <v>1608</v>
      </c>
      <c r="D830" s="145" t="str">
        <f t="shared" si="14"/>
        <v>COMMENT ON COLUMN SPT_VESSEL_TYPES.CREATED_BY IS 'The Oracle username of the person creating this record in the database';</v>
      </c>
    </row>
    <row r="831" spans="1:4" x14ac:dyDescent="0.25">
      <c r="A831" t="s">
        <v>74</v>
      </c>
      <c r="B831" t="s">
        <v>1605</v>
      </c>
      <c r="C831" s="145" t="s">
        <v>1606</v>
      </c>
      <c r="D831" s="145" t="str">
        <f t="shared" si="14"/>
        <v>COMMENT ON COLUMN SPT_VESSEL_TYPES.CREATE_DATE IS 'The date on which this record was created in the database';</v>
      </c>
    </row>
    <row r="832" spans="1:4" x14ac:dyDescent="0.25">
      <c r="A832" t="s">
        <v>74</v>
      </c>
      <c r="B832" t="s">
        <v>1611</v>
      </c>
      <c r="C832" s="145" t="s">
        <v>1612</v>
      </c>
      <c r="D832" s="145" t="str">
        <f t="shared" si="14"/>
        <v>COMMENT ON COLUMN SPT_VESSEL_TYPES.LAST_MOD_BY IS 'The Oracle username of the person making the most recent change to this record';</v>
      </c>
    </row>
    <row r="833" spans="1:4" x14ac:dyDescent="0.25">
      <c r="A833" t="s">
        <v>74</v>
      </c>
      <c r="B833" t="s">
        <v>1609</v>
      </c>
      <c r="C833" s="145" t="s">
        <v>1610</v>
      </c>
      <c r="D833" s="145" t="str">
        <f t="shared" si="14"/>
        <v>COMMENT ON COLUMN SPT_VESSEL_TYPES.LAST_MOD_DATE IS 'The last date on which any of the data in this record was changed';</v>
      </c>
    </row>
    <row r="834" spans="1:4" x14ac:dyDescent="0.25">
      <c r="A834" t="s">
        <v>74</v>
      </c>
      <c r="B834" t="s">
        <v>293</v>
      </c>
      <c r="C834" s="145" t="s">
        <v>879</v>
      </c>
      <c r="D834" s="145" t="str">
        <f t="shared" si="14"/>
        <v>COMMENT ON COLUMN SPT_VESSEL_TYPES.VESS_TYPE_CODE IS 'The code for the given vessel type';</v>
      </c>
    </row>
    <row r="835" spans="1:4" x14ac:dyDescent="0.25">
      <c r="A835" t="s">
        <v>74</v>
      </c>
      <c r="B835" t="s">
        <v>295</v>
      </c>
      <c r="C835" s="145" t="s">
        <v>880</v>
      </c>
      <c r="D835" s="145" t="str">
        <f t="shared" si="14"/>
        <v>COMMENT ON COLUMN SPT_VESSEL_TYPES.VESS_TYPE_DESC IS 'The description of the given vessel type';</v>
      </c>
    </row>
    <row r="836" spans="1:4" x14ac:dyDescent="0.25">
      <c r="A836" t="s">
        <v>74</v>
      </c>
      <c r="B836" t="s">
        <v>292</v>
      </c>
      <c r="C836" s="145" t="s">
        <v>881</v>
      </c>
      <c r="D836" s="145" t="str">
        <f t="shared" si="14"/>
        <v>COMMENT ON COLUMN SPT_VESSEL_TYPES.VESS_TYPE_ID IS 'Primary Key for the SPT_VESSEL_TYPES table';</v>
      </c>
    </row>
    <row r="837" spans="1:4" x14ac:dyDescent="0.25">
      <c r="A837" t="s">
        <v>74</v>
      </c>
      <c r="B837" t="s">
        <v>294</v>
      </c>
      <c r="C837" s="145" t="s">
        <v>882</v>
      </c>
      <c r="D837" s="145" t="str">
        <f t="shared" si="14"/>
        <v>COMMENT ON COLUMN SPT_VESSEL_TYPES.VESS_TYPE_NAME IS 'The name of the given vessel type';</v>
      </c>
    </row>
    <row r="838" spans="1:4" x14ac:dyDescent="0.25">
      <c r="C838" s="145"/>
      <c r="D838" s="145"/>
    </row>
    <row r="839" spans="1:4" x14ac:dyDescent="0.25">
      <c r="C839" s="145"/>
      <c r="D839" s="145"/>
    </row>
    <row r="840" spans="1:4" x14ac:dyDescent="0.25">
      <c r="A840" s="1" t="s">
        <v>1907</v>
      </c>
      <c r="C840" s="145"/>
      <c r="D840" s="145"/>
    </row>
    <row r="841" spans="1:4" x14ac:dyDescent="0.25">
      <c r="A841" t="s">
        <v>1908</v>
      </c>
      <c r="B841" t="s">
        <v>1909</v>
      </c>
      <c r="C841" s="145" t="str">
        <f>VLOOKUP(B841, Table_Cols!$B$519:$C$1165, 2, FALSE)</f>
        <v>The constant/SQL expression that is used to set the default value for the given XML Application Field</v>
      </c>
      <c r="D841" s="145" t="str">
        <f t="shared" si="14"/>
        <v>COMMENT ON COLUMN SPT_APP_REC_GROUP_DEF_VALS_V.APP_DEF_VALUE_EXPR IS 'The constant/SQL expression that is used to set the default value for the given XML Application Field';</v>
      </c>
    </row>
    <row r="842" spans="1:4" x14ac:dyDescent="0.25">
      <c r="A842" t="s">
        <v>1908</v>
      </c>
      <c r="B842" t="s">
        <v>1069</v>
      </c>
      <c r="C842" s="145" t="str">
        <f>VLOOKUP(B842, Table_Cols!$B$519:$C$1165, 2, FALSE)</f>
        <v>Primary Key for the SPT_APP_DEF_VALUES table</v>
      </c>
      <c r="D842" s="145" t="str">
        <f t="shared" si="14"/>
        <v>COMMENT ON COLUMN SPT_APP_REC_GROUP_DEF_VALS_V.APP_DEF_VALUE_ID IS 'Primary Key for the SPT_APP_DEF_VALUES table';</v>
      </c>
    </row>
    <row r="843" spans="1:4" x14ac:dyDescent="0.25">
      <c r="A843" t="s">
        <v>1908</v>
      </c>
      <c r="B843" t="s">
        <v>1065</v>
      </c>
      <c r="C843" s="145" t="str">
        <f>VLOOKUP(B843, Table_Cols!$B$519:$C$1165, 2, FALSE)</f>
        <v>Primary Key for the SPT_APP_FIELDS table</v>
      </c>
      <c r="D843" s="145" t="str">
        <f t="shared" si="14"/>
        <v>COMMENT ON COLUMN SPT_APP_REC_GROUP_DEF_VALS_V.APP_FIELD_ID IS 'Primary Key for the SPT_APP_FIELDS table';</v>
      </c>
    </row>
    <row r="844" spans="1:4" x14ac:dyDescent="0.25">
      <c r="A844" t="s">
        <v>1908</v>
      </c>
      <c r="B844" t="s">
        <v>1068</v>
      </c>
      <c r="C844" s="145" t="str">
        <f>VLOOKUP(B844, Table_Cols!$B$519:$C$1165, 2, FALSE)</f>
        <v>Primary Key for the SPT_APP_GRP_DEF_VALS table</v>
      </c>
      <c r="D844" s="145" t="str">
        <f t="shared" si="14"/>
        <v>COMMENT ON COLUMN SPT_APP_REC_GROUP_DEF_VALS_V.APP_GRP_DEF_VAL_ID IS 'Primary Key for the SPT_APP_GRP_DEF_VALS table';</v>
      </c>
    </row>
    <row r="845" spans="1:4" x14ac:dyDescent="0.25">
      <c r="A845" t="s">
        <v>1908</v>
      </c>
      <c r="B845" t="s">
        <v>1066</v>
      </c>
      <c r="C845" s="145" t="str">
        <f>VLOOKUP(B845, Table_Cols!$B$519:$C$1165, 2, FALSE)</f>
        <v>Foreign key reference to the XML Application Record Groups table that associates the Record Group with a given Default Value</v>
      </c>
      <c r="D845" s="145" t="str">
        <f t="shared" si="14"/>
        <v>COMMENT ON COLUMN SPT_APP_REC_GROUP_DEF_VALS_V.APP_RECORD_GROUP_ID IS 'Foreign key reference to the XML Application Record Groups table that associates the Record Group with a given Default Value';</v>
      </c>
    </row>
    <row r="846" spans="1:4" x14ac:dyDescent="0.25">
      <c r="A846" t="s">
        <v>1908</v>
      </c>
      <c r="B846" t="s">
        <v>1064</v>
      </c>
      <c r="C846" s="145" t="str">
        <f>VLOOKUP(B846, Table_Cols!$B$519:$C$1165, 2, FALSE)</f>
        <v>Foreign key reference to the XML Application Table that defines the table the given field belongs to</v>
      </c>
      <c r="D846" s="145" t="str">
        <f t="shared" si="14"/>
        <v>COMMENT ON COLUMN SPT_APP_REC_GROUP_DEF_VALS_V.APP_TABLE_ID IS 'Foreign key reference to the XML Application Table that defines the table the given field belongs to';</v>
      </c>
    </row>
    <row r="847" spans="1:4" x14ac:dyDescent="0.25">
      <c r="A847" t="s">
        <v>1908</v>
      </c>
      <c r="B847" t="s">
        <v>1910</v>
      </c>
      <c r="C847" s="145" t="str">
        <f>VLOOKUP(B847, Table_Cols!$B$519:$C$1165, 2, FALSE)</f>
        <v>The label for the given field's default value</v>
      </c>
      <c r="D847" s="145" t="str">
        <f t="shared" si="14"/>
        <v>COMMENT ON COLUMN SPT_APP_REC_GROUP_DEF_VALS_V.DEF_VALUE_LABEL IS 'The label for the given field''s default value';</v>
      </c>
    </row>
    <row r="848" spans="1:4" x14ac:dyDescent="0.25">
      <c r="A848" t="s">
        <v>1908</v>
      </c>
      <c r="B848" t="s">
        <v>1911</v>
      </c>
      <c r="C848" s="145" t="str">
        <f>VLOOKUP(B848, Table_Cols!$B$519:$C$1165, 2, FALSE)</f>
        <v>Flag to indicate if the given record group is a duplicate that should only be inserted once (e.g. SPT_VESSEL_TRIPS section of the RPL header is repeated but should only result in a single new record for a given vessel trip)</v>
      </c>
      <c r="D848" s="145" t="str">
        <f t="shared" si="14"/>
        <v>COMMENT ON COLUMN SPT_APP_REC_GROUP_DEF_VALS_V.DUP_REC_YN IS 'Flag to indicate if the given record group is a duplicate that should only be inserted once (e.g. SPT_VESSEL_TRIPS section of the RPL header is repeated but should only result in a single new record for a given vessel trip)';</v>
      </c>
    </row>
    <row r="849" spans="1:4" x14ac:dyDescent="0.25">
      <c r="A849" t="s">
        <v>1908</v>
      </c>
      <c r="B849" t="s">
        <v>1912</v>
      </c>
      <c r="C849" s="145" t="str">
        <f>VLOOKUP(B849, Table_Cols!$B$519:$C$1165, 2, FALSE)</f>
        <v>The description of the Application XML Field used in the XML data import module</v>
      </c>
      <c r="D849" s="145" t="str">
        <f t="shared" ref="D849:D915" si="15">CONCATENATE("COMMENT ON COLUMN ",A849, ".", B849, " IS '", SUBSTITUTE(C849, "'", "''"), "';")</f>
        <v>COMMENT ON COLUMN SPT_APP_REC_GROUP_DEF_VALS_V.FIELD_DESCRIPTION IS 'The description of the Application XML Field used in the XML data import module';</v>
      </c>
    </row>
    <row r="850" spans="1:4" x14ac:dyDescent="0.25">
      <c r="A850" t="s">
        <v>1908</v>
      </c>
      <c r="B850" t="s">
        <v>1913</v>
      </c>
      <c r="C850" s="145" t="str">
        <f>VLOOKUP(B850, Table_Cols!$B$519:$C$1165, 2, FALSE)</f>
        <v>The name of the Application XML Field used in the XML data import module</v>
      </c>
      <c r="D850" s="145" t="str">
        <f t="shared" si="15"/>
        <v>COMMENT ON COLUMN SPT_APP_REC_GROUP_DEF_VALS_V.FIELD_NAME IS 'The name of the Application XML Field used in the XML data import module';</v>
      </c>
    </row>
    <row r="851" spans="1:4" x14ac:dyDescent="0.25">
      <c r="A851" t="s">
        <v>1908</v>
      </c>
      <c r="B851" t="s">
        <v>1914</v>
      </c>
      <c r="C851" s="145" t="str">
        <f>VLOOKUP(B851, Table_Cols!$B$519:$C$1165, 2, FALSE)</f>
        <v>The description of the given group of XML Application Fields that comprise the values for the given record</v>
      </c>
      <c r="D851" s="145" t="str">
        <f t="shared" si="15"/>
        <v>COMMENT ON COLUMN SPT_APP_REC_GROUP_DEF_VALS_V.RECORD_GROUP_DESC IS 'The description of the given group of XML Application Fields that comprise the values for the given record';</v>
      </c>
    </row>
    <row r="852" spans="1:4" x14ac:dyDescent="0.25">
      <c r="A852" t="s">
        <v>1908</v>
      </c>
      <c r="B852" t="s">
        <v>1915</v>
      </c>
      <c r="C852" s="145" t="str">
        <f>VLOOKUP(B852, Table_Cols!$B$519:$C$1165, 2, FALSE)</f>
        <v>The name of the given group of XML Application Fields that comprise the values for the given record</v>
      </c>
      <c r="D852" s="145" t="str">
        <f t="shared" si="15"/>
        <v>COMMENT ON COLUMN SPT_APP_REC_GROUP_DEF_VALS_V.RECORD_GROUP_NAME IS 'The name of the given group of XML Application Fields that comprise the values for the given record';</v>
      </c>
    </row>
    <row r="853" spans="1:4" x14ac:dyDescent="0.25">
      <c r="A853" t="s">
        <v>1908</v>
      </c>
      <c r="B853" t="s">
        <v>552</v>
      </c>
      <c r="C853" s="145" t="str">
        <f>VLOOKUP(B853, Table_Cols!$B$519:$C$1165, 2, FALSE)</f>
        <v>The name of the application table used in the XML data import module</v>
      </c>
      <c r="D853" s="145" t="str">
        <f t="shared" si="15"/>
        <v>COMMENT ON COLUMN SPT_APP_REC_GROUP_DEF_VALS_V.TABLE_NAME IS 'The name of the application table used in the XML data import module';</v>
      </c>
    </row>
    <row r="854" spans="1:4" s="214" customFormat="1" x14ac:dyDescent="0.25">
      <c r="A854" s="214" t="s">
        <v>1908</v>
      </c>
      <c r="B854" s="214" t="s">
        <v>2795</v>
      </c>
      <c r="C854" s="214" t="s">
        <v>2796</v>
      </c>
      <c r="D854" s="214" t="str">
        <f t="shared" si="15"/>
        <v>COMMENT ON COLUMN SPT_APP_REC_GROUP_DEF_VALS_V.PROC_CONST_YN IS 'This flag indicates if the given default value is a processing constant that should be substituted at runtime (Y) or if it is a static expression that does not change based on conditions at runtime (N)';</v>
      </c>
    </row>
    <row r="855" spans="1:4" s="263" customFormat="1" x14ac:dyDescent="0.25">
      <c r="A855" s="263" t="s">
        <v>1908</v>
      </c>
      <c r="B855" s="263" t="s">
        <v>3864</v>
      </c>
      <c r="C855" s="263" t="s">
        <v>3866</v>
      </c>
      <c r="D855" s="263" t="str">
        <f t="shared" si="15"/>
        <v>COMMENT ON COLUMN SPT_APP_REC_GROUP_DEF_VALS_V.BLNK_FIELD_COMP_ACTIVE_YN IS 'Flag to indicate if the given Record Group has all related Application Table Fields'''' Blank Fied Value Comparison funcitonality enabled (Y) or disabled (N)';</v>
      </c>
    </row>
    <row r="856" spans="1:4" x14ac:dyDescent="0.25">
      <c r="A856" t="s">
        <v>1916</v>
      </c>
      <c r="B856" t="s">
        <v>1065</v>
      </c>
      <c r="C856" s="145" t="str">
        <f>VLOOKUP(B856, Table_Cols!$B$519:$C$1165, 2, FALSE)</f>
        <v>Primary Key for the SPT_APP_FIELDS table</v>
      </c>
      <c r="D856" s="145" t="str">
        <f t="shared" si="15"/>
        <v>COMMENT ON COLUMN SPT_APP_TABLE_FIELDS_V.APP_FIELD_ID IS 'Primary Key for the SPT_APP_FIELDS table';</v>
      </c>
    </row>
    <row r="857" spans="1:4" x14ac:dyDescent="0.25">
      <c r="A857" t="s">
        <v>1916</v>
      </c>
      <c r="B857" t="s">
        <v>1064</v>
      </c>
      <c r="C857" s="145" t="str">
        <f>VLOOKUP(B857, Table_Cols!$B$519:$C$1165, 2, FALSE)</f>
        <v>Foreign key reference to the XML Application Table that defines the table the given field belongs to</v>
      </c>
      <c r="D857" s="145" t="str">
        <f t="shared" si="15"/>
        <v>COMMENT ON COLUMN SPT_APP_TABLE_FIELDS_V.APP_TABLE_ID IS 'Foreign key reference to the XML Application Table that defines the table the given field belongs to';</v>
      </c>
    </row>
    <row r="858" spans="1:4" x14ac:dyDescent="0.25">
      <c r="A858" t="s">
        <v>1916</v>
      </c>
      <c r="B858" t="s">
        <v>1917</v>
      </c>
      <c r="C858" s="145" t="s">
        <v>2215</v>
      </c>
      <c r="D858" s="145" t="str">
        <f t="shared" si="15"/>
        <v>COMMENT ON COLUMN SPT_APP_TABLE_FIELDS_V.DATA_PRECISION IS 'Precision for the given FIELD_NAME data type';</v>
      </c>
    </row>
    <row r="859" spans="1:4" x14ac:dyDescent="0.25">
      <c r="A859" t="s">
        <v>1916</v>
      </c>
      <c r="B859" t="s">
        <v>1918</v>
      </c>
      <c r="C859" s="145" t="s">
        <v>2216</v>
      </c>
      <c r="D859" s="145" t="str">
        <f t="shared" si="15"/>
        <v>COMMENT ON COLUMN SPT_APP_TABLE_FIELDS_V.DATA_SCALE IS 'Scale for the given FIELD_NAME data type';</v>
      </c>
    </row>
    <row r="860" spans="1:4" x14ac:dyDescent="0.25">
      <c r="A860" t="s">
        <v>1916</v>
      </c>
      <c r="B860" t="s">
        <v>1919</v>
      </c>
      <c r="C860" s="145" t="s">
        <v>2217</v>
      </c>
      <c r="D860" s="145" t="str">
        <f t="shared" si="15"/>
        <v>COMMENT ON COLUMN SPT_APP_TABLE_FIELDS_V.DATA_TYPE IS 'Data Type for the given FIELD_NAME';</v>
      </c>
    </row>
    <row r="861" spans="1:4" x14ac:dyDescent="0.25">
      <c r="A861" t="s">
        <v>1916</v>
      </c>
      <c r="B861" t="s">
        <v>1912</v>
      </c>
      <c r="C861" s="145" t="str">
        <f>VLOOKUP(B861, Table_Cols!$B$519:$C$1165, 2, FALSE)</f>
        <v>The description of the Application XML Field used in the XML data import module</v>
      </c>
      <c r="D861" s="145" t="str">
        <f t="shared" si="15"/>
        <v>COMMENT ON COLUMN SPT_APP_TABLE_FIELDS_V.FIELD_DESCRIPTION IS 'The description of the Application XML Field used in the XML data import module';</v>
      </c>
    </row>
    <row r="862" spans="1:4" x14ac:dyDescent="0.25">
      <c r="A862" t="s">
        <v>1916</v>
      </c>
      <c r="B862" t="s">
        <v>1913</v>
      </c>
      <c r="C862" s="145" t="str">
        <f>VLOOKUP(B862, Table_Cols!$B$519:$C$1165, 2, FALSE)</f>
        <v>The name of the Application XML Field used in the XML data import module</v>
      </c>
      <c r="D862" s="145" t="str">
        <f t="shared" si="15"/>
        <v>COMMENT ON COLUMN SPT_APP_TABLE_FIELDS_V.FIELD_NAME IS 'The name of the Application XML Field used in the XML data import module';</v>
      </c>
    </row>
    <row r="863" spans="1:4" x14ac:dyDescent="0.25">
      <c r="A863" t="s">
        <v>1916</v>
      </c>
      <c r="B863" t="s">
        <v>1920</v>
      </c>
      <c r="C863" s="145" t="s">
        <v>2219</v>
      </c>
      <c r="D863" s="145" t="str">
        <f t="shared" si="15"/>
        <v>COMMENT ON COLUMN SPT_APP_TABLE_FIELDS_V.FK_FIELD_DESCRIPTION IS 'The description of the FK field for the given table object that references the parent table''s primary key for the Application XML Field used in the XML data import module';</v>
      </c>
    </row>
    <row r="864" spans="1:4" x14ac:dyDescent="0.25">
      <c r="A864" t="s">
        <v>1916</v>
      </c>
      <c r="B864" t="s">
        <v>1921</v>
      </c>
      <c r="C864" s="145" t="s">
        <v>2220</v>
      </c>
      <c r="D864" s="145" t="str">
        <f t="shared" si="15"/>
        <v>COMMENT ON COLUMN SPT_APP_TABLE_FIELDS_V.FK_FIELD_ID IS 'The primary key value for the FK field for the given table object that references the parent table''s primary key for the Application XML Field used in the XML data import module';</v>
      </c>
    </row>
    <row r="865" spans="1:4" x14ac:dyDescent="0.25">
      <c r="A865" t="s">
        <v>1916</v>
      </c>
      <c r="B865" t="s">
        <v>1922</v>
      </c>
      <c r="C865" s="145" t="s">
        <v>2218</v>
      </c>
      <c r="D865" s="145" t="str">
        <f t="shared" si="15"/>
        <v>COMMENT ON COLUMN SPT_APP_TABLE_FIELDS_V.FK_FIELD_NAME IS 'The FK field name for the given table object that references the parent table''s primary key for the Application XML Field used in the XML data import module';</v>
      </c>
    </row>
    <row r="866" spans="1:4" x14ac:dyDescent="0.25">
      <c r="A866" t="s">
        <v>1916</v>
      </c>
      <c r="B866" t="s">
        <v>1923</v>
      </c>
      <c r="C866" s="138" t="s">
        <v>2229</v>
      </c>
      <c r="D866" s="145" t="str">
        <f t="shared" si="15"/>
        <v>COMMENT ON COLUMN SPT_APP_TABLE_FIELDS_V.PARENT_APP_TABLE_ID IS 'The Table ID for the give table object''s parent table object';</v>
      </c>
    </row>
    <row r="867" spans="1:4" x14ac:dyDescent="0.25">
      <c r="A867" t="s">
        <v>1916</v>
      </c>
      <c r="B867" t="s">
        <v>1924</v>
      </c>
      <c r="C867" s="138" t="s">
        <v>2228</v>
      </c>
      <c r="D867" s="145" t="str">
        <f t="shared" si="15"/>
        <v>COMMENT ON COLUMN SPT_APP_TABLE_FIELDS_V.PARENT_FK_FIELD_DESCRIPTION IS 'The Description of the FK field for the given table object''s parent table''s parent table object';</v>
      </c>
    </row>
    <row r="868" spans="1:4" x14ac:dyDescent="0.25">
      <c r="A868" t="s">
        <v>1916</v>
      </c>
      <c r="B868" t="s">
        <v>1925</v>
      </c>
      <c r="C868" s="138" t="s">
        <v>2227</v>
      </c>
      <c r="D868" s="145" t="str">
        <f t="shared" si="15"/>
        <v>COMMENT ON COLUMN SPT_APP_TABLE_FIELDS_V.PARENT_FK_FIELD_ID IS 'The ID of the FK field for the given table object''s parent table''s parent table object';</v>
      </c>
    </row>
    <row r="869" spans="1:4" x14ac:dyDescent="0.25">
      <c r="A869" t="s">
        <v>1916</v>
      </c>
      <c r="B869" t="s">
        <v>1926</v>
      </c>
      <c r="C869" s="138" t="s">
        <v>2226</v>
      </c>
      <c r="D869" s="145" t="str">
        <f t="shared" si="15"/>
        <v>COMMENT ON COLUMN SPT_APP_TABLE_FIELDS_V.PARENT_FK_FIELD_NAME IS 'The Name of the FK field for the given table object''s parent table''s parent table object';</v>
      </c>
    </row>
    <row r="870" spans="1:4" x14ac:dyDescent="0.25">
      <c r="A870" t="s">
        <v>1916</v>
      </c>
      <c r="B870" t="s">
        <v>1927</v>
      </c>
      <c r="C870" s="138" t="s">
        <v>2230</v>
      </c>
      <c r="D870" s="145" t="str">
        <f t="shared" si="15"/>
        <v>COMMENT ON COLUMN SPT_APP_TABLE_FIELDS_V.PARENT_PK_FIELD_DESCRIPTION IS 'The Description of the primary key field for the given table object''s parent table object';</v>
      </c>
    </row>
    <row r="871" spans="1:4" x14ac:dyDescent="0.25">
      <c r="A871" t="s">
        <v>1916</v>
      </c>
      <c r="B871" t="s">
        <v>1928</v>
      </c>
      <c r="C871" s="138" t="s">
        <v>2231</v>
      </c>
      <c r="D871" s="145" t="str">
        <f t="shared" si="15"/>
        <v>COMMENT ON COLUMN SPT_APP_TABLE_FIELDS_V.PARENT_PK_FIELD_ID IS 'The ID of the primary key field for the given table object''s parent table object';</v>
      </c>
    </row>
    <row r="872" spans="1:4" x14ac:dyDescent="0.25">
      <c r="A872" t="s">
        <v>1916</v>
      </c>
      <c r="B872" t="s">
        <v>1929</v>
      </c>
      <c r="C872" s="138" t="s">
        <v>2232</v>
      </c>
      <c r="D872" s="145" t="str">
        <f t="shared" si="15"/>
        <v>COMMENT ON COLUMN SPT_APP_TABLE_FIELDS_V.PARENT_PK_FIELD_NAME IS 'The Name of the primary key field for the given table object''s parent table object';</v>
      </c>
    </row>
    <row r="873" spans="1:4" x14ac:dyDescent="0.25">
      <c r="A873" t="s">
        <v>1916</v>
      </c>
      <c r="B873" t="s">
        <v>1930</v>
      </c>
      <c r="C873" s="138" t="s">
        <v>2224</v>
      </c>
      <c r="D873" s="145" t="str">
        <f t="shared" si="15"/>
        <v>COMMENT ON COLUMN SPT_APP_TABLE_FIELDS_V.PARENT_TABLE_DESCRIPTION IS 'The Description for the give table object''s parent table object';</v>
      </c>
    </row>
    <row r="874" spans="1:4" x14ac:dyDescent="0.25">
      <c r="A874" t="s">
        <v>1916</v>
      </c>
      <c r="B874" t="s">
        <v>1931</v>
      </c>
      <c r="C874" s="138" t="s">
        <v>2225</v>
      </c>
      <c r="D874" s="145" t="str">
        <f t="shared" si="15"/>
        <v>COMMENT ON COLUMN SPT_APP_TABLE_FIELDS_V.PARENT_TABLE_NAME IS 'The Name for the give table object''s parent table object';</v>
      </c>
    </row>
    <row r="875" spans="1:4" x14ac:dyDescent="0.25">
      <c r="A875" t="s">
        <v>1916</v>
      </c>
      <c r="B875" t="s">
        <v>1932</v>
      </c>
      <c r="C875" s="145" t="s">
        <v>2221</v>
      </c>
      <c r="D875" s="145" t="str">
        <f t="shared" si="15"/>
        <v>COMMENT ON COLUMN SPT_APP_TABLE_FIELDS_V.PK_FIELD_DESCRIPTION IS 'The primary key''s field description for the given table object';</v>
      </c>
    </row>
    <row r="876" spans="1:4" x14ac:dyDescent="0.25">
      <c r="A876" t="s">
        <v>1916</v>
      </c>
      <c r="B876" t="s">
        <v>1933</v>
      </c>
      <c r="C876" s="145" t="s">
        <v>2222</v>
      </c>
      <c r="D876" s="145" t="str">
        <f t="shared" si="15"/>
        <v>COMMENT ON COLUMN SPT_APP_TABLE_FIELDS_V.PK_FIELD_ID IS 'The primary key''s field ID for the given table object';</v>
      </c>
    </row>
    <row r="877" spans="1:4" x14ac:dyDescent="0.25">
      <c r="A877" t="s">
        <v>1916</v>
      </c>
      <c r="B877" t="s">
        <v>1934</v>
      </c>
      <c r="C877" s="145" t="s">
        <v>2223</v>
      </c>
      <c r="D877" s="145" t="str">
        <f t="shared" si="15"/>
        <v>COMMENT ON COLUMN SPT_APP_TABLE_FIELDS_V.PK_FIELD_NAME IS 'The primary key''s field name for the given table object';</v>
      </c>
    </row>
    <row r="878" spans="1:4" x14ac:dyDescent="0.25">
      <c r="A878" t="s">
        <v>1916</v>
      </c>
      <c r="B878" t="s">
        <v>1935</v>
      </c>
      <c r="C878" s="145" t="str">
        <f>VLOOKUP(B878, Table_Cols!$B$519:$C$1165, 2, FALSE)</f>
        <v>The SQL expression that is used to assign the corresponding destination field's value (if any)</v>
      </c>
      <c r="D878" s="145" t="str">
        <f t="shared" si="15"/>
        <v>COMMENT ON COLUMN SPT_APP_TABLE_FIELDS_V.SQL_EXPRESSION IS 'The SQL expression that is used to assign the corresponding destination field''s value (if any)';</v>
      </c>
    </row>
    <row r="879" spans="1:4" x14ac:dyDescent="0.25">
      <c r="A879" t="s">
        <v>1916</v>
      </c>
      <c r="B879" t="s">
        <v>1936</v>
      </c>
      <c r="C879" s="145" t="str">
        <f>VLOOKUP(B879, Table_Cols!$B$519:$C$1165, 2, FALSE)</f>
        <v>The description of the application table used in the XML data import module</v>
      </c>
      <c r="D879" s="145" t="str">
        <f t="shared" si="15"/>
        <v>COMMENT ON COLUMN SPT_APP_TABLE_FIELDS_V.TABLE_DESCRIPTION IS 'The description of the application table used in the XML data import module';</v>
      </c>
    </row>
    <row r="880" spans="1:4" x14ac:dyDescent="0.25">
      <c r="A880" t="s">
        <v>1916</v>
      </c>
      <c r="B880" t="s">
        <v>552</v>
      </c>
      <c r="C880" s="145" t="str">
        <f>VLOOKUP(B880, Table_Cols!$B$519:$C$1165, 2, FALSE)</f>
        <v>The name of the application table used in the XML data import module</v>
      </c>
      <c r="D880" s="145" t="str">
        <f t="shared" si="15"/>
        <v>COMMENT ON COLUMN SPT_APP_TABLE_FIELDS_V.TABLE_NAME IS 'The name of the application table used in the XML data import module';</v>
      </c>
    </row>
    <row r="881" spans="1:4" s="263" customFormat="1" x14ac:dyDescent="0.25">
      <c r="A881" s="263" t="s">
        <v>1916</v>
      </c>
      <c r="B881" s="263" t="s">
        <v>3824</v>
      </c>
      <c r="C881" s="263" t="s">
        <v>3825</v>
      </c>
      <c r="D881" s="263" t="str">
        <f t="shared" si="15"/>
        <v>COMMENT ON COLUMN SPT_APP_TABLE_FIELDS_V.BLANK_FIELD_VAL_COMP IS 'The value that corresponds to this database table field that is equivalent to a blank value (e.g. 0.00 for RPL_ORIG_CATCH_WT_CHR).  This functionality prevents blank values from causing trivial records to be inserted.';</v>
      </c>
    </row>
    <row r="882" spans="1:4" x14ac:dyDescent="0.25">
      <c r="A882" t="s">
        <v>1937</v>
      </c>
      <c r="B882" t="s">
        <v>1065</v>
      </c>
      <c r="C882" s="145" t="str">
        <f>VLOOKUP(B882, Table_Cols!$B$519:$C$1165, 2, FALSE)</f>
        <v>Primary Key for the SPT_APP_FIELDS table</v>
      </c>
      <c r="D882" s="145" t="str">
        <f t="shared" si="15"/>
        <v>COMMENT ON COLUMN SPT_APP_XML_DOC_PROP_FIELDS_V.APP_FIELD_ID IS 'Primary Key for the SPT_APP_FIELDS table';</v>
      </c>
    </row>
    <row r="883" spans="1:4" x14ac:dyDescent="0.25">
      <c r="A883" t="s">
        <v>1937</v>
      </c>
      <c r="B883" t="s">
        <v>1064</v>
      </c>
      <c r="C883" s="145" t="str">
        <f>VLOOKUP(B883, Table_Cols!$B$519:$C$1165, 2, FALSE)</f>
        <v>Foreign key reference to the XML Application Table that defines the table the given field belongs to</v>
      </c>
      <c r="D883" s="145" t="str">
        <f t="shared" si="15"/>
        <v>COMMENT ON COLUMN SPT_APP_XML_DOC_PROP_FIELDS_V.APP_TABLE_ID IS 'Foreign key reference to the XML Application Table that defines the table the given field belongs to';</v>
      </c>
    </row>
    <row r="884" spans="1:4" x14ac:dyDescent="0.25">
      <c r="A884" t="s">
        <v>1937</v>
      </c>
      <c r="B884" t="s">
        <v>1070</v>
      </c>
      <c r="C884" s="145" t="str">
        <f>VLOOKUP(B884, Table_Cols!$B$519:$C$1165, 2, FALSE)</f>
        <v>Primary Key for the SPT_APP_XML_FIELDS table</v>
      </c>
      <c r="D884" s="145" t="str">
        <f t="shared" si="15"/>
        <v>COMMENT ON COLUMN SPT_APP_XML_DOC_PROP_FIELDS_V.APP_XML_FIELD_ID IS 'Primary Key for the SPT_APP_XML_FIELDS table';</v>
      </c>
    </row>
    <row r="885" spans="1:4" x14ac:dyDescent="0.25">
      <c r="A885" t="s">
        <v>1937</v>
      </c>
      <c r="B885" t="s">
        <v>1049</v>
      </c>
      <c r="C885" s="145" t="str">
        <f>VLOOKUP(B885, Table_Cols!$B$519:$C$1165, 2, FALSE)</f>
        <v>foreign key reference to the XML Application Document Properties table</v>
      </c>
      <c r="D885" s="145" t="str">
        <f t="shared" si="15"/>
        <v>COMMENT ON COLUMN SPT_APP_XML_DOC_PROP_FIELDS_V.APP_XML_PROP_ID IS 'foreign key reference to the XML Application Document Properties table';</v>
      </c>
    </row>
    <row r="886" spans="1:4" x14ac:dyDescent="0.25">
      <c r="A886" t="s">
        <v>1937</v>
      </c>
      <c r="B886" t="s">
        <v>1938</v>
      </c>
      <c r="C886" s="145" t="str">
        <f>VLOOKUP(B886, Table_Cols!$B$519:$C$1165, 2, FALSE)</f>
        <v>Flag to indicate if the given XML property is a child container element and should use a processing loop in the validation/loading process</v>
      </c>
      <c r="D886" s="145" t="str">
        <f t="shared" si="15"/>
        <v>COMMENT ON COLUMN SPT_APP_XML_DOC_PROP_FIELDS_V.CHILD_CONTAINER_YN IS 'Flag to indicate if the given XML property is a child container element and should use a processing loop in the validation/loading process';</v>
      </c>
    </row>
    <row r="887" spans="1:4" x14ac:dyDescent="0.25">
      <c r="A887" t="s">
        <v>1937</v>
      </c>
      <c r="B887" t="s">
        <v>1917</v>
      </c>
      <c r="C887" s="145" t="s">
        <v>2215</v>
      </c>
      <c r="D887" s="145" t="str">
        <f t="shared" si="15"/>
        <v>COMMENT ON COLUMN SPT_APP_XML_DOC_PROP_FIELDS_V.DATA_PRECISION IS 'Precision for the given FIELD_NAME data type';</v>
      </c>
    </row>
    <row r="888" spans="1:4" x14ac:dyDescent="0.25">
      <c r="A888" t="s">
        <v>1937</v>
      </c>
      <c r="B888" t="s">
        <v>1918</v>
      </c>
      <c r="C888" s="145" t="s">
        <v>2216</v>
      </c>
      <c r="D888" s="145" t="str">
        <f t="shared" si="15"/>
        <v>COMMENT ON COLUMN SPT_APP_XML_DOC_PROP_FIELDS_V.DATA_SCALE IS 'Scale for the given FIELD_NAME data type';</v>
      </c>
    </row>
    <row r="889" spans="1:4" x14ac:dyDescent="0.25">
      <c r="A889" t="s">
        <v>1937</v>
      </c>
      <c r="B889" t="s">
        <v>1919</v>
      </c>
      <c r="C889" s="145" t="s">
        <v>2217</v>
      </c>
      <c r="D889" s="145" t="str">
        <f t="shared" si="15"/>
        <v>COMMENT ON COLUMN SPT_APP_XML_DOC_PROP_FIELDS_V.DATA_TYPE IS 'Data Type for the given FIELD_NAME';</v>
      </c>
    </row>
    <row r="890" spans="1:4" x14ac:dyDescent="0.25">
      <c r="A890" t="s">
        <v>1937</v>
      </c>
      <c r="B890" t="s">
        <v>1912</v>
      </c>
      <c r="C890" s="145" t="str">
        <f>VLOOKUP(B890, Table_Cols!$B$519:$C$1165, 2, FALSE)</f>
        <v>The description of the Application XML Field used in the XML data import module</v>
      </c>
      <c r="D890" s="145" t="str">
        <f t="shared" si="15"/>
        <v>COMMENT ON COLUMN SPT_APP_XML_DOC_PROP_FIELDS_V.FIELD_DESCRIPTION IS 'The description of the Application XML Field used in the XML data import module';</v>
      </c>
    </row>
    <row r="891" spans="1:4" x14ac:dyDescent="0.25">
      <c r="A891" t="s">
        <v>1937</v>
      </c>
      <c r="B891" t="s">
        <v>1913</v>
      </c>
      <c r="C891" s="145" t="str">
        <f>VLOOKUP(B891, Table_Cols!$B$519:$C$1165, 2, FALSE)</f>
        <v>The name of the Application XML Field used in the XML data import module</v>
      </c>
      <c r="D891" s="145" t="str">
        <f t="shared" si="15"/>
        <v>COMMENT ON COLUMN SPT_APP_XML_DOC_PROP_FIELDS_V.FIELD_NAME IS 'The name of the Application XML Field used in the XML data import module';</v>
      </c>
    </row>
    <row r="892" spans="1:4" x14ac:dyDescent="0.25">
      <c r="A892" t="s">
        <v>1937</v>
      </c>
      <c r="B892" t="s">
        <v>1920</v>
      </c>
      <c r="C892" s="153" t="s">
        <v>2219</v>
      </c>
      <c r="D892" s="145" t="str">
        <f t="shared" si="15"/>
        <v>COMMENT ON COLUMN SPT_APP_XML_DOC_PROP_FIELDS_V.FK_FIELD_DESCRIPTION IS 'The description of the FK field for the given table object that references the parent table''s primary key for the Application XML Field used in the XML data import module';</v>
      </c>
    </row>
    <row r="893" spans="1:4" x14ac:dyDescent="0.25">
      <c r="A893" t="s">
        <v>1937</v>
      </c>
      <c r="B893" t="s">
        <v>1921</v>
      </c>
      <c r="C893" s="153" t="s">
        <v>2220</v>
      </c>
      <c r="D893" s="145" t="str">
        <f t="shared" si="15"/>
        <v>COMMENT ON COLUMN SPT_APP_XML_DOC_PROP_FIELDS_V.FK_FIELD_ID IS 'The primary key value for the FK field for the given table object that references the parent table''s primary key for the Application XML Field used in the XML data import module';</v>
      </c>
    </row>
    <row r="894" spans="1:4" x14ac:dyDescent="0.25">
      <c r="A894" t="s">
        <v>1937</v>
      </c>
      <c r="B894" t="s">
        <v>1922</v>
      </c>
      <c r="C894" s="153" t="s">
        <v>2218</v>
      </c>
      <c r="D894" s="145" t="str">
        <f t="shared" si="15"/>
        <v>COMMENT ON COLUMN SPT_APP_XML_DOC_PROP_FIELDS_V.FK_FIELD_NAME IS 'The FK field name for the given table object that references the parent table''s primary key for the Application XML Field used in the XML data import module';</v>
      </c>
    </row>
    <row r="895" spans="1:4" x14ac:dyDescent="0.25">
      <c r="A895" t="s">
        <v>1937</v>
      </c>
      <c r="B895" t="s">
        <v>1939</v>
      </c>
      <c r="C895" s="165" t="s">
        <v>2259</v>
      </c>
      <c r="D895" s="145" t="str">
        <f t="shared" si="15"/>
        <v>COMMENT ON COLUMN SPT_APP_XML_DOC_PROP_FIELDS_V.PARENT_PROP_NAME IS 'The parent record for the given XML Property';</v>
      </c>
    </row>
    <row r="896" spans="1:4" x14ac:dyDescent="0.25">
      <c r="A896" t="s">
        <v>1937</v>
      </c>
      <c r="B896" t="s">
        <v>1940</v>
      </c>
      <c r="C896" s="145" t="str">
        <f>VLOOKUP(B896, Table_Cols!$B$519:$C$1165, 2, FALSE)</f>
        <v>Foreign key reference to the SPT_XML_PROPERTIES parent record</v>
      </c>
      <c r="D896" s="145" t="str">
        <f t="shared" si="15"/>
        <v>COMMENT ON COLUMN SPT_APP_XML_DOC_PROP_FIELDS_V.PARENT_XML_PROP_ID IS 'Foreign key reference to the SPT_XML_PROPERTIES parent record';</v>
      </c>
    </row>
    <row r="897" spans="1:4" x14ac:dyDescent="0.25">
      <c r="A897" t="s">
        <v>1937</v>
      </c>
      <c r="B897" t="s">
        <v>1941</v>
      </c>
      <c r="C897" s="156" t="s">
        <v>2229</v>
      </c>
      <c r="D897" s="145" t="str">
        <f t="shared" si="15"/>
        <v>COMMENT ON COLUMN SPT_APP_XML_DOC_PROP_FIELDS_V.PAR_APP_TABLE_ID IS 'The Table ID for the give table object''s parent table object';</v>
      </c>
    </row>
    <row r="898" spans="1:4" x14ac:dyDescent="0.25">
      <c r="A898" t="s">
        <v>1937</v>
      </c>
      <c r="B898" t="s">
        <v>1942</v>
      </c>
      <c r="C898" s="192" t="s">
        <v>2320</v>
      </c>
      <c r="D898" s="145" t="str">
        <f t="shared" si="15"/>
        <v>COMMENT ON COLUMN SPT_APP_XML_DOC_PROP_FIELDS_V.PAR_APP_XML_PROP_ID IS 'Parent property - XML Property ID';</v>
      </c>
    </row>
    <row r="899" spans="1:4" x14ac:dyDescent="0.25">
      <c r="A899" t="s">
        <v>1937</v>
      </c>
      <c r="B899" t="s">
        <v>1943</v>
      </c>
      <c r="C899" s="193" t="s">
        <v>2321</v>
      </c>
      <c r="D899" s="145" t="str">
        <f t="shared" si="15"/>
        <v>COMMENT ON COLUMN SPT_APP_XML_DOC_PROP_FIELDS_V.PAR_CHILD_CONTAINER_YN IS 'Parent property - Flag to indicate if the given XML property is a child container element and should use a processing loop in the validation/loading process';</v>
      </c>
    </row>
    <row r="900" spans="1:4" x14ac:dyDescent="0.25">
      <c r="A900" t="s">
        <v>1937</v>
      </c>
      <c r="B900" t="s">
        <v>1944</v>
      </c>
      <c r="C900" s="194" t="s">
        <v>2328</v>
      </c>
      <c r="D900" s="145" t="str">
        <f t="shared" si="15"/>
        <v>COMMENT ON COLUMN SPT_APP_XML_DOC_PROP_FIELDS_V.PAR_CONT_TABLE_DESCRIPTION IS 'The parent table description for the subsequent child records records contained in the given XML property element (if any).  This is used for navigating through the dynamic values_array variable in the processing sscript';</v>
      </c>
    </row>
    <row r="901" spans="1:4" x14ac:dyDescent="0.25">
      <c r="A901" t="s">
        <v>1937</v>
      </c>
      <c r="B901" t="s">
        <v>1945</v>
      </c>
      <c r="C901" s="145" t="str">
        <f>VLOOKUP(B901, Table_Cols!$B$519:$C$1165, 2, FALSE)</f>
        <v>The parent table name for the subsequent child records records contained in the given XML property element (if any).  This is used for navigating through the dynamic values_array variable in the processing sscript</v>
      </c>
      <c r="D901" s="145" t="str">
        <f t="shared" si="15"/>
        <v>COMMENT ON COLUMN SPT_APP_XML_DOC_PROP_FIELDS_V.PAR_CONT_TABLE_ID IS 'The parent table name for the subsequent child records records contained in the given XML property element (if any).  This is used for navigating through the dynamic values_array variable in the processing sscript';</v>
      </c>
    </row>
    <row r="902" spans="1:4" x14ac:dyDescent="0.25">
      <c r="A902" t="s">
        <v>1937</v>
      </c>
      <c r="B902" t="s">
        <v>1946</v>
      </c>
      <c r="C902" s="195" t="s">
        <v>2126</v>
      </c>
      <c r="D902" s="145" t="str">
        <f t="shared" si="15"/>
        <v>COMMENT ON COLUMN SPT_APP_XML_DOC_PROP_FIELDS_V.PAR_CONT_TABLE_NAME IS 'The parent table name for the subsequent child records records contained in the given XML property element (if any).  This is used for navigating through the dynamic values_array variable in the processing sscript';</v>
      </c>
    </row>
    <row r="903" spans="1:4" x14ac:dyDescent="0.25">
      <c r="A903" t="s">
        <v>1937</v>
      </c>
      <c r="B903" t="s">
        <v>1947</v>
      </c>
      <c r="C903" s="196" t="s">
        <v>2322</v>
      </c>
      <c r="D903" s="145" t="str">
        <f t="shared" si="15"/>
        <v>COMMENT ON COLUMN SPT_APP_XML_DOC_PROP_FIELDS_V.PAR_PARENT_XML_PROP_ID IS 'Parent property - XML Property ID of parent property';</v>
      </c>
    </row>
    <row r="904" spans="1:4" x14ac:dyDescent="0.25">
      <c r="A904" t="s">
        <v>1937</v>
      </c>
      <c r="B904" t="s">
        <v>1948</v>
      </c>
      <c r="C904" s="154" t="s">
        <v>2230</v>
      </c>
      <c r="D904" s="145" t="str">
        <f t="shared" si="15"/>
        <v>COMMENT ON COLUMN SPT_APP_XML_DOC_PROP_FIELDS_V.PAR_PK_FIELD_DESCRIPTION IS 'The Description of the primary key field for the given table object''s parent table object';</v>
      </c>
    </row>
    <row r="905" spans="1:4" x14ac:dyDescent="0.25">
      <c r="A905" t="s">
        <v>1937</v>
      </c>
      <c r="B905" t="s">
        <v>1949</v>
      </c>
      <c r="C905" s="154" t="s">
        <v>2231</v>
      </c>
      <c r="D905" s="145" t="str">
        <f t="shared" si="15"/>
        <v>COMMENT ON COLUMN SPT_APP_XML_DOC_PROP_FIELDS_V.PAR_PK_FIELD_ID IS 'The ID of the primary key field for the given table object''s parent table object';</v>
      </c>
    </row>
    <row r="906" spans="1:4" x14ac:dyDescent="0.25">
      <c r="A906" t="s">
        <v>1937</v>
      </c>
      <c r="B906" t="s">
        <v>1950</v>
      </c>
      <c r="C906" s="154" t="s">
        <v>2232</v>
      </c>
      <c r="D906" s="145" t="str">
        <f t="shared" si="15"/>
        <v>COMMENT ON COLUMN SPT_APP_XML_DOC_PROP_FIELDS_V.PAR_PK_FIELD_NAME IS 'The Name of the primary key field for the given table object''s parent table object';</v>
      </c>
    </row>
    <row r="907" spans="1:4" x14ac:dyDescent="0.25">
      <c r="A907" t="s">
        <v>1937</v>
      </c>
      <c r="B907" t="s">
        <v>1951</v>
      </c>
      <c r="C907" s="197" t="s">
        <v>2325</v>
      </c>
      <c r="D907" s="145" t="str">
        <f t="shared" si="15"/>
        <v>COMMENT ON COLUMN SPT_APP_XML_DOC_PROP_FIELDS_V.PAR_SPECIAL_NUMBER_YN IS 'Parent property - Flag to indicate if this is a special number.  This is UTF8-encoded value with a space as a thousands separator in eTunaLog versions before V1.22';</v>
      </c>
    </row>
    <row r="908" spans="1:4" x14ac:dyDescent="0.25">
      <c r="A908" t="s">
        <v>1937</v>
      </c>
      <c r="B908" t="s">
        <v>1952</v>
      </c>
      <c r="C908" s="197" t="s">
        <v>2326</v>
      </c>
      <c r="D908" s="145" t="str">
        <f t="shared" si="15"/>
        <v>COMMENT ON COLUMN SPT_APP_XML_DOC_PROP_FIELDS_V.PAR_SPEC_GLOBAL_PROP_YN IS 'Parent property - Flag to indicate if the given XML property is a special value that should be processed separately as a global value (e.g. RPL page number being inserted into trip event records)';</v>
      </c>
    </row>
    <row r="909" spans="1:4" x14ac:dyDescent="0.25">
      <c r="A909" t="s">
        <v>1937</v>
      </c>
      <c r="B909" t="s">
        <v>1953</v>
      </c>
      <c r="C909" s="155" t="s">
        <v>2224</v>
      </c>
      <c r="D909" s="145" t="str">
        <f t="shared" si="15"/>
        <v>COMMENT ON COLUMN SPT_APP_XML_DOC_PROP_FIELDS_V.PAR_TABLE_DESCRIPTION IS 'The Description for the give table object''s parent table object';</v>
      </c>
    </row>
    <row r="910" spans="1:4" x14ac:dyDescent="0.25">
      <c r="A910" t="s">
        <v>1937</v>
      </c>
      <c r="B910" t="s">
        <v>1954</v>
      </c>
      <c r="C910" s="155" t="s">
        <v>2225</v>
      </c>
      <c r="D910" s="145" t="str">
        <f t="shared" si="15"/>
        <v>COMMENT ON COLUMN SPT_APP_XML_DOC_PROP_FIELDS_V.PAR_TABLE_NAME IS 'The Name for the give table object''s parent table object';</v>
      </c>
    </row>
    <row r="911" spans="1:4" x14ac:dyDescent="0.25">
      <c r="A911" t="s">
        <v>1937</v>
      </c>
      <c r="B911" t="s">
        <v>1932</v>
      </c>
      <c r="C911" s="156" t="s">
        <v>2221</v>
      </c>
      <c r="D911" s="145" t="str">
        <f t="shared" si="15"/>
        <v>COMMENT ON COLUMN SPT_APP_XML_DOC_PROP_FIELDS_V.PK_FIELD_DESCRIPTION IS 'The primary key''s field description for the given table object';</v>
      </c>
    </row>
    <row r="912" spans="1:4" x14ac:dyDescent="0.25">
      <c r="A912" t="s">
        <v>1937</v>
      </c>
      <c r="B912" t="s">
        <v>1933</v>
      </c>
      <c r="C912" s="156" t="s">
        <v>2222</v>
      </c>
      <c r="D912" s="145" t="str">
        <f t="shared" si="15"/>
        <v>COMMENT ON COLUMN SPT_APP_XML_DOC_PROP_FIELDS_V.PK_FIELD_ID IS 'The primary key''s field ID for the given table object';</v>
      </c>
    </row>
    <row r="913" spans="1:4" x14ac:dyDescent="0.25">
      <c r="A913" t="s">
        <v>1937</v>
      </c>
      <c r="B913" t="s">
        <v>1934</v>
      </c>
      <c r="C913" s="156" t="s">
        <v>2223</v>
      </c>
      <c r="D913" s="145" t="str">
        <f t="shared" si="15"/>
        <v>COMMENT ON COLUMN SPT_APP_XML_DOC_PROP_FIELDS_V.PK_FIELD_NAME IS 'The primary key''s field name for the given table object';</v>
      </c>
    </row>
    <row r="914" spans="1:4" x14ac:dyDescent="0.25">
      <c r="A914" t="s">
        <v>1937</v>
      </c>
      <c r="B914" t="s">
        <v>1955</v>
      </c>
      <c r="C914" s="145" t="str">
        <f>VLOOKUP(B914, Table_Cols!$B$519:$C$1165, 2, FALSE)</f>
        <v>The XML property name</v>
      </c>
      <c r="D914" s="145" t="str">
        <f t="shared" si="15"/>
        <v>COMMENT ON COLUMN SPT_APP_XML_DOC_PROP_FIELDS_V.PROPERTY_NAME IS 'The XML property name';</v>
      </c>
    </row>
    <row r="915" spans="1:4" x14ac:dyDescent="0.25">
      <c r="A915" t="s">
        <v>1937</v>
      </c>
      <c r="B915" t="s">
        <v>1956</v>
      </c>
      <c r="C915" s="145" t="str">
        <f>VLOOKUP(B915, Table_Cols!$B$519:$C$1165, 2, FALSE)</f>
        <v>Flag to indicate if this is a special number.  This is UTF8-encoded value with a space as a thousands separator in eTunaLog versions before V1.22</v>
      </c>
      <c r="D915" s="145" t="str">
        <f t="shared" si="15"/>
        <v>COMMENT ON COLUMN SPT_APP_XML_DOC_PROP_FIELDS_V.SPECIAL_NUMBER_YN IS 'Flag to indicate if this is a special number.  This is UTF8-encoded value with a space as a thousands separator in eTunaLog versions before V1.22';</v>
      </c>
    </row>
    <row r="916" spans="1:4" x14ac:dyDescent="0.25">
      <c r="A916" t="s">
        <v>1937</v>
      </c>
      <c r="B916" t="s">
        <v>1957</v>
      </c>
      <c r="C916" s="145" t="str">
        <f>VLOOKUP(B916, Table_Cols!$B$519:$C$1165, 2, FALSE)</f>
        <v>Flag to indicate if the given XML property is a special value that should be processed separately as a global value (e.g. RPL page number being inserted into trip event records)</v>
      </c>
      <c r="D916" s="145" t="str">
        <f t="shared" ref="D916:D998" si="16">CONCATENATE("COMMENT ON COLUMN ",A916, ".", B916, " IS '", SUBSTITUTE(C916, "'", "''"), "';")</f>
        <v>COMMENT ON COLUMN SPT_APP_XML_DOC_PROP_FIELDS_V.SPEC_GLOBAL_PROP_YN IS 'Flag to indicate if the given XML property is a special value that should be processed separately as a global value (e.g. RPL page number being inserted into trip event records)';</v>
      </c>
    </row>
    <row r="917" spans="1:4" x14ac:dyDescent="0.25">
      <c r="A917" t="s">
        <v>1937</v>
      </c>
      <c r="B917" t="s">
        <v>1935</v>
      </c>
      <c r="C917" s="145" t="str">
        <f>VLOOKUP(B917, Table_Cols!$B$519:$C$1165, 2, FALSE)</f>
        <v>The SQL expression that is used to assign the corresponding destination field's value (if any)</v>
      </c>
      <c r="D917" s="145" t="str">
        <f t="shared" si="16"/>
        <v>COMMENT ON COLUMN SPT_APP_XML_DOC_PROP_FIELDS_V.SQL_EXPRESSION IS 'The SQL expression that is used to assign the corresponding destination field''s value (if any)';</v>
      </c>
    </row>
    <row r="918" spans="1:4" x14ac:dyDescent="0.25">
      <c r="A918" t="s">
        <v>1937</v>
      </c>
      <c r="B918" t="s">
        <v>1936</v>
      </c>
      <c r="C918" s="145" t="str">
        <f>VLOOKUP(B918, Table_Cols!$B$519:$C$1165, 2, FALSE)</f>
        <v>The description of the application table used in the XML data import module</v>
      </c>
      <c r="D918" s="145" t="str">
        <f t="shared" si="16"/>
        <v>COMMENT ON COLUMN SPT_APP_XML_DOC_PROP_FIELDS_V.TABLE_DESCRIPTION IS 'The description of the application table used in the XML data import module';</v>
      </c>
    </row>
    <row r="919" spans="1:4" x14ac:dyDescent="0.25">
      <c r="A919" t="s">
        <v>1937</v>
      </c>
      <c r="B919" t="s">
        <v>552</v>
      </c>
      <c r="C919" s="145" t="str">
        <f>VLOOKUP(B919, Table_Cols!$B$519:$C$1165, 2, FALSE)</f>
        <v>The name of the application table used in the XML data import module</v>
      </c>
      <c r="D919" s="145" t="str">
        <f t="shared" si="16"/>
        <v>COMMENT ON COLUMN SPT_APP_XML_DOC_PROP_FIELDS_V.TABLE_NAME IS 'The name of the application table used in the XML data import module';</v>
      </c>
    </row>
    <row r="920" spans="1:4" s="197" customFormat="1" x14ac:dyDescent="0.25">
      <c r="A920" s="197" t="s">
        <v>1937</v>
      </c>
      <c r="B920" s="197" t="s">
        <v>2413</v>
      </c>
      <c r="C920" s="186" t="s">
        <v>2414</v>
      </c>
      <c r="D920" s="197" t="str">
        <f t="shared" si="16"/>
        <v>COMMENT ON COLUMN SPT_APP_XML_DOC_PROP_FIELDS_V.TABLE_ACTIVE_YN IS 'Flag to indicate if the given Application Table is enabled in the XML data import module, if it is enabled the table will be included in the processing otherwise it will be filtered out.';</v>
      </c>
    </row>
    <row r="921" spans="1:4" s="224" customFormat="1" x14ac:dyDescent="0.25">
      <c r="A921" s="224" t="s">
        <v>1937</v>
      </c>
      <c r="B921" s="224" t="s">
        <v>3711</v>
      </c>
      <c r="C921" s="224" t="s">
        <v>3710</v>
      </c>
      <c r="D921" s="224" t="str">
        <f t="shared" si="16"/>
        <v>COMMENT ON COLUMN SPT_APP_XML_DOC_PROP_FIELDS_V.XML_PROP_ROWNUM IS 'The ROWNUM value from the recursive XML Document Properties View used to order the results in the correct XML hierarchical structure';</v>
      </c>
    </row>
    <row r="922" spans="1:4" s="263" customFormat="1" x14ac:dyDescent="0.25">
      <c r="A922" s="263" t="s">
        <v>1937</v>
      </c>
      <c r="B922" s="263" t="s">
        <v>3824</v>
      </c>
      <c r="C922" s="263" t="s">
        <v>3825</v>
      </c>
      <c r="D922" s="263" t="str">
        <f t="shared" si="16"/>
        <v>COMMENT ON COLUMN SPT_APP_XML_DOC_PROP_FIELDS_V.BLANK_FIELD_VAL_COMP IS 'The value that corresponds to this database table field that is equivalent to a blank value (e.g. 0.00 for RPL_ORIG_CATCH_WT_CHR).  This functionality prevents blank values from causing trivial records to be inserted.';</v>
      </c>
    </row>
    <row r="923" spans="1:4" x14ac:dyDescent="0.25">
      <c r="A923" t="s">
        <v>1958</v>
      </c>
      <c r="B923" t="s">
        <v>1049</v>
      </c>
      <c r="C923" s="145" t="s">
        <v>2323</v>
      </c>
      <c r="D923" s="145" t="str">
        <f t="shared" si="16"/>
        <v>COMMENT ON COLUMN SPT_APP_XML_PROP_V.APP_XML_PROP_ID IS 'XML Property ID';</v>
      </c>
    </row>
    <row r="924" spans="1:4" x14ac:dyDescent="0.25">
      <c r="A924" t="s">
        <v>1958</v>
      </c>
      <c r="B924" t="s">
        <v>1938</v>
      </c>
      <c r="C924" s="145" t="str">
        <f>VLOOKUP(B924, Table_Cols!$B$519:$C$1165, 2, FALSE)</f>
        <v>Flag to indicate if the given XML property is a child container element and should use a processing loop in the validation/loading process</v>
      </c>
      <c r="D924" s="145" t="str">
        <f t="shared" si="16"/>
        <v>COMMENT ON COLUMN SPT_APP_XML_PROP_V.CHILD_CONTAINER_YN IS 'Flag to indicate if the given XML property is a child container element and should use a processing loop in the validation/loading process';</v>
      </c>
    </row>
    <row r="925" spans="1:4" x14ac:dyDescent="0.25">
      <c r="A925" t="s">
        <v>1958</v>
      </c>
      <c r="B925" t="s">
        <v>1939</v>
      </c>
      <c r="C925" s="145" t="s">
        <v>2319</v>
      </c>
      <c r="D925" s="145" t="str">
        <f t="shared" si="16"/>
        <v>COMMENT ON COLUMN SPT_APP_XML_PROP_V.PARENT_PROP_NAME IS 'The XML property name for parent property';</v>
      </c>
    </row>
    <row r="926" spans="1:4" x14ac:dyDescent="0.25">
      <c r="A926" t="s">
        <v>1958</v>
      </c>
      <c r="B926" t="s">
        <v>1940</v>
      </c>
      <c r="C926" s="183" t="s">
        <v>2327</v>
      </c>
      <c r="D926" s="145" t="str">
        <f t="shared" si="16"/>
        <v>COMMENT ON COLUMN SPT_APP_XML_PROP_V.PARENT_XML_PROP_ID IS 'XML Property ID of parent property';</v>
      </c>
    </row>
    <row r="927" spans="1:4" x14ac:dyDescent="0.25">
      <c r="A927" t="s">
        <v>1958</v>
      </c>
      <c r="B927" t="s">
        <v>1942</v>
      </c>
      <c r="C927" s="181" t="s">
        <v>2320</v>
      </c>
      <c r="D927" s="145" t="str">
        <f t="shared" si="16"/>
        <v>COMMENT ON COLUMN SPT_APP_XML_PROP_V.PAR_APP_XML_PROP_ID IS 'Parent property - XML Property ID';</v>
      </c>
    </row>
    <row r="928" spans="1:4" x14ac:dyDescent="0.25">
      <c r="A928" t="s">
        <v>1958</v>
      </c>
      <c r="B928" t="s">
        <v>1943</v>
      </c>
      <c r="C928" s="183" t="s">
        <v>2321</v>
      </c>
      <c r="D928" s="145" t="str">
        <f t="shared" si="16"/>
        <v>COMMENT ON COLUMN SPT_APP_XML_PROP_V.PAR_CHILD_CONTAINER_YN IS 'Parent property - Flag to indicate if the given XML property is a child container element and should use a processing loop in the validation/loading process';</v>
      </c>
    </row>
    <row r="929" spans="1:4" x14ac:dyDescent="0.25">
      <c r="A929" t="s">
        <v>1958</v>
      </c>
      <c r="B929" t="s">
        <v>1945</v>
      </c>
      <c r="C929" s="145" t="str">
        <f>VLOOKUP(B929, Table_Cols!$B$519:$C$1165, 2, FALSE)</f>
        <v>The parent table name for the subsequent child records records contained in the given XML property element (if any).  This is used for navigating through the dynamic values_array variable in the processing sscript</v>
      </c>
      <c r="D929" s="145" t="str">
        <f t="shared" si="16"/>
        <v>COMMENT ON COLUMN SPT_APP_XML_PROP_V.PAR_CONT_TABLE_ID IS 'The parent table name for the subsequent child records records contained in the given XML property element (if any).  This is used for navigating through the dynamic values_array variable in the processing sscript';</v>
      </c>
    </row>
    <row r="930" spans="1:4" x14ac:dyDescent="0.25">
      <c r="A930" t="s">
        <v>1958</v>
      </c>
      <c r="B930" t="s">
        <v>1947</v>
      </c>
      <c r="C930" s="183" t="s">
        <v>2322</v>
      </c>
      <c r="D930" s="145" t="str">
        <f t="shared" si="16"/>
        <v>COMMENT ON COLUMN SPT_APP_XML_PROP_V.PAR_PARENT_XML_PROP_ID IS 'Parent property - XML Property ID of parent property';</v>
      </c>
    </row>
    <row r="931" spans="1:4" x14ac:dyDescent="0.25">
      <c r="A931" t="s">
        <v>1958</v>
      </c>
      <c r="B931" t="s">
        <v>1959</v>
      </c>
      <c r="C931" s="183" t="s">
        <v>2324</v>
      </c>
      <c r="D931" s="145" t="str">
        <f t="shared" si="16"/>
        <v>COMMENT ON COLUMN SPT_APP_XML_PROP_V.PAR_PAR_CONT_TABLE_ID IS 'Parent property - The parent table name for the subsequent child records records contained in the given XML property element (if any).  This is used for navigating through the dynamic values_array variable in the processing sscript';</v>
      </c>
    </row>
    <row r="932" spans="1:4" x14ac:dyDescent="0.25">
      <c r="A932" t="s">
        <v>1958</v>
      </c>
      <c r="B932" t="s">
        <v>1951</v>
      </c>
      <c r="C932" s="145" t="s">
        <v>2325</v>
      </c>
      <c r="D932" s="145" t="str">
        <f t="shared" si="16"/>
        <v>COMMENT ON COLUMN SPT_APP_XML_PROP_V.PAR_SPECIAL_NUMBER_YN IS 'Parent property - Flag to indicate if this is a special number.  This is UTF8-encoded value with a space as a thousands separator in eTunaLog versions before V1.22';</v>
      </c>
    </row>
    <row r="933" spans="1:4" x14ac:dyDescent="0.25">
      <c r="A933" t="s">
        <v>1958</v>
      </c>
      <c r="B933" t="s">
        <v>1952</v>
      </c>
      <c r="C933" s="145" t="s">
        <v>2326</v>
      </c>
      <c r="D933" s="145" t="str">
        <f t="shared" si="16"/>
        <v>COMMENT ON COLUMN SPT_APP_XML_PROP_V.PAR_SPEC_GLOBAL_PROP_YN IS 'Parent property - Flag to indicate if the given XML property is a special value that should be processed separately as a global value (e.g. RPL page number being inserted into trip event records)';</v>
      </c>
    </row>
    <row r="934" spans="1:4" x14ac:dyDescent="0.25">
      <c r="A934" t="s">
        <v>1958</v>
      </c>
      <c r="B934" t="s">
        <v>1955</v>
      </c>
      <c r="C934" s="145" t="str">
        <f>VLOOKUP(B934, Table_Cols!$B$519:$C$1165, 2, FALSE)</f>
        <v>The XML property name</v>
      </c>
      <c r="D934" s="145" t="str">
        <f t="shared" si="16"/>
        <v>COMMENT ON COLUMN SPT_APP_XML_PROP_V.PROPERTY_NAME IS 'The XML property name';</v>
      </c>
    </row>
    <row r="935" spans="1:4" x14ac:dyDescent="0.25">
      <c r="A935" t="s">
        <v>1958</v>
      </c>
      <c r="B935" t="s">
        <v>1956</v>
      </c>
      <c r="C935" s="145" t="str">
        <f>VLOOKUP(B935, Table_Cols!$B$519:$C$1165, 2, FALSE)</f>
        <v>Flag to indicate if this is a special number.  This is UTF8-encoded value with a space as a thousands separator in eTunaLog versions before V1.22</v>
      </c>
      <c r="D935" s="145" t="str">
        <f t="shared" si="16"/>
        <v>COMMENT ON COLUMN SPT_APP_XML_PROP_V.SPECIAL_NUMBER_YN IS 'Flag to indicate if this is a special number.  This is UTF8-encoded value with a space as a thousands separator in eTunaLog versions before V1.22';</v>
      </c>
    </row>
    <row r="936" spans="1:4" x14ac:dyDescent="0.25">
      <c r="A936" t="s">
        <v>1958</v>
      </c>
      <c r="B936" t="s">
        <v>1957</v>
      </c>
      <c r="C936" s="145" t="str">
        <f>VLOOKUP(B936, Table_Cols!$B$519:$C$1165, 2, FALSE)</f>
        <v>Flag to indicate if the given XML property is a special value that should be processed separately as a global value (e.g. RPL page number being inserted into trip event records)</v>
      </c>
      <c r="D936" s="145" t="str">
        <f t="shared" si="16"/>
        <v>COMMENT ON COLUMN SPT_APP_XML_PROP_V.SPEC_GLOBAL_PROP_YN IS 'Flag to indicate if the given XML property is a special value that should be processed separately as a global value (e.g. RPL page number being inserted into trip event records)';</v>
      </c>
    </row>
    <row r="937" spans="1:4" s="224" customFormat="1" x14ac:dyDescent="0.25">
      <c r="A937" s="224" t="s">
        <v>1958</v>
      </c>
      <c r="B937" s="224" t="s">
        <v>3711</v>
      </c>
      <c r="C937" s="224" t="s">
        <v>3710</v>
      </c>
      <c r="D937" s="224" t="str">
        <f t="shared" si="16"/>
        <v>COMMENT ON COLUMN SPT_APP_XML_PROP_V.XML_PROP_ROWNUM IS 'The ROWNUM value from the recursive XML Document Properties View used to order the results in the correct XML hierarchical structure';</v>
      </c>
    </row>
    <row r="938" spans="1:4" x14ac:dyDescent="0.25">
      <c r="A938" t="s">
        <v>2130</v>
      </c>
      <c r="B938" t="s">
        <v>1065</v>
      </c>
      <c r="C938" s="145" t="str">
        <f>VLOOKUP(B938, Table_Cols!$B$519:$C$1165, 2, FALSE)</f>
        <v>Primary Key for the SPT_APP_FIELDS table</v>
      </c>
      <c r="D938" s="145" t="str">
        <f t="shared" si="16"/>
        <v>COMMENT ON COLUMN SPT_APP_XML_REC_GRPS_MV.APP_FIELD_ID IS 'Primary Key for the SPT_APP_FIELDS table';</v>
      </c>
    </row>
    <row r="939" spans="1:4" x14ac:dyDescent="0.25">
      <c r="A939" t="s">
        <v>2130</v>
      </c>
      <c r="B939" t="s">
        <v>1066</v>
      </c>
      <c r="C939" s="145" t="str">
        <f>VLOOKUP(B939, Table_Cols!$B$519:$C$1165, 2, FALSE)</f>
        <v>Foreign key reference to the XML Application Record Groups table that associates the Record Group with a given Default Value</v>
      </c>
      <c r="D939" s="145" t="str">
        <f t="shared" si="16"/>
        <v>COMMENT ON COLUMN SPT_APP_XML_REC_GRPS_MV.APP_RECORD_GROUP_ID IS 'Foreign key reference to the XML Application Record Groups table that associates the Record Group with a given Default Value';</v>
      </c>
    </row>
    <row r="940" spans="1:4" x14ac:dyDescent="0.25">
      <c r="A940" t="s">
        <v>2130</v>
      </c>
      <c r="B940" t="s">
        <v>1067</v>
      </c>
      <c r="C940" s="145" t="str">
        <f>VLOOKUP(B940, Table_Cols!$B$519:$C$1165, 2, FALSE)</f>
        <v>Primary Key for the SPT_APP_REC_GRP_PROPS table</v>
      </c>
      <c r="D940" s="145" t="str">
        <f t="shared" si="16"/>
        <v>COMMENT ON COLUMN SPT_APP_XML_REC_GRPS_MV.APP_REC_GRP_PROP_ID IS 'Primary Key for the SPT_APP_REC_GRP_PROPS table';</v>
      </c>
    </row>
    <row r="941" spans="1:4" x14ac:dyDescent="0.25">
      <c r="A941" t="s">
        <v>2130</v>
      </c>
      <c r="B941" t="s">
        <v>1064</v>
      </c>
      <c r="C941" s="145" t="str">
        <f>VLOOKUP(B941, Table_Cols!$B$519:$C$1165, 2, FALSE)</f>
        <v>Foreign key reference to the XML Application Table that defines the table the given field belongs to</v>
      </c>
      <c r="D941" s="145" t="str">
        <f t="shared" si="16"/>
        <v>COMMENT ON COLUMN SPT_APP_XML_REC_GRPS_MV.APP_TABLE_ID IS 'Foreign key reference to the XML Application Table that defines the table the given field belongs to';</v>
      </c>
    </row>
    <row r="942" spans="1:4" x14ac:dyDescent="0.25">
      <c r="A942" t="s">
        <v>2130</v>
      </c>
      <c r="B942" t="s">
        <v>1070</v>
      </c>
      <c r="C942" s="145" t="str">
        <f>VLOOKUP(B942, Table_Cols!$B$519:$C$1165, 2, FALSE)</f>
        <v>Primary Key for the SPT_APP_XML_FIELDS table</v>
      </c>
      <c r="D942" s="145" t="str">
        <f t="shared" si="16"/>
        <v>COMMENT ON COLUMN SPT_APP_XML_REC_GRPS_MV.APP_XML_FIELD_ID IS 'Primary Key for the SPT_APP_XML_FIELDS table';</v>
      </c>
    </row>
    <row r="943" spans="1:4" x14ac:dyDescent="0.25">
      <c r="A943" t="s">
        <v>2130</v>
      </c>
      <c r="B943" t="s">
        <v>1049</v>
      </c>
      <c r="C943" s="145" t="str">
        <f>VLOOKUP(B943, Table_Cols!$B$519:$C$1165, 2, FALSE)</f>
        <v>foreign key reference to the XML Application Document Properties table</v>
      </c>
      <c r="D943" s="145" t="str">
        <f t="shared" si="16"/>
        <v>COMMENT ON COLUMN SPT_APP_XML_REC_GRPS_MV.APP_XML_PROP_ID IS 'foreign key reference to the XML Application Document Properties table';</v>
      </c>
    </row>
    <row r="944" spans="1:4" x14ac:dyDescent="0.25">
      <c r="A944" t="s">
        <v>2130</v>
      </c>
      <c r="B944" t="s">
        <v>1938</v>
      </c>
      <c r="C944" s="145" t="str">
        <f>VLOOKUP(B944, Table_Cols!$B$519:$C$1165, 2, FALSE)</f>
        <v>Flag to indicate if the given XML property is a child container element and should use a processing loop in the validation/loading process</v>
      </c>
      <c r="D944" s="145" t="str">
        <f t="shared" si="16"/>
        <v>COMMENT ON COLUMN SPT_APP_XML_REC_GRPS_MV.CHILD_CONTAINER_YN IS 'Flag to indicate if the given XML property is a child container element and should use a processing loop in the validation/loading process';</v>
      </c>
    </row>
    <row r="945" spans="1:4" x14ac:dyDescent="0.25">
      <c r="A945" t="s">
        <v>2130</v>
      </c>
      <c r="B945" t="s">
        <v>1917</v>
      </c>
      <c r="C945" s="145" t="s">
        <v>2215</v>
      </c>
      <c r="D945" s="145" t="str">
        <f t="shared" si="16"/>
        <v>COMMENT ON COLUMN SPT_APP_XML_REC_GRPS_MV.DATA_PRECISION IS 'Precision for the given FIELD_NAME data type';</v>
      </c>
    </row>
    <row r="946" spans="1:4" x14ac:dyDescent="0.25">
      <c r="A946" t="s">
        <v>2130</v>
      </c>
      <c r="B946" t="s">
        <v>1918</v>
      </c>
      <c r="C946" s="145" t="s">
        <v>2216</v>
      </c>
      <c r="D946" s="145" t="str">
        <f t="shared" si="16"/>
        <v>COMMENT ON COLUMN SPT_APP_XML_REC_GRPS_MV.DATA_SCALE IS 'Scale for the given FIELD_NAME data type';</v>
      </c>
    </row>
    <row r="947" spans="1:4" x14ac:dyDescent="0.25">
      <c r="A947" t="s">
        <v>2130</v>
      </c>
      <c r="B947" t="s">
        <v>1919</v>
      </c>
      <c r="C947" s="145" t="s">
        <v>2217</v>
      </c>
      <c r="D947" s="145" t="str">
        <f t="shared" si="16"/>
        <v>COMMENT ON COLUMN SPT_APP_XML_REC_GRPS_MV.DATA_TYPE IS 'Data Type for the given FIELD_NAME';</v>
      </c>
    </row>
    <row r="948" spans="1:4" x14ac:dyDescent="0.25">
      <c r="A948" t="s">
        <v>2130</v>
      </c>
      <c r="B948" t="s">
        <v>1911</v>
      </c>
      <c r="C948" s="145" t="str">
        <f>VLOOKUP(B948, Table_Cols!$B$519:$C$1165, 2, FALSE)</f>
        <v>Flag to indicate if the given record group is a duplicate that should only be inserted once (e.g. SPT_VESSEL_TRIPS section of the RPL header is repeated but should only result in a single new record for a given vessel trip)</v>
      </c>
      <c r="D948" s="145" t="str">
        <f t="shared" si="16"/>
        <v>COMMENT ON COLUMN SPT_APP_XML_REC_GRPS_MV.DUP_REC_YN IS 'Flag to indicate if the given record group is a duplicate that should only be inserted once (e.g. SPT_VESSEL_TRIPS section of the RPL header is repeated but should only result in a single new record for a given vessel trip)';</v>
      </c>
    </row>
    <row r="949" spans="1:4" x14ac:dyDescent="0.25">
      <c r="A949" t="s">
        <v>2130</v>
      </c>
      <c r="B949" t="s">
        <v>1912</v>
      </c>
      <c r="C949" s="145" t="str">
        <f>VLOOKUP(B949, Table_Cols!$B$519:$C$1165, 2, FALSE)</f>
        <v>The description of the Application XML Field used in the XML data import module</v>
      </c>
      <c r="D949" s="145" t="str">
        <f t="shared" si="16"/>
        <v>COMMENT ON COLUMN SPT_APP_XML_REC_GRPS_MV.FIELD_DESCRIPTION IS 'The description of the Application XML Field used in the XML data import module';</v>
      </c>
    </row>
    <row r="950" spans="1:4" x14ac:dyDescent="0.25">
      <c r="A950" t="s">
        <v>2130</v>
      </c>
      <c r="B950" t="s">
        <v>1913</v>
      </c>
      <c r="C950" s="145" t="str">
        <f>VLOOKUP(B950, Table_Cols!$B$519:$C$1165, 2, FALSE)</f>
        <v>The name of the Application XML Field used in the XML data import module</v>
      </c>
      <c r="D950" s="145" t="str">
        <f t="shared" si="16"/>
        <v>COMMENT ON COLUMN SPT_APP_XML_REC_GRPS_MV.FIELD_NAME IS 'The name of the Application XML Field used in the XML data import module';</v>
      </c>
    </row>
    <row r="951" spans="1:4" x14ac:dyDescent="0.25">
      <c r="A951" t="s">
        <v>2130</v>
      </c>
      <c r="B951" t="s">
        <v>1920</v>
      </c>
      <c r="C951" s="184" t="s">
        <v>2219</v>
      </c>
      <c r="D951" s="145" t="str">
        <f t="shared" si="16"/>
        <v>COMMENT ON COLUMN SPT_APP_XML_REC_GRPS_MV.FK_FIELD_DESCRIPTION IS 'The description of the FK field for the given table object that references the parent table''s primary key for the Application XML Field used in the XML data import module';</v>
      </c>
    </row>
    <row r="952" spans="1:4" x14ac:dyDescent="0.25">
      <c r="A952" t="s">
        <v>2130</v>
      </c>
      <c r="B952" t="s">
        <v>1921</v>
      </c>
      <c r="C952" s="184" t="s">
        <v>2220</v>
      </c>
      <c r="D952" s="145" t="str">
        <f t="shared" si="16"/>
        <v>COMMENT ON COLUMN SPT_APP_XML_REC_GRPS_MV.FK_FIELD_ID IS 'The primary key value for the FK field for the given table object that references the parent table''s primary key for the Application XML Field used in the XML data import module';</v>
      </c>
    </row>
    <row r="953" spans="1:4" x14ac:dyDescent="0.25">
      <c r="A953" t="s">
        <v>2130</v>
      </c>
      <c r="B953" t="s">
        <v>1922</v>
      </c>
      <c r="C953" s="184" t="s">
        <v>2218</v>
      </c>
      <c r="D953" s="145" t="str">
        <f t="shared" si="16"/>
        <v>COMMENT ON COLUMN SPT_APP_XML_REC_GRPS_MV.FK_FIELD_NAME IS 'The FK field name for the given table object that references the parent table''s primary key for the Application XML Field used in the XML data import module';</v>
      </c>
    </row>
    <row r="954" spans="1:4" x14ac:dyDescent="0.25">
      <c r="A954" t="s">
        <v>2130</v>
      </c>
      <c r="B954" t="s">
        <v>1939</v>
      </c>
      <c r="C954" s="185" t="s">
        <v>2259</v>
      </c>
      <c r="D954" s="145" t="str">
        <f t="shared" si="16"/>
        <v>COMMENT ON COLUMN SPT_APP_XML_REC_GRPS_MV.PARENT_PROP_NAME IS 'The parent record for the given XML Property';</v>
      </c>
    </row>
    <row r="955" spans="1:4" x14ac:dyDescent="0.25">
      <c r="A955" t="s">
        <v>2130</v>
      </c>
      <c r="B955" t="s">
        <v>1940</v>
      </c>
      <c r="C955" s="145" t="str">
        <f>VLOOKUP(B955, Table_Cols!$B$519:$C$1165, 2, FALSE)</f>
        <v>Foreign key reference to the SPT_XML_PROPERTIES parent record</v>
      </c>
      <c r="D955" s="145" t="str">
        <f t="shared" si="16"/>
        <v>COMMENT ON COLUMN SPT_APP_XML_REC_GRPS_MV.PARENT_XML_PROP_ID IS 'Foreign key reference to the SPT_XML_PROPERTIES parent record';</v>
      </c>
    </row>
    <row r="956" spans="1:4" x14ac:dyDescent="0.25">
      <c r="A956" t="s">
        <v>2130</v>
      </c>
      <c r="B956" t="s">
        <v>1941</v>
      </c>
      <c r="C956" s="186" t="s">
        <v>2229</v>
      </c>
      <c r="D956" s="145" t="str">
        <f t="shared" si="16"/>
        <v>COMMENT ON COLUMN SPT_APP_XML_REC_GRPS_MV.PAR_APP_TABLE_ID IS 'The Table ID for the give table object''s parent table object';</v>
      </c>
    </row>
    <row r="957" spans="1:4" x14ac:dyDescent="0.25">
      <c r="A957" t="s">
        <v>2130</v>
      </c>
      <c r="B957" t="s">
        <v>1942</v>
      </c>
      <c r="C957" s="187" t="s">
        <v>2320</v>
      </c>
      <c r="D957" s="145" t="str">
        <f t="shared" si="16"/>
        <v>COMMENT ON COLUMN SPT_APP_XML_REC_GRPS_MV.PAR_APP_XML_PROP_ID IS 'Parent property - XML Property ID';</v>
      </c>
    </row>
    <row r="958" spans="1:4" x14ac:dyDescent="0.25">
      <c r="A958" t="s">
        <v>2130</v>
      </c>
      <c r="B958" t="s">
        <v>1943</v>
      </c>
      <c r="C958" s="188" t="s">
        <v>2321</v>
      </c>
      <c r="D958" s="145" t="str">
        <f t="shared" si="16"/>
        <v>COMMENT ON COLUMN SPT_APP_XML_REC_GRPS_MV.PAR_CHILD_CONTAINER_YN IS 'Parent property - Flag to indicate if the given XML property is a child container element and should use a processing loop in the validation/loading process';</v>
      </c>
    </row>
    <row r="959" spans="1:4" x14ac:dyDescent="0.25">
      <c r="A959" t="s">
        <v>2130</v>
      </c>
      <c r="B959" t="s">
        <v>1944</v>
      </c>
      <c r="C959" s="189" t="s">
        <v>2328</v>
      </c>
      <c r="D959" s="145" t="str">
        <f t="shared" si="16"/>
        <v>COMMENT ON COLUMN SPT_APP_XML_REC_GRPS_MV.PAR_CONT_TABLE_DESCRIPTION IS 'The parent table description for the subsequent child records records contained in the given XML property element (if any).  This is used for navigating through the dynamic values_array variable in the processing sscript';</v>
      </c>
    </row>
    <row r="960" spans="1:4" x14ac:dyDescent="0.25">
      <c r="A960" t="s">
        <v>2130</v>
      </c>
      <c r="B960" t="s">
        <v>1945</v>
      </c>
      <c r="C960" s="145" t="s">
        <v>2329</v>
      </c>
      <c r="D960" s="145" t="str">
        <f t="shared" si="16"/>
        <v>COMMENT ON COLUMN SPT_APP_XML_REC_GRPS_MV.PAR_CONT_TABLE_ID IS 'The parent table for the subsequent child records records contained in the given XML property element (if any).  This is used for navigating through the dynamic values_array variable in the processing sscript';</v>
      </c>
    </row>
    <row r="961" spans="1:4" x14ac:dyDescent="0.25">
      <c r="A961" t="s">
        <v>2130</v>
      </c>
      <c r="B961" t="s">
        <v>1946</v>
      </c>
      <c r="C961" s="189" t="s">
        <v>2126</v>
      </c>
      <c r="D961" s="145" t="str">
        <f t="shared" si="16"/>
        <v>COMMENT ON COLUMN SPT_APP_XML_REC_GRPS_MV.PAR_CONT_TABLE_NAME IS 'The parent table name for the subsequent child records records contained in the given XML property element (if any).  This is used for navigating through the dynamic values_array variable in the processing sscript';</v>
      </c>
    </row>
    <row r="962" spans="1:4" x14ac:dyDescent="0.25">
      <c r="A962" t="s">
        <v>2130</v>
      </c>
      <c r="B962" t="s">
        <v>1947</v>
      </c>
      <c r="C962" s="190" t="s">
        <v>2322</v>
      </c>
      <c r="D962" s="145" t="str">
        <f t="shared" si="16"/>
        <v>COMMENT ON COLUMN SPT_APP_XML_REC_GRPS_MV.PAR_PARENT_XML_PROP_ID IS 'Parent property - XML Property ID of parent property';</v>
      </c>
    </row>
    <row r="963" spans="1:4" x14ac:dyDescent="0.25">
      <c r="A963" t="s">
        <v>2130</v>
      </c>
      <c r="B963" t="s">
        <v>1948</v>
      </c>
      <c r="C963" s="157" t="s">
        <v>2230</v>
      </c>
      <c r="D963" s="145" t="str">
        <f t="shared" si="16"/>
        <v>COMMENT ON COLUMN SPT_APP_XML_REC_GRPS_MV.PAR_PK_FIELD_DESCRIPTION IS 'The Description of the primary key field for the given table object''s parent table object';</v>
      </c>
    </row>
    <row r="964" spans="1:4" x14ac:dyDescent="0.25">
      <c r="A964" t="s">
        <v>2130</v>
      </c>
      <c r="B964" t="s">
        <v>1949</v>
      </c>
      <c r="C964" s="157" t="s">
        <v>2231</v>
      </c>
      <c r="D964" s="145" t="str">
        <f t="shared" si="16"/>
        <v>COMMENT ON COLUMN SPT_APP_XML_REC_GRPS_MV.PAR_PK_FIELD_ID IS 'The ID of the primary key field for the given table object''s parent table object';</v>
      </c>
    </row>
    <row r="965" spans="1:4" x14ac:dyDescent="0.25">
      <c r="A965" t="s">
        <v>2130</v>
      </c>
      <c r="B965" t="s">
        <v>1950</v>
      </c>
      <c r="C965" s="157" t="s">
        <v>2232</v>
      </c>
      <c r="D965" s="145" t="str">
        <f t="shared" si="16"/>
        <v>COMMENT ON COLUMN SPT_APP_XML_REC_GRPS_MV.PAR_PK_FIELD_NAME IS 'The Name of the primary key field for the given table object''s parent table object';</v>
      </c>
    </row>
    <row r="966" spans="1:4" x14ac:dyDescent="0.25">
      <c r="A966" t="s">
        <v>2130</v>
      </c>
      <c r="B966" t="s">
        <v>1951</v>
      </c>
      <c r="C966" s="191" t="s">
        <v>2325</v>
      </c>
      <c r="D966" s="145" t="str">
        <f t="shared" si="16"/>
        <v>COMMENT ON COLUMN SPT_APP_XML_REC_GRPS_MV.PAR_SPECIAL_NUMBER_YN IS 'Parent property - Flag to indicate if this is a special number.  This is UTF8-encoded value with a space as a thousands separator in eTunaLog versions before V1.22';</v>
      </c>
    </row>
    <row r="967" spans="1:4" x14ac:dyDescent="0.25">
      <c r="A967" t="s">
        <v>2130</v>
      </c>
      <c r="B967" t="s">
        <v>1952</v>
      </c>
      <c r="C967" s="191" t="s">
        <v>2326</v>
      </c>
      <c r="D967" s="145" t="str">
        <f t="shared" si="16"/>
        <v>COMMENT ON COLUMN SPT_APP_XML_REC_GRPS_MV.PAR_SPEC_GLOBAL_PROP_YN IS 'Parent property - Flag to indicate if the given XML property is a special value that should be processed separately as a global value (e.g. RPL page number being inserted into trip event records)';</v>
      </c>
    </row>
    <row r="968" spans="1:4" x14ac:dyDescent="0.25">
      <c r="A968" t="s">
        <v>2130</v>
      </c>
      <c r="B968" t="s">
        <v>1953</v>
      </c>
      <c r="C968" s="158" t="s">
        <v>2224</v>
      </c>
      <c r="D968" s="145" t="str">
        <f t="shared" si="16"/>
        <v>COMMENT ON COLUMN SPT_APP_XML_REC_GRPS_MV.PAR_TABLE_DESCRIPTION IS 'The Description for the give table object''s parent table object';</v>
      </c>
    </row>
    <row r="969" spans="1:4" x14ac:dyDescent="0.25">
      <c r="A969" t="s">
        <v>2130</v>
      </c>
      <c r="B969" t="s">
        <v>1954</v>
      </c>
      <c r="C969" s="158" t="s">
        <v>2225</v>
      </c>
      <c r="D969" s="145" t="str">
        <f t="shared" si="16"/>
        <v>COMMENT ON COLUMN SPT_APP_XML_REC_GRPS_MV.PAR_TABLE_NAME IS 'The Name for the give table object''s parent table object';</v>
      </c>
    </row>
    <row r="970" spans="1:4" x14ac:dyDescent="0.25">
      <c r="A970" t="s">
        <v>2130</v>
      </c>
      <c r="B970" t="s">
        <v>1932</v>
      </c>
      <c r="C970" s="159" t="s">
        <v>2221</v>
      </c>
      <c r="D970" s="145" t="str">
        <f t="shared" si="16"/>
        <v>COMMENT ON COLUMN SPT_APP_XML_REC_GRPS_MV.PK_FIELD_DESCRIPTION IS 'The primary key''s field description for the given table object';</v>
      </c>
    </row>
    <row r="971" spans="1:4" x14ac:dyDescent="0.25">
      <c r="A971" t="s">
        <v>2130</v>
      </c>
      <c r="B971" t="s">
        <v>1933</v>
      </c>
      <c r="C971" s="159" t="s">
        <v>2222</v>
      </c>
      <c r="D971" s="145" t="str">
        <f t="shared" si="16"/>
        <v>COMMENT ON COLUMN SPT_APP_XML_REC_GRPS_MV.PK_FIELD_ID IS 'The primary key''s field ID for the given table object';</v>
      </c>
    </row>
    <row r="972" spans="1:4" x14ac:dyDescent="0.25">
      <c r="A972" t="s">
        <v>2130</v>
      </c>
      <c r="B972" t="s">
        <v>1934</v>
      </c>
      <c r="C972" s="159" t="s">
        <v>2223</v>
      </c>
      <c r="D972" s="145" t="str">
        <f t="shared" si="16"/>
        <v>COMMENT ON COLUMN SPT_APP_XML_REC_GRPS_MV.PK_FIELD_NAME IS 'The primary key''s field name for the given table object';</v>
      </c>
    </row>
    <row r="973" spans="1:4" x14ac:dyDescent="0.25">
      <c r="A973" t="s">
        <v>2130</v>
      </c>
      <c r="B973" t="s">
        <v>1955</v>
      </c>
      <c r="C973" s="145" t="str">
        <f>VLOOKUP(B973, Table_Cols!$B$519:$C$1165, 2, FALSE)</f>
        <v>The XML property name</v>
      </c>
      <c r="D973" s="145" t="str">
        <f t="shared" si="16"/>
        <v>COMMENT ON COLUMN SPT_APP_XML_REC_GRPS_MV.PROPERTY_NAME IS 'The XML property name';</v>
      </c>
    </row>
    <row r="974" spans="1:4" x14ac:dyDescent="0.25">
      <c r="A974" t="s">
        <v>2130</v>
      </c>
      <c r="B974" t="s">
        <v>1914</v>
      </c>
      <c r="C974" s="145" t="str">
        <f>VLOOKUP(B974, Table_Cols!$B$519:$C$1165, 2, FALSE)</f>
        <v>The description of the given group of XML Application Fields that comprise the values for the given record</v>
      </c>
      <c r="D974" s="145" t="str">
        <f t="shared" si="16"/>
        <v>COMMENT ON COLUMN SPT_APP_XML_REC_GRPS_MV.RECORD_GROUP_DESC IS 'The description of the given group of XML Application Fields that comprise the values for the given record';</v>
      </c>
    </row>
    <row r="975" spans="1:4" x14ac:dyDescent="0.25">
      <c r="A975" t="s">
        <v>2130</v>
      </c>
      <c r="B975" t="s">
        <v>1915</v>
      </c>
      <c r="C975" s="145" t="str">
        <f>VLOOKUP(B975, Table_Cols!$B$519:$C$1165, 2, FALSE)</f>
        <v>The name of the given group of XML Application Fields that comprise the values for the given record</v>
      </c>
      <c r="D975" s="145" t="str">
        <f t="shared" si="16"/>
        <v>COMMENT ON COLUMN SPT_APP_XML_REC_GRPS_MV.RECORD_GROUP_NAME IS 'The name of the given group of XML Application Fields that comprise the values for the given record';</v>
      </c>
    </row>
    <row r="976" spans="1:4" x14ac:dyDescent="0.25">
      <c r="A976" t="s">
        <v>2130</v>
      </c>
      <c r="B976" t="s">
        <v>1956</v>
      </c>
      <c r="C976" s="145" t="str">
        <f>VLOOKUP(B976, Table_Cols!$B$519:$C$1165, 2, FALSE)</f>
        <v>Flag to indicate if this is a special number.  This is UTF8-encoded value with a space as a thousands separator in eTunaLog versions before V1.22</v>
      </c>
      <c r="D976" s="145" t="str">
        <f t="shared" si="16"/>
        <v>COMMENT ON COLUMN SPT_APP_XML_REC_GRPS_MV.SPECIAL_NUMBER_YN IS 'Flag to indicate if this is a special number.  This is UTF8-encoded value with a space as a thousands separator in eTunaLog versions before V1.22';</v>
      </c>
    </row>
    <row r="977" spans="1:4" x14ac:dyDescent="0.25">
      <c r="A977" t="s">
        <v>2130</v>
      </c>
      <c r="B977" t="s">
        <v>1957</v>
      </c>
      <c r="C977" s="145" t="str">
        <f>VLOOKUP(B977, Table_Cols!$B$519:$C$1165, 2, FALSE)</f>
        <v>Flag to indicate if the given XML property is a special value that should be processed separately as a global value (e.g. RPL page number being inserted into trip event records)</v>
      </c>
      <c r="D977" s="145" t="str">
        <f t="shared" si="16"/>
        <v>COMMENT ON COLUMN SPT_APP_XML_REC_GRPS_MV.SPEC_GLOBAL_PROP_YN IS 'Flag to indicate if the given XML property is a special value that should be processed separately as a global value (e.g. RPL page number being inserted into trip event records)';</v>
      </c>
    </row>
    <row r="978" spans="1:4" x14ac:dyDescent="0.25">
      <c r="A978" t="s">
        <v>2130</v>
      </c>
      <c r="B978" t="s">
        <v>1935</v>
      </c>
      <c r="C978" s="145" t="str">
        <f>VLOOKUP(B978, Table_Cols!$B$519:$C$1165, 2, FALSE)</f>
        <v>The SQL expression that is used to assign the corresponding destination field's value (if any)</v>
      </c>
      <c r="D978" s="145" t="str">
        <f t="shared" si="16"/>
        <v>COMMENT ON COLUMN SPT_APP_XML_REC_GRPS_MV.SQL_EXPRESSION IS 'The SQL expression that is used to assign the corresponding destination field''s value (if any)';</v>
      </c>
    </row>
    <row r="979" spans="1:4" x14ac:dyDescent="0.25">
      <c r="A979" t="s">
        <v>2130</v>
      </c>
      <c r="B979" t="s">
        <v>1936</v>
      </c>
      <c r="C979" s="145" t="str">
        <f>VLOOKUP(B979, Table_Cols!$B$519:$C$1165, 2, FALSE)</f>
        <v>The description of the application table used in the XML data import module</v>
      </c>
      <c r="D979" s="145" t="str">
        <f t="shared" si="16"/>
        <v>COMMENT ON COLUMN SPT_APP_XML_REC_GRPS_MV.TABLE_DESCRIPTION IS 'The description of the application table used in the XML data import module';</v>
      </c>
    </row>
    <row r="980" spans="1:4" x14ac:dyDescent="0.25">
      <c r="A980" t="s">
        <v>2130</v>
      </c>
      <c r="B980" t="s">
        <v>552</v>
      </c>
      <c r="C980" s="145" t="str">
        <f>VLOOKUP(B980, Table_Cols!$B$519:$C$1165, 2, FALSE)</f>
        <v>The name of the application table used in the XML data import module</v>
      </c>
      <c r="D980" s="145" t="str">
        <f t="shared" si="16"/>
        <v>COMMENT ON COLUMN SPT_APP_XML_REC_GRPS_MV.TABLE_NAME IS 'The name of the application table used in the XML data import module';</v>
      </c>
    </row>
    <row r="981" spans="1:4" s="197" customFormat="1" x14ac:dyDescent="0.25">
      <c r="A981" s="197" t="s">
        <v>2130</v>
      </c>
      <c r="B981" s="197" t="s">
        <v>2413</v>
      </c>
      <c r="C981" s="186" t="s">
        <v>2414</v>
      </c>
      <c r="D981" s="197" t="str">
        <f t="shared" si="16"/>
        <v>COMMENT ON COLUMN SPT_APP_XML_REC_GRPS_MV.TABLE_ACTIVE_YN IS 'Flag to indicate if the given Application Table is enabled in the XML data import module, if it is enabled the table will be included in the processing otherwise it will be filtered out.';</v>
      </c>
    </row>
    <row r="982" spans="1:4" s="214" customFormat="1" x14ac:dyDescent="0.25">
      <c r="A982" s="200" t="s">
        <v>2130</v>
      </c>
      <c r="B982" s="214" t="s">
        <v>516</v>
      </c>
      <c r="C982" s="214" t="str">
        <f>VLOOKUP(B982, Table_Cols!$B$519:$C$1165, 2, FALSE)</f>
        <v>Primary Key for the SPT_FORM_TYPES table</v>
      </c>
      <c r="D982" s="214" t="str">
        <f t="shared" si="16"/>
        <v>COMMENT ON COLUMN SPT_APP_XML_REC_GRPS_MV.FORM_TYPE_ID IS 'Primary Key for the SPT_FORM_TYPES table';</v>
      </c>
    </row>
    <row r="983" spans="1:4" s="214" customFormat="1" x14ac:dyDescent="0.25">
      <c r="A983" s="200" t="s">
        <v>2130</v>
      </c>
      <c r="B983" s="214" t="s">
        <v>594</v>
      </c>
      <c r="C983" s="214" t="str">
        <f>VLOOKUP(B983, Table_Cols!$B$519:$C$1165, 2, FALSE)</f>
        <v>The type of data collection form</v>
      </c>
      <c r="D983" s="214" t="str">
        <f t="shared" si="16"/>
        <v>COMMENT ON COLUMN SPT_APP_XML_REC_GRPS_MV.FORM_TYPE_NAME IS 'The type of data collection form';</v>
      </c>
    </row>
    <row r="984" spans="1:4" s="214" customFormat="1" x14ac:dyDescent="0.25">
      <c r="A984" s="200" t="s">
        <v>2130</v>
      </c>
      <c r="B984" s="214" t="s">
        <v>591</v>
      </c>
      <c r="C984" s="214" t="str">
        <f>VLOOKUP(B984, Table_Cols!$B$519:$C$1165, 2, FALSE)</f>
        <v>The description of the given type of data collection form</v>
      </c>
      <c r="D984" s="214" t="str">
        <f t="shared" si="16"/>
        <v>COMMENT ON COLUMN SPT_APP_XML_REC_GRPS_MV.FORM_TYPE_DESC IS 'The description of the given type of data collection form';</v>
      </c>
    </row>
    <row r="985" spans="1:4" s="214" customFormat="1" x14ac:dyDescent="0.25">
      <c r="A985" s="200" t="s">
        <v>2130</v>
      </c>
      <c r="B985" s="214" t="s">
        <v>508</v>
      </c>
      <c r="C985" s="214" t="str">
        <f>VLOOKUP(B985, Table_Cols!$B$519:$C$1165, 2, FALSE)</f>
        <v>The FOT form version that was used to collect the data for the given Cannery Transaction</v>
      </c>
      <c r="D985" s="214" t="str">
        <f t="shared" si="16"/>
        <v>COMMENT ON COLUMN SPT_APP_XML_REC_GRPS_MV.FORM_VERSION_ID IS 'The FOT form version that was used to collect the data for the given Cannery Transaction';</v>
      </c>
    </row>
    <row r="986" spans="1:4" s="214" customFormat="1" x14ac:dyDescent="0.25">
      <c r="A986" s="200" t="s">
        <v>2130</v>
      </c>
      <c r="B986" s="214" t="s">
        <v>599</v>
      </c>
      <c r="C986" s="214" t="str">
        <f>VLOOKUP(B986, Table_Cols!$B$519:$C$1165, 2, FALSE)</f>
        <v>The version of the given data collection form</v>
      </c>
      <c r="D986" s="214" t="str">
        <f t="shared" si="16"/>
        <v>COMMENT ON COLUMN SPT_APP_XML_REC_GRPS_MV.VERSION IS 'The version of the given data collection form';</v>
      </c>
    </row>
    <row r="987" spans="1:4" s="214" customFormat="1" x14ac:dyDescent="0.25">
      <c r="A987" s="200" t="s">
        <v>2130</v>
      </c>
      <c r="B987" s="214" t="s">
        <v>596</v>
      </c>
      <c r="C987" s="214" t="str">
        <f>VLOOKUP(B987, Table_Cols!$B$519:$C$1165, 2, FALSE)</f>
        <v>The description of the given data collection form</v>
      </c>
      <c r="D987" s="214" t="str">
        <f t="shared" si="16"/>
        <v>COMMENT ON COLUMN SPT_APP_XML_REC_GRPS_MV.FORM_DESC IS 'The description of the given data collection form';</v>
      </c>
    </row>
    <row r="988" spans="1:4" s="214" customFormat="1" x14ac:dyDescent="0.25">
      <c r="A988" s="200" t="s">
        <v>2130</v>
      </c>
      <c r="B988" s="214" t="s">
        <v>1143</v>
      </c>
      <c r="C988" s="214" t="s">
        <v>1482</v>
      </c>
      <c r="D988" s="214" t="str">
        <f t="shared" si="16"/>
        <v>COMMENT ON COLUMN SPT_APP_XML_REC_GRPS_MV.FORM_CATEGORY_CODE IS 'The code for the given Form Category';</v>
      </c>
    </row>
    <row r="989" spans="1:4" s="214" customFormat="1" x14ac:dyDescent="0.25">
      <c r="A989" s="200" t="s">
        <v>2130</v>
      </c>
      <c r="B989" s="214" t="s">
        <v>1144</v>
      </c>
      <c r="C989" s="214" t="s">
        <v>1483</v>
      </c>
      <c r="D989" s="214" t="str">
        <f t="shared" si="16"/>
        <v>COMMENT ON COLUMN SPT_APP_XML_REC_GRPS_MV.FORM_CATEGORY_NAME IS 'The name for the given Form Category';</v>
      </c>
    </row>
    <row r="990" spans="1:4" s="214" customFormat="1" x14ac:dyDescent="0.25">
      <c r="A990" s="200" t="s">
        <v>2130</v>
      </c>
      <c r="B990" s="214" t="s">
        <v>1145</v>
      </c>
      <c r="C990" s="214" t="s">
        <v>1484</v>
      </c>
      <c r="D990" s="214" t="str">
        <f t="shared" si="16"/>
        <v>COMMENT ON COLUMN SPT_APP_XML_REC_GRPS_MV.FORM_CATEGORY_DESC IS 'The description for the given Form Category';</v>
      </c>
    </row>
    <row r="991" spans="1:4" s="214" customFormat="1" x14ac:dyDescent="0.25">
      <c r="A991" s="200" t="s">
        <v>2130</v>
      </c>
      <c r="B991" s="214" t="s">
        <v>1116</v>
      </c>
      <c r="C991" s="214" t="s">
        <v>1481</v>
      </c>
      <c r="D991" s="214" t="str">
        <f t="shared" si="16"/>
        <v>COMMENT ON COLUMN SPT_APP_XML_REC_GRPS_MV.FORM_CATEGORY_ID IS 'Primary Key for the SPT_FORM_CATEGORIES table';</v>
      </c>
    </row>
    <row r="992" spans="1:4" s="224" customFormat="1" x14ac:dyDescent="0.25">
      <c r="A992" s="226" t="s">
        <v>2130</v>
      </c>
      <c r="B992" s="224" t="s">
        <v>3711</v>
      </c>
      <c r="C992" s="224" t="s">
        <v>3710</v>
      </c>
      <c r="D992" s="224" t="str">
        <f t="shared" si="16"/>
        <v>COMMENT ON COLUMN SPT_APP_XML_REC_GRPS_MV.XML_PROP_ROWNUM IS 'The ROWNUM value from the recursive XML Document Properties View used to order the results in the correct XML hierarchical structure';</v>
      </c>
    </row>
    <row r="993" spans="1:4" s="263" customFormat="1" x14ac:dyDescent="0.25">
      <c r="A993" s="264" t="s">
        <v>2130</v>
      </c>
      <c r="B993" s="263" t="s">
        <v>3824</v>
      </c>
      <c r="C993" s="263" t="s">
        <v>3825</v>
      </c>
      <c r="D993" s="263" t="str">
        <f t="shared" si="16"/>
        <v>COMMENT ON COLUMN SPT_APP_XML_REC_GRPS_MV.BLANK_FIELD_VAL_COMP IS 'The value that corresponds to this database table field that is equivalent to a blank value (e.g. 0.00 for RPL_ORIG_CATCH_WT_CHR).  This functionality prevents blank values from causing trivial records to be inserted.';</v>
      </c>
    </row>
    <row r="994" spans="1:4" s="263" customFormat="1" x14ac:dyDescent="0.25">
      <c r="A994" s="264" t="s">
        <v>2130</v>
      </c>
      <c r="B994" s="263" t="s">
        <v>3864</v>
      </c>
      <c r="C994" s="263" t="s">
        <v>3865</v>
      </c>
      <c r="D994" s="263" t="str">
        <f t="shared" si="16"/>
        <v>COMMENT ON COLUMN SPT_APP_XML_REC_GRPS_MV.BLNK_FIELD_COMP_ACTIVE_YN IS 'Flag to indicate if the given Record Group has all related Application Table Fields'' Blank Fied Value Comparison funcitonality enabled (Y) or disabled (N)';</v>
      </c>
    </row>
    <row r="995" spans="1:4" s="214" customFormat="1" x14ac:dyDescent="0.25">
      <c r="A995" s="214" t="s">
        <v>1960</v>
      </c>
      <c r="B995" s="214" t="s">
        <v>3073</v>
      </c>
      <c r="C995" s="214" t="s">
        <v>3074</v>
      </c>
      <c r="D995" s="214" t="str">
        <f t="shared" si="16"/>
        <v>COMMENT ON COLUMN SPT_CATCH_V.SWFSC_RETAIN_ID IS 'The original RETAIN_ID for historical data in the SWFSC_EVT_CATCH_VW query that was migrated from SWFSC in 2015';</v>
      </c>
    </row>
    <row r="996" spans="1:4" x14ac:dyDescent="0.25">
      <c r="A996" t="s">
        <v>1960</v>
      </c>
      <c r="B996" t="s">
        <v>677</v>
      </c>
      <c r="C996" s="145" t="str">
        <f>VLOOKUP(B996, Table_Cols!$B$519:$C$1165, 2, FALSE)</f>
        <v>Primary Key for the SPT_SET_CATCH table</v>
      </c>
      <c r="D996" s="145" t="str">
        <f t="shared" si="16"/>
        <v>COMMENT ON COLUMN SPT_CATCH_V.CATCH_ID IS 'Primary Key for the SPT_SET_CATCH table';</v>
      </c>
    </row>
    <row r="997" spans="1:4" x14ac:dyDescent="0.25">
      <c r="A997" t="s">
        <v>1960</v>
      </c>
      <c r="B997" t="s">
        <v>684</v>
      </c>
      <c r="C997" s="145" t="str">
        <f>VLOOKUP(B997, Table_Cols!$B$519:$C$1165, 2, FALSE)</f>
        <v>The size class for the catch</v>
      </c>
      <c r="D997" s="145" t="str">
        <f t="shared" si="16"/>
        <v>COMMENT ON COLUMN SPT_CATCH_V.CATCH_SIZE_CLASS_ID IS 'The size class for the catch';</v>
      </c>
    </row>
    <row r="998" spans="1:4" x14ac:dyDescent="0.25">
      <c r="A998" t="s">
        <v>1960</v>
      </c>
      <c r="B998" t="s">
        <v>686</v>
      </c>
      <c r="C998" s="145" t="str">
        <f>VLOOKUP(B998, Table_Cols!$B$519:$C$1165, 2, FALSE)</f>
        <v>The species that was caught</v>
      </c>
      <c r="D998" s="145" t="str">
        <f t="shared" si="16"/>
        <v>COMMENT ON COLUMN SPT_CATCH_V.CATCH_SPP_ID IS 'The species that was caught';</v>
      </c>
    </row>
    <row r="999" spans="1:4" x14ac:dyDescent="0.25">
      <c r="A999" t="s">
        <v>1960</v>
      </c>
      <c r="B999" t="s">
        <v>688</v>
      </c>
      <c r="C999" s="145" t="str">
        <f>VLOOKUP(B999, Table_Cols!$B$519:$C$1165, 2, FALSE)</f>
        <v>The associated vessel trip event</v>
      </c>
      <c r="D999" s="145" t="str">
        <f t="shared" ref="D999:D1084" si="17">CONCATENATE("COMMENT ON COLUMN ",A999, ".", B999, " IS '", SUBSTITUTE(C999, "'", "''"), "';")</f>
        <v>COMMENT ON COLUMN SPT_CATCH_V.CATCH_TRIP_EVT_ID IS 'The associated vessel trip event';</v>
      </c>
    </row>
    <row r="1000" spans="1:4" x14ac:dyDescent="0.25">
      <c r="A1000" t="s">
        <v>1960</v>
      </c>
      <c r="B1000" t="s">
        <v>690</v>
      </c>
      <c r="C1000" s="145" t="str">
        <f>VLOOKUP(B1000, Table_Cols!$B$519:$C$1165, 2, FALSE)</f>
        <v>The total weight (in metric tonnes) of the caught species for the given unit of measure</v>
      </c>
      <c r="D1000" s="145" t="str">
        <f t="shared" si="17"/>
        <v>COMMENT ON COLUMN SPT_CATCH_V.CATCH_WT_MT IS 'The total weight (in metric tonnes) of the caught species for the given unit of measure';</v>
      </c>
    </row>
    <row r="1001" spans="1:4" x14ac:dyDescent="0.25">
      <c r="A1001" t="s">
        <v>1960</v>
      </c>
      <c r="B1001" t="s">
        <v>245</v>
      </c>
      <c r="C1001" s="145" t="str">
        <f>VLOOKUP(B1001, Table_Cols!$B$519:$C$1165, 2, FALSE)</f>
        <v>Numeric code for the discard reason</v>
      </c>
      <c r="D1001" s="145" t="str">
        <f t="shared" si="17"/>
        <v>COMMENT ON COLUMN SPT_CATCH_V.DISC_CODE IS 'Numeric code for the discard reason';</v>
      </c>
    </row>
    <row r="1002" spans="1:4" x14ac:dyDescent="0.25">
      <c r="A1002" t="s">
        <v>1960</v>
      </c>
      <c r="B1002" t="s">
        <v>247</v>
      </c>
      <c r="C1002" s="145" t="str">
        <f>VLOOKUP(B1002, Table_Cols!$B$519:$C$1165, 2, FALSE)</f>
        <v>Description of the discard reason</v>
      </c>
      <c r="D1002" s="145" t="str">
        <f t="shared" si="17"/>
        <v>COMMENT ON COLUMN SPT_CATCH_V.DISC_CODE_DESC IS 'Description of the discard reason';</v>
      </c>
    </row>
    <row r="1003" spans="1:4" x14ac:dyDescent="0.25">
      <c r="A1003" t="s">
        <v>1960</v>
      </c>
      <c r="B1003" t="s">
        <v>244</v>
      </c>
      <c r="C1003" s="145" t="str">
        <f>VLOOKUP(B1003, Table_Cols!$B$519:$C$1165, 2, FALSE)</f>
        <v>Primary Key for the SPT_DISCARD_CODES table</v>
      </c>
      <c r="D1003" s="145" t="str">
        <f t="shared" si="17"/>
        <v>COMMENT ON COLUMN SPT_CATCH_V.DISC_CODE_ID IS 'Primary Key for the SPT_DISCARD_CODES table';</v>
      </c>
    </row>
    <row r="1004" spans="1:4" x14ac:dyDescent="0.25">
      <c r="A1004" t="s">
        <v>1960</v>
      </c>
      <c r="B1004" t="s">
        <v>246</v>
      </c>
      <c r="C1004" s="145" t="str">
        <f>VLOOKUP(B1004, Table_Cols!$B$519:$C$1165, 2, FALSE)</f>
        <v>Name of the discard reason</v>
      </c>
      <c r="D1004" s="145" t="str">
        <f t="shared" si="17"/>
        <v>COMMENT ON COLUMN SPT_CATCH_V.DISC_CODE_NAME IS 'Name of the discard reason';</v>
      </c>
    </row>
    <row r="1005" spans="1:4" x14ac:dyDescent="0.25">
      <c r="A1005" t="s">
        <v>1960</v>
      </c>
      <c r="B1005" t="s">
        <v>693</v>
      </c>
      <c r="C1005" s="145" t="str">
        <f>VLOOKUP(B1005, Table_Cols!$B$519:$C$1165, 2, FALSE)</f>
        <v>Flag to indicate if the catch was retained (Y) or discarded (N).  If the value is NULL this indicates that there was no distinction between the discarded and retained catch; this NULL value should only be used for net sharing "give" events.</v>
      </c>
      <c r="D1005" s="145" t="str">
        <f t="shared" si="17"/>
        <v>COMMENT ON COLUMN SPT_CATCH_V.RET_CATCH_YN IS 'Flag to indicate if the catch was retained (Y) or discarded (N).  If the value is NULL this indicates that there was no distinction between the discarded and retained catch; this NULL value should only be used for net sharing "give" events.';</v>
      </c>
    </row>
    <row r="1006" spans="1:4" s="197" customFormat="1" x14ac:dyDescent="0.25">
      <c r="A1006" s="197" t="s">
        <v>1960</v>
      </c>
      <c r="B1006" s="197" t="s">
        <v>681</v>
      </c>
      <c r="C1006" s="197" t="s">
        <v>682</v>
      </c>
      <c r="D1006" s="197" t="str">
        <f t="shared" si="17"/>
        <v>COMMENT ON COLUMN SPT_CATCH_V.CATCH_NUM IS 'The total number of individuals caught';</v>
      </c>
    </row>
    <row r="1007" spans="1:4" s="197" customFormat="1" x14ac:dyDescent="0.25">
      <c r="A1007" s="197" t="s">
        <v>1960</v>
      </c>
      <c r="B1007" s="197" t="s">
        <v>2367</v>
      </c>
      <c r="C1007" s="197" t="s">
        <v>2368</v>
      </c>
      <c r="D1007" s="197" t="str">
        <f t="shared" si="17"/>
        <v>COMMENT ON COLUMN SPT_CATCH_V.RPL_ORIG_CATCH_NUM IS 'The total number of individuals caught reported in the RPL form';</v>
      </c>
    </row>
    <row r="1008" spans="1:4" x14ac:dyDescent="0.25">
      <c r="A1008" t="s">
        <v>1960</v>
      </c>
      <c r="B1008" t="s">
        <v>1961</v>
      </c>
      <c r="C1008" s="145" t="str">
        <f>VLOOKUP(B1008, Table_Cols!$B$519:$C$1165, 2, FALSE)</f>
        <v>The species name value reported in the RPL form</v>
      </c>
      <c r="D1008" s="145" t="str">
        <f t="shared" si="17"/>
        <v>COMMENT ON COLUMN SPT_CATCH_V.RPL_ORIG_CATCH_SPP IS 'The species name value reported in the RPL form';</v>
      </c>
    </row>
    <row r="1009" spans="1:4" x14ac:dyDescent="0.25">
      <c r="A1009" t="s">
        <v>1960</v>
      </c>
      <c r="B1009" s="197" t="s">
        <v>2502</v>
      </c>
      <c r="C1009" s="197" t="s">
        <v>2179</v>
      </c>
      <c r="D1009" s="145" t="str">
        <f t="shared" si="17"/>
        <v>COMMENT ON COLUMN SPT_CATCH_V.RPL_ORIG_CATCH_WT_CHR IS 'The weight value reported in the RPL form for the specified unit of measure';</v>
      </c>
    </row>
    <row r="1010" spans="1:4" s="197" customFormat="1" x14ac:dyDescent="0.25">
      <c r="A1010" s="197" t="s">
        <v>1960</v>
      </c>
      <c r="B1010" s="197" t="s">
        <v>2503</v>
      </c>
      <c r="C1010" s="197" t="s">
        <v>2504</v>
      </c>
      <c r="D1010" s="197" t="str">
        <f t="shared" si="17"/>
        <v>COMMENT ON COLUMN SPT_CATCH_V.RPL_ORIG_CATCH_WT_NUM IS 'The converted numeric weight value reported in the RPL form for the specified unit of measure';</v>
      </c>
    </row>
    <row r="1011" spans="1:4" x14ac:dyDescent="0.25">
      <c r="A1011" t="s">
        <v>1960</v>
      </c>
      <c r="B1011" t="s">
        <v>1963</v>
      </c>
      <c r="C1011" s="145" t="str">
        <f>VLOOKUP(B1011, Table_Cols!$B$519:$C$1165, 2, FALSE)</f>
        <v>The discard code value reported in the RPL form</v>
      </c>
      <c r="D1011" s="145" t="str">
        <f t="shared" si="17"/>
        <v>COMMENT ON COLUMN SPT_CATCH_V.RPL_ORIG_DISC_CODE IS 'The discard code value reported in the RPL form';</v>
      </c>
    </row>
    <row r="1012" spans="1:4" x14ac:dyDescent="0.25">
      <c r="A1012" t="s">
        <v>1960</v>
      </c>
      <c r="B1012" t="s">
        <v>431</v>
      </c>
      <c r="C1012" s="145" t="str">
        <f>VLOOKUP(B1012, Table_Cols!$B$519:$C$1165, 2, FALSE)</f>
        <v>The description for the given size class</v>
      </c>
      <c r="D1012" s="145" t="str">
        <f t="shared" si="17"/>
        <v>COMMENT ON COLUMN SPT_CATCH_V.SIZE_CLASS_DESC IS 'The description for the given size class';</v>
      </c>
    </row>
    <row r="1013" spans="1:4" x14ac:dyDescent="0.25">
      <c r="A1013" t="s">
        <v>1960</v>
      </c>
      <c r="B1013" t="s">
        <v>162</v>
      </c>
      <c r="C1013" s="145" t="str">
        <f>VLOOKUP(B1013, Table_Cols!$B$519:$C$1165, 2, FALSE)</f>
        <v>The label for the given size class</v>
      </c>
      <c r="D1013" s="145" t="str">
        <f t="shared" si="17"/>
        <v>COMMENT ON COLUMN SPT_CATCH_V.SIZE_CLASS_LABEL IS 'The label for the given size class';</v>
      </c>
    </row>
    <row r="1014" spans="1:4" x14ac:dyDescent="0.25">
      <c r="A1014" t="s">
        <v>1960</v>
      </c>
      <c r="B1014" t="s">
        <v>698</v>
      </c>
      <c r="C1014" s="145" t="str">
        <f>VLOOKUP(B1014, Table_Cols!$B$519:$C$1165, 2, FALSE)</f>
        <v>The relative sort order for the given Size Class</v>
      </c>
      <c r="D1014" s="145" t="str">
        <f t="shared" si="17"/>
        <v>COMMENT ON COLUMN SPT_CATCH_V.SIZE_CLASS_SORT_ORDER IS 'The relative sort order for the given Size Class';</v>
      </c>
    </row>
    <row r="1015" spans="1:4" x14ac:dyDescent="0.25">
      <c r="A1015" t="s">
        <v>1960</v>
      </c>
      <c r="B1015" t="s">
        <v>430</v>
      </c>
      <c r="C1015" s="145" t="str">
        <f>VLOOKUP(B1015, Table_Cols!$B$519:$C$1165, 2, FALSE)</f>
        <v xml:space="preserve">The metric weight (in kg) for the maximum weight of the class (inclusive) </v>
      </c>
      <c r="D1015" s="145" t="str">
        <f t="shared" si="17"/>
        <v>COMMENT ON COLUMN SPT_CATCH_V.SIZE_CLASS_WT_MAX_KG IS 'The metric weight (in kg) for the maximum weight of the class (inclusive) ';</v>
      </c>
    </row>
    <row r="1016" spans="1:4" x14ac:dyDescent="0.25">
      <c r="A1016" t="s">
        <v>1960</v>
      </c>
      <c r="B1016" t="s">
        <v>428</v>
      </c>
      <c r="C1016" s="145" t="str">
        <f>VLOOKUP(B1016, Table_Cols!$B$519:$C$1165, 2, FALSE)</f>
        <v xml:space="preserve">The imperial weight (in pounds) for the maximum weight of the class (inclusive) </v>
      </c>
      <c r="D1016" s="145" t="str">
        <f t="shared" si="17"/>
        <v>COMMENT ON COLUMN SPT_CATCH_V.SIZE_CLASS_WT_MAX_LB IS 'The imperial weight (in pounds) for the maximum weight of the class (inclusive) ';</v>
      </c>
    </row>
    <row r="1017" spans="1:4" x14ac:dyDescent="0.25">
      <c r="A1017" t="s">
        <v>1960</v>
      </c>
      <c r="B1017" t="s">
        <v>429</v>
      </c>
      <c r="C1017" s="145" t="str">
        <f>VLOOKUP(B1017, Table_Cols!$B$519:$C$1165, 2, FALSE)</f>
        <v>The metric weight (in kg) for the minimum weight of the class (non-inclusive)</v>
      </c>
      <c r="D1017" s="145" t="str">
        <f t="shared" si="17"/>
        <v>COMMENT ON COLUMN SPT_CATCH_V.SIZE_CLASS_WT_MIN_KG IS 'The metric weight (in kg) for the minimum weight of the class (non-inclusive)';</v>
      </c>
    </row>
    <row r="1018" spans="1:4" x14ac:dyDescent="0.25">
      <c r="A1018" t="s">
        <v>1960</v>
      </c>
      <c r="B1018" t="s">
        <v>427</v>
      </c>
      <c r="C1018" s="145" t="str">
        <f>VLOOKUP(B1018, Table_Cols!$B$519:$C$1165, 2, FALSE)</f>
        <v>The imperial weight (in pounds) for the minimum weight of the class (non-inclusive)</v>
      </c>
      <c r="D1018" s="145" t="str">
        <f t="shared" si="17"/>
        <v>COMMENT ON COLUMN SPT_CATCH_V.SIZE_CLASS_WT_MIN_LB IS 'The imperial weight (in pounds) for the minimum weight of the class (non-inclusive)';</v>
      </c>
    </row>
    <row r="1019" spans="1:4" x14ac:dyDescent="0.25">
      <c r="A1019" t="s">
        <v>1960</v>
      </c>
      <c r="B1019" t="s">
        <v>711</v>
      </c>
      <c r="C1019" s="145" t="str">
        <f>VLOOKUP(B1019, Table_Cols!$B$519:$C$1165, 2, FALSE)</f>
        <v>The author for the given taxonomic species definition</v>
      </c>
      <c r="D1019" s="145" t="str">
        <f t="shared" si="17"/>
        <v>COMMENT ON COLUMN SPT_CATCH_V.SPP_AUTHOR IS 'The author for the given taxonomic species definition';</v>
      </c>
    </row>
    <row r="1020" spans="1:4" x14ac:dyDescent="0.25">
      <c r="A1020" t="s">
        <v>1960</v>
      </c>
      <c r="B1020" t="s">
        <v>309</v>
      </c>
      <c r="C1020" s="145" t="str">
        <f>VLOOKUP(B1020, Table_Cols!$B$519:$C$1165, 2, FALSE)</f>
        <v>Common name of the species</v>
      </c>
      <c r="D1020" s="145" t="str">
        <f t="shared" si="17"/>
        <v>COMMENT ON COLUMN SPT_CATCH_V.SPP_COMMON_NAME IS 'Common name of the species';</v>
      </c>
    </row>
    <row r="1021" spans="1:4" x14ac:dyDescent="0.25">
      <c r="A1021" t="s">
        <v>1960</v>
      </c>
      <c r="B1021" t="s">
        <v>308</v>
      </c>
      <c r="C1021" s="145" t="str">
        <f>VLOOKUP(B1021, Table_Cols!$B$519:$C$1165, 2, FALSE)</f>
        <v>FAO Code</v>
      </c>
      <c r="D1021" s="145" t="str">
        <f t="shared" si="17"/>
        <v>COMMENT ON COLUMN SPT_CATCH_V.SPP_FAO_CODE IS 'FAO Code';</v>
      </c>
    </row>
    <row r="1022" spans="1:4" x14ac:dyDescent="0.25">
      <c r="A1022" t="s">
        <v>1960</v>
      </c>
      <c r="B1022" t="s">
        <v>716</v>
      </c>
      <c r="C1022" s="145" t="str">
        <f>VLOOKUP(B1022, Table_Cols!$B$519:$C$1165, 2, FALSE)</f>
        <v>The Observer code for the given species</v>
      </c>
      <c r="D1022" s="145" t="str">
        <f t="shared" si="17"/>
        <v>COMMENT ON COLUMN SPT_CATCH_V.SPP_OBS_CODE IS 'The Observer code for the given species';</v>
      </c>
    </row>
    <row r="1023" spans="1:4" s="214" customFormat="1" x14ac:dyDescent="0.25">
      <c r="A1023" s="214" t="s">
        <v>1960</v>
      </c>
      <c r="B1023" s="214" t="s">
        <v>1460</v>
      </c>
      <c r="C1023" s="214" t="s">
        <v>1461</v>
      </c>
      <c r="D1023" s="214" t="str">
        <f t="shared" si="17"/>
        <v>COMMENT ON COLUMN SPT_CATCH_V.SWFSC_CODE IS 'The Species Code from the original SWFSC database';</v>
      </c>
    </row>
    <row r="1024" spans="1:4" x14ac:dyDescent="0.25">
      <c r="A1024" t="s">
        <v>1960</v>
      </c>
      <c r="B1024" t="s">
        <v>310</v>
      </c>
      <c r="C1024" s="145" t="str">
        <f>VLOOKUP(B1024, Table_Cols!$B$519:$C$1165, 2, FALSE)</f>
        <v xml:space="preserve">Flag to indicate if the given species is legal to be retained ('Y') or is not retained ('N') </v>
      </c>
      <c r="D1024" s="145" t="str">
        <f t="shared" si="17"/>
        <v>COMMENT ON COLUMN SPT_CATCH_V.SPP_RETAINED_YN IS 'Flag to indicate if the given species is legal to be retained (''Y'') or is not retained (''N'') ';</v>
      </c>
    </row>
    <row r="1025" spans="1:4" s="214" customFormat="1" x14ac:dyDescent="0.25">
      <c r="A1025" s="214" t="s">
        <v>1960</v>
      </c>
      <c r="B1025" s="214" t="s">
        <v>2865</v>
      </c>
      <c r="C1025" s="214" t="s">
        <v>2866</v>
      </c>
      <c r="D1025" s="214" t="str">
        <f t="shared" si="17"/>
        <v>COMMENT ON COLUMN SPT_CATCH_V.TARGET_TUNA_SPP_YN IS 'Flag to indicate if a given species is a target tuna species (this is used for validation purposes to enforce business rules)';</v>
      </c>
    </row>
    <row r="1026" spans="1:4" x14ac:dyDescent="0.25">
      <c r="A1026" t="s">
        <v>1960</v>
      </c>
      <c r="B1026" t="s">
        <v>312</v>
      </c>
      <c r="C1026" s="145" t="str">
        <f>VLOOKUP(B1026, Table_Cols!$B$519:$C$1165, 2, FALSE)</f>
        <v>Scientific name of the species</v>
      </c>
      <c r="D1026" s="145" t="str">
        <f t="shared" si="17"/>
        <v>COMMENT ON COLUMN SPT_CATCH_V.SPP_SCIENTIFIC_NAME IS 'Scientific name of the species';</v>
      </c>
    </row>
    <row r="1027" spans="1:4" x14ac:dyDescent="0.25">
      <c r="A1027" t="s">
        <v>1960</v>
      </c>
      <c r="B1027" t="s">
        <v>720</v>
      </c>
      <c r="C1027" s="145" t="str">
        <f>VLOOKUP(B1027, Table_Cols!$B$519:$C$1165, 2, FALSE)</f>
        <v>Taxonomic serial number assigned by ITIS</v>
      </c>
      <c r="D1027" s="145" t="str">
        <f t="shared" si="17"/>
        <v>COMMENT ON COLUMN SPT_CATCH_V.SPP_TSN IS 'Taxonomic serial number assigned by ITIS';</v>
      </c>
    </row>
    <row r="1028" spans="1:4" x14ac:dyDescent="0.25">
      <c r="A1028" t="s">
        <v>1960</v>
      </c>
      <c r="B1028" t="s">
        <v>311</v>
      </c>
      <c r="C1028" s="145" t="str">
        <f>VLOOKUP(B1028, Table_Cols!$B$519:$C$1165, 2, FALSE)</f>
        <v xml:space="preserve">Flag to indicate if the given species is a tuna species ('Y') or is not a tuna species ('N') </v>
      </c>
      <c r="D1028" s="145" t="str">
        <f t="shared" si="17"/>
        <v>COMMENT ON COLUMN SPT_CATCH_V.SPP_TUNA_YN IS 'Flag to indicate if the given species is a tuna species (''Y'') or is not a tuna species (''N'') ';</v>
      </c>
    </row>
    <row r="1029" spans="1:4" x14ac:dyDescent="0.25">
      <c r="A1029" t="s">
        <v>1960</v>
      </c>
      <c r="B1029" t="s">
        <v>723</v>
      </c>
      <c r="C1029" s="145" t="str">
        <f>VLOOKUP(B1029, Table_Cols!$B$519:$C$1165, 2, FALSE)</f>
        <v>The year the species was described</v>
      </c>
      <c r="D1029" s="145" t="str">
        <f t="shared" si="17"/>
        <v>COMMENT ON COLUMN SPT_CATCH_V.SPP_YEAR_DESCRIBED IS 'The year the species was described';</v>
      </c>
    </row>
    <row r="1030" spans="1:4" x14ac:dyDescent="0.25">
      <c r="A1030" t="s">
        <v>1960</v>
      </c>
      <c r="B1030" t="s">
        <v>171</v>
      </c>
      <c r="C1030" s="145" t="str">
        <f>VLOOKUP(B1030, Table_Cols!$B$519:$C$1165, 2, FALSE)</f>
        <v>The alphabetic code for the given taxonomic type</v>
      </c>
      <c r="D1030" s="145" t="str">
        <f t="shared" si="17"/>
        <v>COMMENT ON COLUMN SPT_CATCH_V.TAXON_TYPE_CODE IS 'The alphabetic code for the given taxonomic type';</v>
      </c>
    </row>
    <row r="1031" spans="1:4" x14ac:dyDescent="0.25">
      <c r="A1031" t="s">
        <v>1960</v>
      </c>
      <c r="B1031" t="s">
        <v>313</v>
      </c>
      <c r="C1031" s="145" t="str">
        <f>VLOOKUP(B1031, Table_Cols!$B$519:$C$1165, 2, FALSE)</f>
        <v>The description of the given taxonomic type</v>
      </c>
      <c r="D1031" s="145" t="str">
        <f t="shared" si="17"/>
        <v>COMMENT ON COLUMN SPT_CATCH_V.TAXON_TYPE_DESC IS 'The description of the given taxonomic type';</v>
      </c>
    </row>
    <row r="1032" spans="1:4" x14ac:dyDescent="0.25">
      <c r="A1032" t="s">
        <v>1960</v>
      </c>
      <c r="B1032" t="s">
        <v>7</v>
      </c>
      <c r="C1032" s="145" t="str">
        <f>VLOOKUP(B1032, Table_Cols!$B$519:$C$1165, 2, FALSE)</f>
        <v>Taxonomic rank of the given species record</v>
      </c>
      <c r="D1032" s="145" t="str">
        <f t="shared" si="17"/>
        <v>COMMENT ON COLUMN SPT_CATCH_V.TAXON_TYPE_ID IS 'Taxonomic rank of the given species record';</v>
      </c>
    </row>
    <row r="1033" spans="1:4" x14ac:dyDescent="0.25">
      <c r="A1033" t="s">
        <v>1960</v>
      </c>
      <c r="B1033" t="s">
        <v>172</v>
      </c>
      <c r="C1033" s="145" t="str">
        <f>VLOOKUP(B1033, Table_Cols!$B$519:$C$1165, 2, FALSE)</f>
        <v>The name of the given taxonomic type</v>
      </c>
      <c r="D1033" s="145" t="str">
        <f t="shared" si="17"/>
        <v>COMMENT ON COLUMN SPT_CATCH_V.TAXON_TYPE_NAME IS 'The name of the given taxonomic type';</v>
      </c>
    </row>
    <row r="1034" spans="1:4" s="197" customFormat="1" x14ac:dyDescent="0.25">
      <c r="A1034" s="197" t="s">
        <v>1960</v>
      </c>
      <c r="B1034" s="197" t="s">
        <v>2369</v>
      </c>
      <c r="C1034" s="197" t="s">
        <v>2370</v>
      </c>
      <c r="D1034" s="197" t="str">
        <f t="shared" si="17"/>
        <v>COMMENT ON COLUMN SPT_CATCH_V.SPP_SWFSC_COM_NAME IS 'Common name of the species defined in the SWFSC database';</v>
      </c>
    </row>
    <row r="1035" spans="1:4" s="197" customFormat="1" x14ac:dyDescent="0.25">
      <c r="A1035" s="197" t="s">
        <v>1960</v>
      </c>
      <c r="B1035" s="197" t="s">
        <v>3834</v>
      </c>
      <c r="C1035" s="263" t="s">
        <v>3845</v>
      </c>
      <c r="D1035" s="197" t="str">
        <f t="shared" si="17"/>
        <v>COMMENT ON COLUMN SPT_CATCH_V.SPP_ALIASES IS 'comma delimited list of all species common name aliases enclosed by double quotes for the given species';</v>
      </c>
    </row>
    <row r="1036" spans="1:4" s="197" customFormat="1" x14ac:dyDescent="0.25">
      <c r="A1036" s="197" t="s">
        <v>1960</v>
      </c>
      <c r="B1036" s="216" t="s">
        <v>3835</v>
      </c>
      <c r="C1036" s="231" t="s">
        <v>3842</v>
      </c>
      <c r="D1036" s="197" t="str">
        <f t="shared" si="17"/>
        <v>COMMENT ON COLUMN SPT_CATCH_V.CONV_SPP_ALIASES IS 'comma delimited list of Converted Species Common Name aliases enclosed by double quotes (all commas, periods are removed and all redundant whitespace is removed) for the given species';</v>
      </c>
    </row>
    <row r="1037" spans="1:4" s="197" customFormat="1" x14ac:dyDescent="0.25">
      <c r="A1037" s="197" t="s">
        <v>1960</v>
      </c>
      <c r="B1037" s="197" t="s">
        <v>1464</v>
      </c>
      <c r="C1037" s="197" t="s">
        <v>2371</v>
      </c>
      <c r="D1037" s="197" t="str">
        <f t="shared" si="17"/>
        <v>COMMENT ON COLUMN SPT_CATCH_V.MIN_LENGTH IS 'Minimum Length (originally maintained from SWFSC DB)';</v>
      </c>
    </row>
    <row r="1038" spans="1:4" s="197" customFormat="1" x14ac:dyDescent="0.25">
      <c r="A1038" s="197" t="s">
        <v>1960</v>
      </c>
      <c r="B1038" s="197" t="s">
        <v>1466</v>
      </c>
      <c r="C1038" s="197" t="s">
        <v>2372</v>
      </c>
      <c r="D1038" s="197" t="str">
        <f t="shared" si="17"/>
        <v>COMMENT ON COLUMN SPT_CATCH_V.MAX_LENGTH IS 'Maximum Length (originally maintained from SWFSC DB)';</v>
      </c>
    </row>
    <row r="1039" spans="1:4" s="197" customFormat="1" x14ac:dyDescent="0.25">
      <c r="A1039" s="197" t="s">
        <v>1960</v>
      </c>
      <c r="B1039" s="197" t="s">
        <v>1468</v>
      </c>
      <c r="C1039" s="197" t="s">
        <v>2373</v>
      </c>
      <c r="D1039" s="197" t="str">
        <f t="shared" si="17"/>
        <v>COMMENT ON COLUMN SPT_CATCH_V.MIN_WEIGHT IS 'Minimum Weight (originally maintained from SWFSC DB)';</v>
      </c>
    </row>
    <row r="1040" spans="1:4" s="197" customFormat="1" x14ac:dyDescent="0.25">
      <c r="A1040" s="197" t="s">
        <v>1960</v>
      </c>
      <c r="B1040" s="197" t="s">
        <v>1470</v>
      </c>
      <c r="C1040" s="197" t="s">
        <v>2374</v>
      </c>
      <c r="D1040" s="197" t="str">
        <f t="shared" si="17"/>
        <v>COMMENT ON COLUMN SPT_CATCH_V.MAX_WEIGHT IS 'Maximum Weight (originally maintained from SWFSC DB)';</v>
      </c>
    </row>
    <row r="1041" spans="1:4" s="197" customFormat="1" x14ac:dyDescent="0.25">
      <c r="A1041" s="197" t="s">
        <v>1960</v>
      </c>
      <c r="B1041" s="197" t="s">
        <v>1472</v>
      </c>
      <c r="C1041" s="197" t="s">
        <v>2375</v>
      </c>
      <c r="D1041" s="197" t="str">
        <f t="shared" si="17"/>
        <v>COMMENT ON COLUMN SPT_CATCH_V.ALPHA_FACTOR IS 'Alpha Factor (originally maintained from SWFSC DB)';</v>
      </c>
    </row>
    <row r="1042" spans="1:4" s="197" customFormat="1" x14ac:dyDescent="0.25">
      <c r="A1042" s="197" t="s">
        <v>1960</v>
      </c>
      <c r="B1042" s="197" t="s">
        <v>1474</v>
      </c>
      <c r="C1042" s="197" t="s">
        <v>2376</v>
      </c>
      <c r="D1042" s="197" t="str">
        <f t="shared" si="17"/>
        <v>COMMENT ON COLUMN SPT_CATCH_V.BETA_FACTOR IS 'Beta Factor (originally maintained from SWFSC DB)';</v>
      </c>
    </row>
    <row r="1043" spans="1:4" s="197" customFormat="1" x14ac:dyDescent="0.25">
      <c r="A1043" s="197" t="s">
        <v>1960</v>
      </c>
      <c r="B1043" s="197" t="s">
        <v>2377</v>
      </c>
      <c r="C1043" s="197" t="s">
        <v>2385</v>
      </c>
      <c r="D1043" s="197" t="str">
        <f t="shared" si="17"/>
        <v>COMMENT ON COLUMN SPT_CATCH_V.ETUNA_2K9_DISC_CODE IS 'Numeric code used in the 2009 version of the eTunaLog smartPDF for the discard reason';</v>
      </c>
    </row>
    <row r="1044" spans="1:4" s="197" customFormat="1" x14ac:dyDescent="0.25">
      <c r="A1044" s="197" t="s">
        <v>1960</v>
      </c>
      <c r="B1044" s="197" t="s">
        <v>2378</v>
      </c>
      <c r="C1044" s="197" t="s">
        <v>2386</v>
      </c>
      <c r="D1044" s="197" t="str">
        <f t="shared" si="17"/>
        <v>COMMENT ON COLUMN SPT_CATCH_V.ETUNA_2K9_DISC_NAME IS 'Name used in the 2009 version of the eTunaLog smartPDF for the discard reason';</v>
      </c>
    </row>
    <row r="1045" spans="1:4" s="197" customFormat="1" x14ac:dyDescent="0.25">
      <c r="A1045" s="197" t="s">
        <v>1960</v>
      </c>
      <c r="B1045" s="197" t="s">
        <v>2379</v>
      </c>
      <c r="C1045" s="197" t="s">
        <v>2387</v>
      </c>
      <c r="D1045" s="197" t="str">
        <f t="shared" si="17"/>
        <v>COMMENT ON COLUMN SPT_CATCH_V.SWFSC_DISC_CODE IS 'Numeric code for the discard reason used by SWFSC';</v>
      </c>
    </row>
    <row r="1046" spans="1:4" s="197" customFormat="1" x14ac:dyDescent="0.25">
      <c r="A1046" s="197" t="s">
        <v>1960</v>
      </c>
      <c r="B1046" s="197" t="s">
        <v>2380</v>
      </c>
      <c r="C1046" s="197" t="s">
        <v>2388</v>
      </c>
      <c r="D1046" s="197" t="str">
        <f t="shared" si="17"/>
        <v>COMMENT ON COLUMN SPT_CATCH_V.SWFSC_DISC_NAME IS 'Name of the discard reason used by SWFSC';</v>
      </c>
    </row>
    <row r="1047" spans="1:4" s="197" customFormat="1" x14ac:dyDescent="0.25">
      <c r="A1047" s="197" t="s">
        <v>1960</v>
      </c>
      <c r="B1047" s="197" t="s">
        <v>2381</v>
      </c>
      <c r="C1047" s="197" t="s">
        <v>2389</v>
      </c>
      <c r="D1047" s="197" t="str">
        <f t="shared" si="17"/>
        <v>COMMENT ON COLUMN SPT_CATCH_V.ETUNA_2K_DISC_CODE IS 'Numeric code used in the 2000 version of the eTunaLog smartPDF for the discard reason';</v>
      </c>
    </row>
    <row r="1048" spans="1:4" s="197" customFormat="1" x14ac:dyDescent="0.25">
      <c r="A1048" s="197" t="s">
        <v>1960</v>
      </c>
      <c r="B1048" s="197" t="s">
        <v>2382</v>
      </c>
      <c r="C1048" s="197" t="s">
        <v>2390</v>
      </c>
      <c r="D1048" s="197" t="str">
        <f t="shared" si="17"/>
        <v>COMMENT ON COLUMN SPT_CATCH_V.ETUNA_2K_DISC_NAME IS 'Name used in the 2000 version of the eTunaLog smartPDF for the discard reason';</v>
      </c>
    </row>
    <row r="1049" spans="1:4" s="197" customFormat="1" x14ac:dyDescent="0.25">
      <c r="A1049" s="197" t="s">
        <v>1960</v>
      </c>
      <c r="B1049" s="197" t="s">
        <v>2383</v>
      </c>
      <c r="C1049" s="197" t="s">
        <v>2391</v>
      </c>
      <c r="D1049" s="197" t="str">
        <f t="shared" si="17"/>
        <v>COMMENT ON COLUMN SPT_CATCH_V.EXCEL_2K_DISC_CODE IS 'Numeric code used in the 2000 version of the Excel RPL for the discard reason';</v>
      </c>
    </row>
    <row r="1050" spans="1:4" s="197" customFormat="1" x14ac:dyDescent="0.25">
      <c r="A1050" s="197" t="s">
        <v>1960</v>
      </c>
      <c r="B1050" s="197" t="s">
        <v>2384</v>
      </c>
      <c r="C1050" s="197" t="s">
        <v>2392</v>
      </c>
      <c r="D1050" s="197" t="str">
        <f t="shared" si="17"/>
        <v>COMMENT ON COLUMN SPT_CATCH_V.EXCEL_2K_DISC_NAME IS 'Name used in the 2000 version of the Excel RPL for the discard reason';</v>
      </c>
    </row>
    <row r="1051" spans="1:4" s="197" customFormat="1" x14ac:dyDescent="0.25">
      <c r="A1051" s="197" t="s">
        <v>1960</v>
      </c>
      <c r="B1051" s="197" t="s">
        <v>2403</v>
      </c>
      <c r="C1051" s="197" t="s">
        <v>2404</v>
      </c>
      <c r="D1051" s="197" t="str">
        <f t="shared" si="17"/>
        <v>COMMENT ON COLUMN SPT_CATCH_V.RPL_ORIG_RETAIN_CATCH IS 'The flag to indicate a retained (Y or 0)/discarded (N or 1) catch value reported in the RPL form';</v>
      </c>
    </row>
    <row r="1052" spans="1:4" s="263" customFormat="1" x14ac:dyDescent="0.25">
      <c r="A1052" s="263" t="s">
        <v>1960</v>
      </c>
      <c r="B1052" s="263" t="s">
        <v>679</v>
      </c>
      <c r="C1052" s="239" t="s">
        <v>680</v>
      </c>
      <c r="D1052" s="263" t="str">
        <f t="shared" si="17"/>
        <v>COMMENT ON COLUMN SPT_CATCH_V.CATCH_NOTES IS 'Notes about the fishing set''s catch (if any)';</v>
      </c>
    </row>
    <row r="1053" spans="1:4" x14ac:dyDescent="0.25">
      <c r="A1053" t="s">
        <v>1964</v>
      </c>
      <c r="B1053" t="s">
        <v>1965</v>
      </c>
      <c r="C1053" s="145" t="str">
        <f>VLOOKUP(B1053, Table_Cols!$B$519:$C$1165, 2, FALSE)</f>
        <v>The date/time the XML data import script finished executing</v>
      </c>
      <c r="D1053" s="145" t="str">
        <f t="shared" si="17"/>
        <v>COMMENT ON COLUMN SPT_EXEC_XML_FILES_V.EXEC_END_DTM IS 'The date/time the XML data import script finished executing';</v>
      </c>
    </row>
    <row r="1054" spans="1:4" x14ac:dyDescent="0.25">
      <c r="A1054" t="s">
        <v>1964</v>
      </c>
      <c r="B1054" t="s">
        <v>1966</v>
      </c>
      <c r="C1054" s="145" t="str">
        <f>VLOOKUP(B1054, Table_Cols!$B$519:$C$1165, 2, FALSE)</f>
        <v>The date/time the XML data import script was executed</v>
      </c>
      <c r="D1054" s="145" t="str">
        <f t="shared" si="17"/>
        <v>COMMENT ON COLUMN SPT_EXEC_XML_FILES_V.EXEC_START_DTM IS 'The date/time the XML data import script was executed';</v>
      </c>
    </row>
    <row r="1055" spans="1:4" x14ac:dyDescent="0.25">
      <c r="A1055" t="s">
        <v>1964</v>
      </c>
      <c r="B1055" t="s">
        <v>1967</v>
      </c>
      <c r="C1055" s="145" t="str">
        <f>VLOOKUP(B1055, Table_Cols!$B$519:$C$1165, 2, FALSE)</f>
        <v>Flag to indicate if the given data file is active (Y) or inactive (N)</v>
      </c>
      <c r="D1055" s="145" t="str">
        <f t="shared" si="17"/>
        <v>COMMENT ON COLUMN SPT_EXEC_XML_FILES_V.FILE_ACTIVE_YN IS 'Flag to indicate if the given data file is active (Y) or inactive (N)';</v>
      </c>
    </row>
    <row r="1056" spans="1:4" x14ac:dyDescent="0.25">
      <c r="A1056" t="s">
        <v>1964</v>
      </c>
      <c r="B1056" t="s">
        <v>1968</v>
      </c>
      <c r="C1056" s="145" t="str">
        <f>VLOOKUP(B1056, Table_Cols!$B$519:$C$1165, 2, FALSE)</f>
        <v>The MD5 file checksum for the given XML data file</v>
      </c>
      <c r="D1056" s="145" t="str">
        <f t="shared" si="17"/>
        <v>COMMENT ON COLUMN SPT_EXEC_XML_FILES_V.FILE_CHECKSUM IS 'The MD5 file checksum for the given XML data file';</v>
      </c>
    </row>
    <row r="1057" spans="1:4" x14ac:dyDescent="0.25">
      <c r="A1057" t="s">
        <v>1964</v>
      </c>
      <c r="B1057" t="s">
        <v>1969</v>
      </c>
      <c r="C1057" s="145" t="str">
        <f>VLOOKUP(B1057, Table_Cols!$B$519:$C$1165, 2, FALSE)</f>
        <v>This is the file name for the given XML data file</v>
      </c>
      <c r="D1057" s="145" t="str">
        <f t="shared" si="17"/>
        <v>COMMENT ON COLUMN SPT_EXEC_XML_FILES_V.FILE_NAME IS 'This is the file name for the given XML data file';</v>
      </c>
    </row>
    <row r="1058" spans="1:4" x14ac:dyDescent="0.25">
      <c r="A1058" t="s">
        <v>1964</v>
      </c>
      <c r="B1058" t="s">
        <v>1970</v>
      </c>
      <c r="C1058" s="145" t="str">
        <f>VLOOKUP(B1058, Table_Cols!$B$519:$C$1165, 2, FALSE)</f>
        <v>This is the full file path for the given XML data file</v>
      </c>
      <c r="D1058" s="145" t="str">
        <f t="shared" si="17"/>
        <v>COMMENT ON COLUMN SPT_EXEC_XML_FILES_V.FILE_PATH IS 'This is the full file path for the given XML data file';</v>
      </c>
    </row>
    <row r="1059" spans="1:4" x14ac:dyDescent="0.25">
      <c r="A1059" t="s">
        <v>1964</v>
      </c>
      <c r="B1059" t="s">
        <v>1971</v>
      </c>
      <c r="C1059" s="160" t="s">
        <v>2255</v>
      </c>
      <c r="D1059" s="145" t="str">
        <f t="shared" si="17"/>
        <v>COMMENT ON COLUMN SPT_EXEC_XML_FILES_V.FORMATTED_EXEC_END_DTM IS 'The formatted date/time the XML data import script finished executing (MM/DD/YYYY HH24:MI)';</v>
      </c>
    </row>
    <row r="1060" spans="1:4" x14ac:dyDescent="0.25">
      <c r="A1060" t="s">
        <v>1964</v>
      </c>
      <c r="B1060" t="s">
        <v>1972</v>
      </c>
      <c r="C1060" s="160" t="s">
        <v>2256</v>
      </c>
      <c r="D1060" s="145" t="str">
        <f t="shared" si="17"/>
        <v>COMMENT ON COLUMN SPT_EXEC_XML_FILES_V.FORMATTED_EXEC_START_DTM IS 'The formatted date/time the XML data import script was executed (MM/DD/YYYY HH24:MI)';</v>
      </c>
    </row>
    <row r="1061" spans="1:4" x14ac:dyDescent="0.25">
      <c r="A1061" t="s">
        <v>1964</v>
      </c>
      <c r="B1061" t="s">
        <v>1973</v>
      </c>
      <c r="C1061" s="161" t="s">
        <v>2257</v>
      </c>
      <c r="D1061" s="145" t="str">
        <f t="shared" si="17"/>
        <v>COMMENT ON COLUMN SPT_EXEC_XML_FILES_V.FORMATTED_SCAN_DATE IS 'The formatted date/time the XML file was scanned (MM/DD/YYYY HH24:MI)';</v>
      </c>
    </row>
    <row r="1062" spans="1:4" x14ac:dyDescent="0.25">
      <c r="A1062" t="s">
        <v>1964</v>
      </c>
      <c r="B1062" t="s">
        <v>1974</v>
      </c>
      <c r="C1062" s="145" t="str">
        <f>VLOOKUP(B1062, Table_Cols!$B$519:$C$1165, 2, FALSE)</f>
        <v>Date/time the XML file was scanned</v>
      </c>
      <c r="D1062" s="145" t="str">
        <f t="shared" si="17"/>
        <v>COMMENT ON COLUMN SPT_EXEC_XML_FILES_V.SCAN_DATE IS 'Date/time the XML file was scanned';</v>
      </c>
    </row>
    <row r="1063" spans="1:4" x14ac:dyDescent="0.25">
      <c r="A1063" t="s">
        <v>1964</v>
      </c>
      <c r="B1063" t="s">
        <v>1975</v>
      </c>
      <c r="C1063" s="145" t="str">
        <f>VLOOKUP(B1063, Table_Cols!$B$519:$C$1165, 2, FALSE)</f>
        <v>The base file path for the given XML data import script execution</v>
      </c>
      <c r="D1063" s="145" t="str">
        <f t="shared" si="17"/>
        <v>COMMENT ON COLUMN SPT_EXEC_XML_FILES_V.SCRIPT_EXECUTION_PATH IS 'The base file path for the given XML data import script execution';</v>
      </c>
    </row>
    <row r="1064" spans="1:4" x14ac:dyDescent="0.25">
      <c r="A1064" t="s">
        <v>1964</v>
      </c>
      <c r="B1064" t="s">
        <v>1092</v>
      </c>
      <c r="C1064" s="145" t="str">
        <f>VLOOKUP(B1064, Table_Cols!$B$519:$C$1165, 2, FALSE)</f>
        <v>Primary Key for the SPT_APP_XML_EXEC table</v>
      </c>
      <c r="D1064" s="145" t="str">
        <f t="shared" si="17"/>
        <v>COMMENT ON COLUMN SPT_EXEC_XML_FILES_V.XML_EXEC_ID IS 'Primary Key for the SPT_APP_XML_EXEC table';</v>
      </c>
    </row>
    <row r="1065" spans="1:4" x14ac:dyDescent="0.25">
      <c r="A1065" t="s">
        <v>1964</v>
      </c>
      <c r="B1065" t="s">
        <v>1088</v>
      </c>
      <c r="C1065" s="145" t="str">
        <f>VLOOKUP(B1065, Table_Cols!$B$519:$C$1165, 2, FALSE)</f>
        <v>Primary Key for the SPT_XML_DATA_FILES table</v>
      </c>
      <c r="D1065" s="145" t="str">
        <f t="shared" si="17"/>
        <v>COMMENT ON COLUMN SPT_EXEC_XML_FILES_V.XML_FILE_ID IS 'Primary Key for the SPT_XML_DATA_FILES table';</v>
      </c>
    </row>
    <row r="1066" spans="1:4" x14ac:dyDescent="0.25">
      <c r="A1066" t="s">
        <v>542</v>
      </c>
      <c r="B1066" t="s">
        <v>596</v>
      </c>
      <c r="C1066" s="145" t="str">
        <f>VLOOKUP(B1066, Table_Cols!$B$519:$C$1165, 2, FALSE)</f>
        <v>The description of the given data collection form</v>
      </c>
      <c r="D1066" s="145" t="str">
        <f t="shared" si="17"/>
        <v>COMMENT ON COLUMN SPT_FORM_SIZE_GROUPS_V.FORM_DESC IS 'The description of the given data collection form';</v>
      </c>
    </row>
    <row r="1067" spans="1:4" x14ac:dyDescent="0.25">
      <c r="A1067" t="s">
        <v>542</v>
      </c>
      <c r="B1067" t="s">
        <v>531</v>
      </c>
      <c r="C1067" s="145" t="str">
        <f>VLOOKUP(B1067, Table_Cols!$B$519:$C$1165, 2, FALSE)</f>
        <v>Primary Key for the SPT_FORM_SIZE_GROUPS table</v>
      </c>
      <c r="D1067" s="145" t="str">
        <f t="shared" si="17"/>
        <v>COMMENT ON COLUMN SPT_FORM_SIZE_GROUPS_V.FORM_SIZE_GROUP_ID IS 'Primary Key for the SPT_FORM_SIZE_GROUPS table';</v>
      </c>
    </row>
    <row r="1068" spans="1:4" x14ac:dyDescent="0.25">
      <c r="A1068" t="s">
        <v>542</v>
      </c>
      <c r="B1068" t="s">
        <v>591</v>
      </c>
      <c r="C1068" s="145" t="str">
        <f>VLOOKUP(B1068, Table_Cols!$B$519:$C$1165, 2, FALSE)</f>
        <v>The description of the given type of data collection form</v>
      </c>
      <c r="D1068" s="145" t="str">
        <f t="shared" si="17"/>
        <v>COMMENT ON COLUMN SPT_FORM_SIZE_GROUPS_V.FORM_TYPE_DESC IS 'The description of the given type of data collection form';</v>
      </c>
    </row>
    <row r="1069" spans="1:4" x14ac:dyDescent="0.25">
      <c r="A1069" t="s">
        <v>542</v>
      </c>
      <c r="B1069" t="s">
        <v>516</v>
      </c>
      <c r="C1069" s="145" t="str">
        <f>VLOOKUP(B1069, Table_Cols!$B$519:$C$1165, 2, FALSE)</f>
        <v>Primary Key for the SPT_FORM_TYPES table</v>
      </c>
      <c r="D1069" s="145" t="str">
        <f t="shared" si="17"/>
        <v>COMMENT ON COLUMN SPT_FORM_SIZE_GROUPS_V.FORM_TYPE_ID IS 'Primary Key for the SPT_FORM_TYPES table';</v>
      </c>
    </row>
    <row r="1070" spans="1:4" x14ac:dyDescent="0.25">
      <c r="A1070" t="s">
        <v>542</v>
      </c>
      <c r="B1070" t="s">
        <v>594</v>
      </c>
      <c r="C1070" s="145" t="str">
        <f>VLOOKUP(B1070, Table_Cols!$B$519:$C$1165, 2, FALSE)</f>
        <v>The type of data collection form</v>
      </c>
      <c r="D1070" s="145" t="str">
        <f t="shared" si="17"/>
        <v>COMMENT ON COLUMN SPT_FORM_SIZE_GROUPS_V.FORM_TYPE_NAME IS 'The type of data collection form';</v>
      </c>
    </row>
    <row r="1071" spans="1:4" x14ac:dyDescent="0.25">
      <c r="A1071" t="s">
        <v>542</v>
      </c>
      <c r="B1071" t="s">
        <v>508</v>
      </c>
      <c r="C1071" s="145" t="str">
        <f>VLOOKUP(B1071, Table_Cols!$B$519:$C$1165, 2, FALSE)</f>
        <v>The FOT form version that was used to collect the data for the given Cannery Transaction</v>
      </c>
      <c r="D1071" s="145" t="str">
        <f t="shared" si="17"/>
        <v>COMMENT ON COLUMN SPT_FORM_SIZE_GROUPS_V.FORM_VERSION_ID IS 'The FOT form version that was used to collect the data for the given Cannery Transaction';</v>
      </c>
    </row>
    <row r="1072" spans="1:4" x14ac:dyDescent="0.25">
      <c r="A1072" t="s">
        <v>542</v>
      </c>
      <c r="B1072" t="s">
        <v>704</v>
      </c>
      <c r="C1072" s="145" t="str">
        <f>VLOOKUP(B1072, Table_Cols!$B$519:$C$1165, 2, FALSE)</f>
        <v>The description for the given Size Class Group</v>
      </c>
      <c r="D1072" s="145" t="str">
        <f t="shared" si="17"/>
        <v>COMMENT ON COLUMN SPT_FORM_SIZE_GROUPS_V.SC_GROUP_DESC IS 'The description for the given Size Class Group';</v>
      </c>
    </row>
    <row r="1073" spans="1:4" x14ac:dyDescent="0.25">
      <c r="A1073" t="s">
        <v>542</v>
      </c>
      <c r="B1073" t="s">
        <v>706</v>
      </c>
      <c r="C1073" s="145" t="str">
        <f>VLOOKUP(B1073, Table_Cols!$B$519:$C$1165, 2, FALSE)</f>
        <v>The name of the given Size Class Group</v>
      </c>
      <c r="D1073" s="145" t="str">
        <f t="shared" si="17"/>
        <v>COMMENT ON COLUMN SPT_FORM_SIZE_GROUPS_V.SC_GROUP_NAME IS 'The name of the given Size Class Group';</v>
      </c>
    </row>
    <row r="1074" spans="1:4" x14ac:dyDescent="0.25">
      <c r="A1074" t="s">
        <v>542</v>
      </c>
      <c r="B1074" t="s">
        <v>431</v>
      </c>
      <c r="C1074" s="145" t="str">
        <f>VLOOKUP(B1074, Table_Cols!$B$519:$C$1165, 2, FALSE)</f>
        <v>The description for the given size class</v>
      </c>
      <c r="D1074" s="145" t="str">
        <f t="shared" si="17"/>
        <v>COMMENT ON COLUMN SPT_FORM_SIZE_GROUPS_V.SIZE_CLASS_DESC IS 'The description for the given size class';</v>
      </c>
    </row>
    <row r="1075" spans="1:4" x14ac:dyDescent="0.25">
      <c r="A1075" t="s">
        <v>542</v>
      </c>
      <c r="B1075" t="s">
        <v>522</v>
      </c>
      <c r="C1075" s="145" t="str">
        <f>VLOOKUP(B1075, Table_Cols!$B$519:$C$1165, 2, FALSE)</f>
        <v>The Size Class Group implemented on the given Form Version</v>
      </c>
      <c r="D1075" s="145" t="str">
        <f t="shared" si="17"/>
        <v>COMMENT ON COLUMN SPT_FORM_SIZE_GROUPS_V.SIZE_CLASS_GROUP_ID IS 'The Size Class Group implemented on the given Form Version';</v>
      </c>
    </row>
    <row r="1076" spans="1:4" x14ac:dyDescent="0.25">
      <c r="A1076" t="s">
        <v>542</v>
      </c>
      <c r="B1076" t="s">
        <v>24</v>
      </c>
      <c r="C1076" s="145" t="str">
        <f>VLOOKUP(B1076, Table_Cols!$B$519:$C$1165, 2, FALSE)</f>
        <v>The Size Class for the given Size Class Group</v>
      </c>
      <c r="D1076" s="145" t="str">
        <f t="shared" si="17"/>
        <v>COMMENT ON COLUMN SPT_FORM_SIZE_GROUPS_V.SIZE_CLASS_ID IS 'The Size Class for the given Size Class Group';</v>
      </c>
    </row>
    <row r="1077" spans="1:4" x14ac:dyDescent="0.25">
      <c r="A1077" t="s">
        <v>542</v>
      </c>
      <c r="B1077" t="s">
        <v>162</v>
      </c>
      <c r="C1077" s="145" t="str">
        <f>VLOOKUP(B1077, Table_Cols!$B$519:$C$1165, 2, FALSE)</f>
        <v>The label for the given size class</v>
      </c>
      <c r="D1077" s="145" t="str">
        <f t="shared" si="17"/>
        <v>COMMENT ON COLUMN SPT_FORM_SIZE_GROUPS_V.SIZE_CLASS_LABEL IS 'The label for the given size class';</v>
      </c>
    </row>
    <row r="1078" spans="1:4" x14ac:dyDescent="0.25">
      <c r="A1078" t="s">
        <v>542</v>
      </c>
      <c r="B1078" t="s">
        <v>698</v>
      </c>
      <c r="C1078" s="145" t="str">
        <f>VLOOKUP(B1078, Table_Cols!$B$519:$C$1165, 2, FALSE)</f>
        <v>The relative sort order for the given Size Class</v>
      </c>
      <c r="D1078" s="145" t="str">
        <f t="shared" si="17"/>
        <v>COMMENT ON COLUMN SPT_FORM_SIZE_GROUPS_V.SIZE_CLASS_SORT_ORDER IS 'The relative sort order for the given Size Class';</v>
      </c>
    </row>
    <row r="1079" spans="1:4" x14ac:dyDescent="0.25">
      <c r="A1079" t="s">
        <v>542</v>
      </c>
      <c r="B1079" t="s">
        <v>430</v>
      </c>
      <c r="C1079" s="145" t="str">
        <f>VLOOKUP(B1079, Table_Cols!$B$519:$C$1165, 2, FALSE)</f>
        <v xml:space="preserve">The metric weight (in kg) for the maximum weight of the class (inclusive) </v>
      </c>
      <c r="D1079" s="145" t="str">
        <f t="shared" si="17"/>
        <v>COMMENT ON COLUMN SPT_FORM_SIZE_GROUPS_V.SIZE_CLASS_WT_MAX_KG IS 'The metric weight (in kg) for the maximum weight of the class (inclusive) ';</v>
      </c>
    </row>
    <row r="1080" spans="1:4" x14ac:dyDescent="0.25">
      <c r="A1080" t="s">
        <v>542</v>
      </c>
      <c r="B1080" t="s">
        <v>428</v>
      </c>
      <c r="C1080" s="145" t="str">
        <f>VLOOKUP(B1080, Table_Cols!$B$519:$C$1165, 2, FALSE)</f>
        <v xml:space="preserve">The imperial weight (in pounds) for the maximum weight of the class (inclusive) </v>
      </c>
      <c r="D1080" s="145" t="str">
        <f t="shared" si="17"/>
        <v>COMMENT ON COLUMN SPT_FORM_SIZE_GROUPS_V.SIZE_CLASS_WT_MAX_LB IS 'The imperial weight (in pounds) for the maximum weight of the class (inclusive) ';</v>
      </c>
    </row>
    <row r="1081" spans="1:4" x14ac:dyDescent="0.25">
      <c r="A1081" t="s">
        <v>542</v>
      </c>
      <c r="B1081" t="s">
        <v>429</v>
      </c>
      <c r="C1081" s="145" t="str">
        <f>VLOOKUP(B1081, Table_Cols!$B$519:$C$1165, 2, FALSE)</f>
        <v>The metric weight (in kg) for the minimum weight of the class (non-inclusive)</v>
      </c>
      <c r="D1081" s="145" t="str">
        <f t="shared" si="17"/>
        <v>COMMENT ON COLUMN SPT_FORM_SIZE_GROUPS_V.SIZE_CLASS_WT_MIN_KG IS 'The metric weight (in kg) for the minimum weight of the class (non-inclusive)';</v>
      </c>
    </row>
    <row r="1082" spans="1:4" x14ac:dyDescent="0.25">
      <c r="A1082" t="s">
        <v>542</v>
      </c>
      <c r="B1082" t="s">
        <v>427</v>
      </c>
      <c r="C1082" s="145" t="str">
        <f>VLOOKUP(B1082, Table_Cols!$B$519:$C$1165, 2, FALSE)</f>
        <v>The imperial weight (in pounds) for the minimum weight of the class (non-inclusive)</v>
      </c>
      <c r="D1082" s="145" t="str">
        <f t="shared" si="17"/>
        <v>COMMENT ON COLUMN SPT_FORM_SIZE_GROUPS_V.SIZE_CLASS_WT_MIN_LB IS 'The imperial weight (in pounds) for the minimum weight of the class (non-inclusive)';</v>
      </c>
    </row>
    <row r="1083" spans="1:4" x14ac:dyDescent="0.25">
      <c r="A1083" t="s">
        <v>542</v>
      </c>
      <c r="B1083" t="s">
        <v>599</v>
      </c>
      <c r="C1083" s="145" t="str">
        <f>VLOOKUP(B1083, Table_Cols!$B$519:$C$1165, 2, FALSE)</f>
        <v>The version of the given data collection form</v>
      </c>
      <c r="D1083" s="145" t="str">
        <f t="shared" si="17"/>
        <v>COMMENT ON COLUMN SPT_FORM_SIZE_GROUPS_V.VERSION IS 'The version of the given data collection form';</v>
      </c>
    </row>
    <row r="1084" spans="1:4" x14ac:dyDescent="0.25">
      <c r="A1084" t="s">
        <v>543</v>
      </c>
      <c r="B1084" t="s">
        <v>596</v>
      </c>
      <c r="C1084" s="145" t="str">
        <f>VLOOKUP(B1084, Table_Cols!$B$519:$C$1165, 2, FALSE)</f>
        <v>The description of the given data collection form</v>
      </c>
      <c r="D1084" s="145" t="str">
        <f t="shared" si="17"/>
        <v>COMMENT ON COLUMN SPT_FORM_VERSIONS_V.FORM_DESC IS 'The description of the given data collection form';</v>
      </c>
    </row>
    <row r="1085" spans="1:4" x14ac:dyDescent="0.25">
      <c r="A1085" t="s">
        <v>543</v>
      </c>
      <c r="B1085" t="s">
        <v>591</v>
      </c>
      <c r="C1085" s="145" t="str">
        <f>VLOOKUP(B1085, Table_Cols!$B$519:$C$1165, 2, FALSE)</f>
        <v>The description of the given type of data collection form</v>
      </c>
      <c r="D1085" s="145" t="str">
        <f t="shared" ref="D1085:D1156" si="18">CONCATENATE("COMMENT ON COLUMN ",A1085, ".", B1085, " IS '", SUBSTITUTE(C1085, "'", "''"), "';")</f>
        <v>COMMENT ON COLUMN SPT_FORM_VERSIONS_V.FORM_TYPE_DESC IS 'The description of the given type of data collection form';</v>
      </c>
    </row>
    <row r="1086" spans="1:4" x14ac:dyDescent="0.25">
      <c r="A1086" t="s">
        <v>543</v>
      </c>
      <c r="B1086" t="s">
        <v>516</v>
      </c>
      <c r="C1086" s="145" t="str">
        <f>VLOOKUP(B1086, Table_Cols!$B$519:$C$1165, 2, FALSE)</f>
        <v>Primary Key for the SPT_FORM_TYPES table</v>
      </c>
      <c r="D1086" s="145" t="str">
        <f t="shared" si="18"/>
        <v>COMMENT ON COLUMN SPT_FORM_VERSIONS_V.FORM_TYPE_ID IS 'Primary Key for the SPT_FORM_TYPES table';</v>
      </c>
    </row>
    <row r="1087" spans="1:4" x14ac:dyDescent="0.25">
      <c r="A1087" t="s">
        <v>543</v>
      </c>
      <c r="B1087" t="s">
        <v>594</v>
      </c>
      <c r="C1087" s="145" t="str">
        <f>VLOOKUP(B1087, Table_Cols!$B$519:$C$1165, 2, FALSE)</f>
        <v>The type of data collection form</v>
      </c>
      <c r="D1087" s="145" t="str">
        <f t="shared" si="18"/>
        <v>COMMENT ON COLUMN SPT_FORM_VERSIONS_V.FORM_TYPE_NAME IS 'The type of data collection form';</v>
      </c>
    </row>
    <row r="1088" spans="1:4" x14ac:dyDescent="0.25">
      <c r="A1088" t="s">
        <v>543</v>
      </c>
      <c r="B1088" t="s">
        <v>508</v>
      </c>
      <c r="C1088" s="145" t="str">
        <f>VLOOKUP(B1088, Table_Cols!$B$519:$C$1165, 2, FALSE)</f>
        <v>The FOT form version that was used to collect the data for the given Cannery Transaction</v>
      </c>
      <c r="D1088" s="145" t="str">
        <f t="shared" si="18"/>
        <v>COMMENT ON COLUMN SPT_FORM_VERSIONS_V.FORM_VERSION_ID IS 'The FOT form version that was used to collect the data for the given Cannery Transaction';</v>
      </c>
    </row>
    <row r="1089" spans="1:4" x14ac:dyDescent="0.25">
      <c r="A1089" t="s">
        <v>543</v>
      </c>
      <c r="B1089" t="s">
        <v>599</v>
      </c>
      <c r="C1089" s="145" t="str">
        <f>VLOOKUP(B1089, Table_Cols!$B$519:$C$1165, 2, FALSE)</f>
        <v>The version of the given data collection form</v>
      </c>
      <c r="D1089" s="145" t="str">
        <f t="shared" si="18"/>
        <v>COMMENT ON COLUMN SPT_FORM_VERSIONS_V.VERSION IS 'The version of the given data collection form';</v>
      </c>
    </row>
    <row r="1090" spans="1:4" s="214" customFormat="1" x14ac:dyDescent="0.25">
      <c r="A1090" s="214" t="s">
        <v>543</v>
      </c>
      <c r="B1090" s="214" t="s">
        <v>1143</v>
      </c>
      <c r="C1090" s="146" t="s">
        <v>1482</v>
      </c>
      <c r="D1090" s="214" t="str">
        <f t="shared" si="18"/>
        <v>COMMENT ON COLUMN SPT_FORM_VERSIONS_V.FORM_CATEGORY_CODE IS 'The code for the given Form Category';</v>
      </c>
    </row>
    <row r="1091" spans="1:4" s="214" customFormat="1" x14ac:dyDescent="0.25">
      <c r="A1091" s="214" t="s">
        <v>543</v>
      </c>
      <c r="B1091" s="214" t="s">
        <v>1144</v>
      </c>
      <c r="C1091" s="146" t="s">
        <v>1483</v>
      </c>
      <c r="D1091" s="214" t="str">
        <f t="shared" si="18"/>
        <v>COMMENT ON COLUMN SPT_FORM_VERSIONS_V.FORM_CATEGORY_NAME IS 'The name for the given Form Category';</v>
      </c>
    </row>
    <row r="1092" spans="1:4" s="214" customFormat="1" x14ac:dyDescent="0.25">
      <c r="A1092" s="214" t="s">
        <v>543</v>
      </c>
      <c r="B1092" s="214" t="s">
        <v>1145</v>
      </c>
      <c r="C1092" s="146" t="s">
        <v>1484</v>
      </c>
      <c r="D1092" s="214" t="str">
        <f t="shared" si="18"/>
        <v>COMMENT ON COLUMN SPT_FORM_VERSIONS_V.FORM_CATEGORY_DESC IS 'The description for the given Form Category';</v>
      </c>
    </row>
    <row r="1093" spans="1:4" s="214" customFormat="1" x14ac:dyDescent="0.25">
      <c r="A1093" s="214" t="s">
        <v>543</v>
      </c>
      <c r="B1093" s="214" t="s">
        <v>1116</v>
      </c>
      <c r="C1093" s="146" t="s">
        <v>1481</v>
      </c>
      <c r="D1093" s="214" t="str">
        <f t="shared" si="18"/>
        <v>COMMENT ON COLUMN SPT_FORM_VERSIONS_V.FORM_CATEGORY_ID IS 'Primary Key for the SPT_FORM_CATEGORIES table';</v>
      </c>
    </row>
    <row r="1094" spans="1:4" x14ac:dyDescent="0.25">
      <c r="A1094" t="s">
        <v>544</v>
      </c>
      <c r="B1094" t="s">
        <v>604</v>
      </c>
      <c r="C1094" s="145" t="str">
        <f>VLOOKUP(B1094, Table_Cols!$B$519:$C$1165, 2, FALSE)</f>
        <v>The description of the given data import method</v>
      </c>
      <c r="D1094" s="145" t="str">
        <f t="shared" si="18"/>
        <v>COMMENT ON COLUMN SPT_IMPORT_METHODS_V.IMP_METHOD_DESC IS 'The description of the given data import method';</v>
      </c>
    </row>
    <row r="1095" spans="1:4" x14ac:dyDescent="0.25">
      <c r="A1095" t="s">
        <v>544</v>
      </c>
      <c r="B1095" t="s">
        <v>509</v>
      </c>
      <c r="C1095" s="145" t="str">
        <f>VLOOKUP(B1095, Table_Cols!$B$519:$C$1165, 2, FALSE)</f>
        <v>The data import method used to load the FOT data into the database</v>
      </c>
      <c r="D1095" s="145" t="str">
        <f t="shared" si="18"/>
        <v>COMMENT ON COLUMN SPT_IMPORT_METHODS_V.IMP_METHOD_ID IS 'The data import method used to load the FOT data into the database';</v>
      </c>
    </row>
    <row r="1096" spans="1:4" x14ac:dyDescent="0.25">
      <c r="A1096" t="s">
        <v>544</v>
      </c>
      <c r="B1096" t="s">
        <v>607</v>
      </c>
      <c r="C1096" s="145" t="str">
        <f>VLOOKUP(B1096, Table_Cols!$B$519:$C$1165, 2, FALSE)</f>
        <v>The name of the given data import method</v>
      </c>
      <c r="D1096" s="145" t="str">
        <f t="shared" si="18"/>
        <v>COMMENT ON COLUMN SPT_IMPORT_METHODS_V.IMP_METHOD_NAME IS 'The name of the given data import method';</v>
      </c>
    </row>
    <row r="1097" spans="1:4" x14ac:dyDescent="0.25">
      <c r="A1097" t="s">
        <v>544</v>
      </c>
      <c r="B1097" t="s">
        <v>514</v>
      </c>
      <c r="C1097" s="145" t="str">
        <f>VLOOKUP(B1097, Table_Cols!$B$519:$C$1165, 2, FALSE)</f>
        <v>The type of data import method</v>
      </c>
      <c r="D1097" s="145" t="str">
        <f t="shared" si="18"/>
        <v>COMMENT ON COLUMN SPT_IMPORT_METHODS_V.IMP_METHOD_TYPE_ID IS 'The type of data import method';</v>
      </c>
    </row>
    <row r="1098" spans="1:4" x14ac:dyDescent="0.25">
      <c r="A1098" t="s">
        <v>544</v>
      </c>
      <c r="B1098" t="s">
        <v>610</v>
      </c>
      <c r="C1098" s="145" t="str">
        <f>VLOOKUP(B1098, Table_Cols!$B$519:$C$1165, 2, FALSE)</f>
        <v>The version of the given data import method</v>
      </c>
      <c r="D1098" s="145" t="str">
        <f t="shared" si="18"/>
        <v>COMMENT ON COLUMN SPT_IMPORT_METHODS_V.IMP_METHOD_VERSION IS 'The version of the given data import method';</v>
      </c>
    </row>
    <row r="1099" spans="1:4" x14ac:dyDescent="0.25">
      <c r="A1099" t="s">
        <v>544</v>
      </c>
      <c r="B1099" t="s">
        <v>613</v>
      </c>
      <c r="C1099" s="145" t="str">
        <f>VLOOKUP(B1099, Table_Cols!$B$519:$C$1165, 2, FALSE)</f>
        <v>The code of the given type of import method</v>
      </c>
      <c r="D1099" s="145" t="str">
        <f t="shared" si="18"/>
        <v>COMMENT ON COLUMN SPT_IMPORT_METHODS_V.METHOD_TYPE_CODE IS 'The code of the given type of import method';</v>
      </c>
    </row>
    <row r="1100" spans="1:4" x14ac:dyDescent="0.25">
      <c r="A1100" t="s">
        <v>544</v>
      </c>
      <c r="B1100" t="s">
        <v>615</v>
      </c>
      <c r="C1100" s="145" t="str">
        <f>VLOOKUP(B1100, Table_Cols!$B$519:$C$1165, 2, FALSE)</f>
        <v>The description of the given type of import method</v>
      </c>
      <c r="D1100" s="145" t="str">
        <f t="shared" si="18"/>
        <v>COMMENT ON COLUMN SPT_IMPORT_METHODS_V.METHOD_TYPE_DESC IS 'The description of the given type of import method';</v>
      </c>
    </row>
    <row r="1101" spans="1:4" x14ac:dyDescent="0.25">
      <c r="A1101" t="s">
        <v>544</v>
      </c>
      <c r="B1101" t="s">
        <v>617</v>
      </c>
      <c r="C1101" s="145" t="str">
        <f>VLOOKUP(B1101, Table_Cols!$B$519:$C$1165, 2, FALSE)</f>
        <v>The name of the given type of import method</v>
      </c>
      <c r="D1101" s="145" t="str">
        <f t="shared" si="18"/>
        <v>COMMENT ON COLUMN SPT_IMPORT_METHODS_V.METHOD_TYPE_NAME IS 'The name of the given type of import method';</v>
      </c>
    </row>
    <row r="1102" spans="1:4" x14ac:dyDescent="0.25">
      <c r="A1102" t="s">
        <v>4338</v>
      </c>
      <c r="B1102" t="s">
        <v>1605</v>
      </c>
      <c r="C1102" s="145" t="str">
        <f>VLOOKUP(B1102, Table_Cols!$B$519:$C$1165, 2, FALSE)</f>
        <v>The date on which this record was created in the database</v>
      </c>
      <c r="D1102" s="145" t="str">
        <f t="shared" si="18"/>
        <v>COMMENT ON COLUMN DVM_PTA_ERRORS_V.CREATE_DATE IS 'The date on which this record was created in the database';</v>
      </c>
    </row>
    <row r="1103" spans="1:4" x14ac:dyDescent="0.25">
      <c r="A1103" s="263" t="s">
        <v>4338</v>
      </c>
      <c r="B1103" t="s">
        <v>1978</v>
      </c>
      <c r="C1103" s="145" t="str">
        <f>VLOOKUP(B1103, Table_Cols!$B$519:$C$1165, 2, FALSE)</f>
        <v>The description of the given XML Data File error</v>
      </c>
      <c r="D1103" s="145" t="str">
        <f t="shared" si="18"/>
        <v>COMMENT ON COLUMN DVM_PTA_ERRORS_V.ERROR_DESCRIPTION IS 'The description of the given XML Data File error';</v>
      </c>
    </row>
    <row r="1104" spans="1:4" s="214" customFormat="1" x14ac:dyDescent="0.25">
      <c r="A1104" s="263" t="s">
        <v>4338</v>
      </c>
      <c r="B1104" s="214" t="s">
        <v>2784</v>
      </c>
      <c r="C1104" s="214" t="s">
        <v>2785</v>
      </c>
      <c r="D1104" s="214" t="str">
        <f t="shared" si="18"/>
        <v>COMMENT ON COLUMN DVM_PTA_ERRORS_V.ERROR_NOTES IS 'Manually entered notes for the corresponding data error';</v>
      </c>
    </row>
    <row r="1105" spans="1:4" x14ac:dyDescent="0.25">
      <c r="A1105" s="263" t="s">
        <v>4338</v>
      </c>
      <c r="B1105" t="s">
        <v>1889</v>
      </c>
      <c r="C1105" s="145" t="str">
        <f>VLOOKUP(B1105, Table_Cols!$B$519:$C$1165, 2, FALSE)</f>
        <v>Primary Key for the SPT_ERRORS table</v>
      </c>
      <c r="D1105" s="145" t="str">
        <f t="shared" si="18"/>
        <v>COMMENT ON COLUMN DVM_PTA_ERRORS_V.ERROR_ID IS 'Primary Key for the SPT_ERRORS table';</v>
      </c>
    </row>
    <row r="1106" spans="1:4" x14ac:dyDescent="0.25">
      <c r="A1106" s="263" t="s">
        <v>4338</v>
      </c>
      <c r="B1106" t="s">
        <v>1890</v>
      </c>
      <c r="C1106" s="145" t="str">
        <f>VLOOKUP(B1106, Table_Cols!$B$519:$C$1165, 2, FALSE)</f>
        <v>The Error Type for the given error</v>
      </c>
      <c r="D1106" s="145" t="str">
        <f t="shared" si="18"/>
        <v>COMMENT ON COLUMN DVM_PTA_ERRORS_V.ERROR_TYPE_ID IS 'The Error Type for the given error';</v>
      </c>
    </row>
    <row r="1107" spans="1:4" x14ac:dyDescent="0.25">
      <c r="A1107" s="263" t="s">
        <v>4338</v>
      </c>
      <c r="B1107" t="s">
        <v>2571</v>
      </c>
      <c r="C1107" s="186" t="s">
        <v>2574</v>
      </c>
      <c r="D1107" s="145" t="str">
        <f t="shared" si="18"/>
        <v>COMMENT ON COLUMN DVM_PTA_ERRORS_V.DATA_STREAM_CODE IS 'The code for the given data stream';</v>
      </c>
    </row>
    <row r="1108" spans="1:4" x14ac:dyDescent="0.25">
      <c r="A1108" s="263" t="s">
        <v>4338</v>
      </c>
      <c r="B1108" t="s">
        <v>2572</v>
      </c>
      <c r="C1108" s="186" t="s">
        <v>2576</v>
      </c>
      <c r="D1108" s="145" t="str">
        <f t="shared" si="18"/>
        <v>COMMENT ON COLUMN DVM_PTA_ERRORS_V.DATA_STREAM_DESC IS 'The description for the given data stream';</v>
      </c>
    </row>
    <row r="1109" spans="1:4" x14ac:dyDescent="0.25">
      <c r="A1109" s="263" t="s">
        <v>4338</v>
      </c>
      <c r="B1109" t="s">
        <v>2570</v>
      </c>
      <c r="C1109" s="186" t="s">
        <v>2577</v>
      </c>
      <c r="D1109" s="145" t="str">
        <f t="shared" si="18"/>
        <v>COMMENT ON COLUMN DVM_PTA_ERRORS_V.DATA_STREAM_ID IS 'Primary Key for the SPT_DATA_STREAMS table';</v>
      </c>
    </row>
    <row r="1110" spans="1:4" x14ac:dyDescent="0.25">
      <c r="A1110" s="263" t="s">
        <v>4338</v>
      </c>
      <c r="B1110" t="s">
        <v>2573</v>
      </c>
      <c r="C1110" s="186" t="s">
        <v>2575</v>
      </c>
      <c r="D1110" s="145" t="str">
        <f t="shared" si="18"/>
        <v>COMMENT ON COLUMN DVM_PTA_ERRORS_V.DATA_STREAM_NAME IS 'The name for the given data stream';</v>
      </c>
    </row>
    <row r="1111" spans="1:4" x14ac:dyDescent="0.25">
      <c r="A1111" s="263" t="s">
        <v>4338</v>
      </c>
      <c r="B1111" t="s">
        <v>1982</v>
      </c>
      <c r="C1111" s="145" t="str">
        <f>VLOOKUP(B1111, Table_Cols!$B$519:$C$1165, 2, FALSE)</f>
        <v>The code for the given error severity</v>
      </c>
      <c r="D1111" s="145" t="str">
        <f t="shared" si="18"/>
        <v>COMMENT ON COLUMN DVM_PTA_ERRORS_V.ERR_SEVERITY_CODE IS 'The code for the given error severity';</v>
      </c>
    </row>
    <row r="1112" spans="1:4" x14ac:dyDescent="0.25">
      <c r="A1112" s="263" t="s">
        <v>4338</v>
      </c>
      <c r="B1112" t="s">
        <v>1983</v>
      </c>
      <c r="C1112" s="145" t="str">
        <f>VLOOKUP(B1112, Table_Cols!$B$519:$C$1165, 2, FALSE)</f>
        <v>The description for the given error severity</v>
      </c>
      <c r="D1112" s="145" t="str">
        <f t="shared" si="18"/>
        <v>COMMENT ON COLUMN DVM_PTA_ERRORS_V.ERR_SEVERITY_DESC IS 'The description for the given error severity';</v>
      </c>
    </row>
    <row r="1113" spans="1:4" x14ac:dyDescent="0.25">
      <c r="A1113" s="263" t="s">
        <v>4338</v>
      </c>
      <c r="B1113" t="s">
        <v>1835</v>
      </c>
      <c r="C1113" s="145" t="str">
        <f>VLOOKUP(B1113, Table_Cols!$B$519:$C$1165, 2, FALSE)</f>
        <v>The Severity of the given error type criteria.  These indicate the status of the given error (e.g. warnings, data errors, violations of law, etc.)</v>
      </c>
      <c r="D1113" s="145" t="str">
        <f t="shared" si="18"/>
        <v>COMMENT ON COLUMN DVM_PTA_ERRORS_V.ERR_SEVERITY_ID IS 'The Severity of the given error type criteria.  These indicate the status of the given error (e.g. warnings, data errors, violations of law, etc.)';</v>
      </c>
    </row>
    <row r="1114" spans="1:4" x14ac:dyDescent="0.25">
      <c r="A1114" s="263" t="s">
        <v>4338</v>
      </c>
      <c r="B1114" t="s">
        <v>1984</v>
      </c>
      <c r="C1114" s="145" t="str">
        <f>VLOOKUP(B1114, Table_Cols!$B$519:$C$1165, 2, FALSE)</f>
        <v>The name for the given error severity</v>
      </c>
      <c r="D1114" s="145" t="str">
        <f t="shared" si="18"/>
        <v>COMMENT ON COLUMN DVM_PTA_ERRORS_V.ERR_SEVERITY_NAME IS 'The name for the given error severity';</v>
      </c>
    </row>
    <row r="1115" spans="1:4" x14ac:dyDescent="0.25">
      <c r="A1115" s="263" t="s">
        <v>4338</v>
      </c>
      <c r="B1115" t="s">
        <v>1985</v>
      </c>
      <c r="C1115" s="145" t="str">
        <f>VLOOKUP(B1115, Table_Cols!$B$519:$C$1165, 2, FALSE)</f>
        <v>Flag to indicate if the given error type criteria is active</v>
      </c>
      <c r="D1115" s="145" t="str">
        <f t="shared" si="18"/>
        <v>COMMENT ON COLUMN DVM_PTA_ERRORS_V.ERR_TYPE_ACTIVE_YN IS 'Flag to indicate if the given error type criteria is active';</v>
      </c>
    </row>
    <row r="1116" spans="1:4" x14ac:dyDescent="0.25">
      <c r="A1116" s="263" t="s">
        <v>4338</v>
      </c>
      <c r="B1116" t="s">
        <v>1986</v>
      </c>
      <c r="C1116" s="145" t="str">
        <f>VLOOKUP(B1116,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16" s="145" t="str">
        <f t="shared" si="18"/>
        <v>COMMENT ON COLUMN DVM_PTA_ERRORS_V.ERR_TYPE_COMMENT_TEMPLATE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17" spans="1:4" x14ac:dyDescent="0.25">
      <c r="A1117" s="263" t="s">
        <v>4338</v>
      </c>
      <c r="B1117" t="s">
        <v>1987</v>
      </c>
      <c r="C1117" s="145" t="str">
        <f>VLOOKUP(B1117, Table_Cols!$B$519:$C$1165, 2, FALSE)</f>
        <v>The description for the given QC validation error type</v>
      </c>
      <c r="D1117" s="145" t="str">
        <f t="shared" si="18"/>
        <v>COMMENT ON COLUMN DVM_PTA_ERRORS_V.ERR_TYPE_DESC IS 'The description for the given QC validation error type';</v>
      </c>
    </row>
    <row r="1118" spans="1:4" x14ac:dyDescent="0.25">
      <c r="A1118" s="263" t="s">
        <v>4338</v>
      </c>
      <c r="B1118" t="s">
        <v>1988</v>
      </c>
      <c r="C1118" s="145" t="str">
        <f>VLOOKUP(B1118, Table_Cols!$B$519:$C$1165, 2, FALSE)</f>
        <v>The name of the given QC validation criteria</v>
      </c>
      <c r="D1118" s="145" t="str">
        <f t="shared" si="18"/>
        <v>COMMENT ON COLUMN DVM_PTA_ERRORS_V.ERR_TYPE_NAME IS 'The name of the given QC validation criteria';</v>
      </c>
    </row>
    <row r="1119" spans="1:4" x14ac:dyDescent="0.25">
      <c r="A1119" s="263" t="s">
        <v>4338</v>
      </c>
      <c r="B1119" t="s">
        <v>1989</v>
      </c>
      <c r="C1119" s="162" t="s">
        <v>2254</v>
      </c>
      <c r="D1119" s="145" t="str">
        <f t="shared" si="18"/>
        <v>COMMENT ON COLUMN DVM_PTA_ERRORS_V.FORMATTED_CREATE_DATE IS 'The formatted date/time on which this record was created in the database (MM/DD/YYYY HH24:MI)';</v>
      </c>
    </row>
    <row r="1120" spans="1:4" x14ac:dyDescent="0.25">
      <c r="A1120" s="263" t="s">
        <v>4338</v>
      </c>
      <c r="B1120" t="s">
        <v>1990</v>
      </c>
      <c r="C1120" s="163" t="s">
        <v>2258</v>
      </c>
      <c r="D1120" s="145" t="str">
        <f t="shared" si="18"/>
        <v>COMMENT ON COLUMN DVM_PTA_ERRORS_V.FORMATTED_LAST_EVAL_DATE IS 'The formatted date/time on which this record was last evaluated based on its associated validation criteria that was active at when the given associated data stream parent record was first evaluated (MM/DD/YYYY HH24:MI)';</v>
      </c>
    </row>
    <row r="1121" spans="1:4" x14ac:dyDescent="0.25">
      <c r="A1121" s="263" t="s">
        <v>4338</v>
      </c>
      <c r="B1121" t="s">
        <v>1991</v>
      </c>
      <c r="C1121" s="145" t="str">
        <f>VLOOKUP(B1121,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21" s="145" t="str">
        <f t="shared" si="18"/>
        <v>COMMENT ON COLUMN DVM_PTA_ERRORS_V.IND_FIELD_NAME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22" spans="1:4" x14ac:dyDescent="0.25">
      <c r="A1122" s="263" t="s">
        <v>4338</v>
      </c>
      <c r="B1122" t="s">
        <v>1992</v>
      </c>
      <c r="C1122" s="145" t="str">
        <f>VLOOKUP(B1122, Table_Cols!$B$519:$C$1165, 2, FALSE)</f>
        <v>The date on which this record was last evaluated based on its associated validation criteria that was active at when the given associated data stream parent record was first evaluated</v>
      </c>
      <c r="D1122" s="145" t="str">
        <f t="shared" si="18"/>
        <v>COMMENT ON COLUMN DVM_PTA_ERRORS_V.LAST_EVAL_DATE IS 'The date on which this record was last evaluated based on its associated validation criteria that was active at when the given associated data stream parent record was first evaluated';</v>
      </c>
    </row>
    <row r="1123" spans="1:4" x14ac:dyDescent="0.25">
      <c r="A1123" s="263" t="s">
        <v>4338</v>
      </c>
      <c r="B1123" t="s">
        <v>1993</v>
      </c>
      <c r="C1123" s="145" t="str">
        <f>VLOOKUP(B1123, Table_Cols!$B$519:$C$1165, 2, FALSE)</f>
        <v>The name of the object that is used in the given QC validation criteria</v>
      </c>
      <c r="D1123" s="145" t="str">
        <f t="shared" si="18"/>
        <v>COMMENT ON COLUMN DVM_PTA_ERRORS_V.OBJECT_NAME IS 'The name of the object that is used in the given QC validation criteria';</v>
      </c>
    </row>
    <row r="1124" spans="1:4" x14ac:dyDescent="0.25">
      <c r="A1124" s="263" t="s">
        <v>4338</v>
      </c>
      <c r="B1124" t="s">
        <v>1884</v>
      </c>
      <c r="C1124" s="145" t="str">
        <f>VLOOKUP(B1124, Table_Cols!$B$519:$C$1165, 2, FALSE)</f>
        <v>Foreign key reference to the Errors (PTA) intersection table</v>
      </c>
      <c r="D1124" s="145" t="str">
        <f t="shared" si="18"/>
        <v>COMMENT ON COLUMN DVM_PTA_ERRORS_V.PTA_ERROR_ID IS 'Foreign key reference to the Errors (PTA) intersection table';</v>
      </c>
    </row>
    <row r="1125" spans="1:4" x14ac:dyDescent="0.25">
      <c r="A1125" s="263" t="s">
        <v>4338</v>
      </c>
      <c r="B1125" t="s">
        <v>1893</v>
      </c>
      <c r="C1125" s="145" t="str">
        <f>VLOOKUP(B1125, Table_Cols!$B$519:$C$1165, 2, FALSE)</f>
        <v>The Data QC Object that the error type is determined from.  If this is NULL it is not associated with a QC query validation constraint (e.g. DB error)</v>
      </c>
      <c r="D1125" s="145" t="str">
        <f t="shared" si="18"/>
        <v>COMMENT ON COLUMN DVM_PTA_ERRORS_V.QC_OBJECT_ID IS 'The Data QC Object that the error type is determined from.  If this is NULL it is not associated with a QC query validation constraint (e.g. DB error)';</v>
      </c>
    </row>
    <row r="1126" spans="1:4" x14ac:dyDescent="0.25">
      <c r="A1126" s="263" t="s">
        <v>4338</v>
      </c>
      <c r="B1126" t="s">
        <v>1994</v>
      </c>
      <c r="C1126" s="145" t="str">
        <f>VLOOKUP(B1126, Table_Cols!$B$519:$C$1165, 2, FALSE)</f>
        <v>Flag to indicate if the QC object is active (Y) or inactive (N)</v>
      </c>
      <c r="D1126" s="145" t="str">
        <f t="shared" si="18"/>
        <v>COMMENT ON COLUMN DVM_PTA_ERRORS_V.QC_OBJ_ACTIVE_YN IS 'Flag to indicate if the QC object is active (Y) or inactive (N)';</v>
      </c>
    </row>
    <row r="1127" spans="1:4" x14ac:dyDescent="0.25">
      <c r="A1127" s="263" t="s">
        <v>4338</v>
      </c>
      <c r="B1127" t="s">
        <v>1995</v>
      </c>
      <c r="C1127" s="145" t="str">
        <f>VLOOKUP(B1127, Table_Cols!$B$519:$C$1165, 2, FALSE)</f>
        <v>Relative sort order for the QC object to be executed in</v>
      </c>
      <c r="D1127" s="145" t="str">
        <f t="shared" si="18"/>
        <v>COMMENT ON COLUMN DVM_PTA_ERRORS_V.QC_SORT_ORDER IS 'Relative sort order for the QC object to be executed in';</v>
      </c>
    </row>
    <row r="1128" spans="1:4" s="214" customFormat="1" x14ac:dyDescent="0.25">
      <c r="A1128" s="263" t="s">
        <v>4338</v>
      </c>
      <c r="B1128" s="214" t="s">
        <v>2783</v>
      </c>
      <c r="C1128" s="214" t="s">
        <v>2791</v>
      </c>
      <c r="D1128" s="214" t="str">
        <f t="shared" si="18"/>
        <v>COMMENT ON COLUMN DVM_PTA_ERRORS_V.ERR_RES_TYPE_ID IS 'Primary Key for the SPT_ERR_RES_TYPES table';</v>
      </c>
    </row>
    <row r="1129" spans="1:4" s="214" customFormat="1" x14ac:dyDescent="0.25">
      <c r="A1129" s="263" t="s">
        <v>4338</v>
      </c>
      <c r="B1129" s="214" t="s">
        <v>2788</v>
      </c>
      <c r="C1129" s="214" t="s">
        <v>2792</v>
      </c>
      <c r="D1129" s="214" t="str">
        <f t="shared" si="18"/>
        <v>COMMENT ON COLUMN DVM_PTA_ERRORS_V.ERR_RES_TYPE_CODE IS 'The Error Resolution Type code';</v>
      </c>
    </row>
    <row r="1130" spans="1:4" s="214" customFormat="1" x14ac:dyDescent="0.25">
      <c r="A1130" s="263" t="s">
        <v>4338</v>
      </c>
      <c r="B1130" s="214" t="s">
        <v>2789</v>
      </c>
      <c r="C1130" s="214" t="s">
        <v>2793</v>
      </c>
      <c r="D1130" s="214" t="str">
        <f t="shared" si="18"/>
        <v>COMMENT ON COLUMN DVM_PTA_ERRORS_V.ERR_RES_TYPE_NAME IS 'The Error Resolution Type name';</v>
      </c>
    </row>
    <row r="1131" spans="1:4" s="214" customFormat="1" x14ac:dyDescent="0.25">
      <c r="A1131" s="263" t="s">
        <v>4338</v>
      </c>
      <c r="B1131" s="214" t="s">
        <v>2790</v>
      </c>
      <c r="C1131" s="214" t="s">
        <v>2794</v>
      </c>
      <c r="D1131" s="214" t="str">
        <f t="shared" si="18"/>
        <v>COMMENT ON COLUMN DVM_PTA_ERRORS_V.ERR_RES_TYPE_DESC IS 'The Error Resolution Type description';</v>
      </c>
    </row>
    <row r="1132" spans="1:4" x14ac:dyDescent="0.25">
      <c r="A1132" t="s">
        <v>4339</v>
      </c>
      <c r="B1132" t="s">
        <v>1605</v>
      </c>
      <c r="C1132" s="145" t="str">
        <f>VLOOKUP(B1132, Table_Cols!$B$519:$C$1165, 2, FALSE)</f>
        <v>The date on which this record was created in the database</v>
      </c>
      <c r="D1132" s="145" t="str">
        <f t="shared" si="18"/>
        <v>COMMENT ON COLUMN DVM_PTA_ERROR_TYPES_V.CREATE_DATE IS 'The date on which this record was created in the database';</v>
      </c>
    </row>
    <row r="1133" spans="1:4" x14ac:dyDescent="0.25">
      <c r="A1133" s="263" t="s">
        <v>4339</v>
      </c>
      <c r="B1133" t="s">
        <v>1890</v>
      </c>
      <c r="C1133" s="145" t="str">
        <f>VLOOKUP(B1133, Table_Cols!$B$519:$C$1165, 2, FALSE)</f>
        <v>The Error Type for the given error</v>
      </c>
      <c r="D1133" s="145" t="str">
        <f t="shared" si="18"/>
        <v>COMMENT ON COLUMN DVM_PTA_ERROR_TYPES_V.ERROR_TYPE_ID IS 'The Error Type for the given error';</v>
      </c>
    </row>
    <row r="1134" spans="1:4" x14ac:dyDescent="0.25">
      <c r="A1134" s="263" t="s">
        <v>4339</v>
      </c>
      <c r="B1134" t="s">
        <v>2571</v>
      </c>
      <c r="C1134" s="186" t="s">
        <v>2574</v>
      </c>
      <c r="D1134" s="145" t="str">
        <f t="shared" si="18"/>
        <v>COMMENT ON COLUMN DVM_PTA_ERROR_TYPES_V.DATA_STREAM_CODE IS 'The code for the given data stream';</v>
      </c>
    </row>
    <row r="1135" spans="1:4" x14ac:dyDescent="0.25">
      <c r="A1135" s="263" t="s">
        <v>4339</v>
      </c>
      <c r="B1135" t="s">
        <v>2572</v>
      </c>
      <c r="C1135" s="186" t="s">
        <v>2576</v>
      </c>
      <c r="D1135" s="145" t="str">
        <f t="shared" si="18"/>
        <v>COMMENT ON COLUMN DVM_PTA_ERROR_TYPES_V.DATA_STREAM_DESC IS 'The description for the given data stream';</v>
      </c>
    </row>
    <row r="1136" spans="1:4" x14ac:dyDescent="0.25">
      <c r="A1136" s="263" t="s">
        <v>4339</v>
      </c>
      <c r="B1136" t="s">
        <v>2570</v>
      </c>
      <c r="C1136" s="186" t="s">
        <v>2577</v>
      </c>
      <c r="D1136" s="145" t="str">
        <f t="shared" si="18"/>
        <v>COMMENT ON COLUMN DVM_PTA_ERROR_TYPES_V.DATA_STREAM_ID IS 'Primary Key for the SPT_DATA_STREAMS table';</v>
      </c>
    </row>
    <row r="1137" spans="1:4" x14ac:dyDescent="0.25">
      <c r="A1137" s="263" t="s">
        <v>4339</v>
      </c>
      <c r="B1137" t="s">
        <v>2573</v>
      </c>
      <c r="C1137" s="186" t="s">
        <v>2575</v>
      </c>
      <c r="D1137" s="145" t="str">
        <f t="shared" si="18"/>
        <v>COMMENT ON COLUMN DVM_PTA_ERROR_TYPES_V.DATA_STREAM_NAME IS 'The name for the given data stream';</v>
      </c>
    </row>
    <row r="1138" spans="1:4" x14ac:dyDescent="0.25">
      <c r="A1138" s="263" t="s">
        <v>4339</v>
      </c>
      <c r="B1138" t="s">
        <v>1982</v>
      </c>
      <c r="C1138" s="145" t="str">
        <f>VLOOKUP(B1138, Table_Cols!$B$519:$C$1165, 2, FALSE)</f>
        <v>The code for the given error severity</v>
      </c>
      <c r="D1138" s="145" t="str">
        <f t="shared" si="18"/>
        <v>COMMENT ON COLUMN DVM_PTA_ERROR_TYPES_V.ERR_SEVERITY_CODE IS 'The code for the given error severity';</v>
      </c>
    </row>
    <row r="1139" spans="1:4" x14ac:dyDescent="0.25">
      <c r="A1139" s="263" t="s">
        <v>4339</v>
      </c>
      <c r="B1139" t="s">
        <v>1983</v>
      </c>
      <c r="C1139" s="145" t="str">
        <f>VLOOKUP(B1139, Table_Cols!$B$519:$C$1165, 2, FALSE)</f>
        <v>The description for the given error severity</v>
      </c>
      <c r="D1139" s="145" t="str">
        <f t="shared" si="18"/>
        <v>COMMENT ON COLUMN DVM_PTA_ERROR_TYPES_V.ERR_SEVERITY_DESC IS 'The description for the given error severity';</v>
      </c>
    </row>
    <row r="1140" spans="1:4" x14ac:dyDescent="0.25">
      <c r="A1140" s="263" t="s">
        <v>4339</v>
      </c>
      <c r="B1140" t="s">
        <v>1835</v>
      </c>
      <c r="C1140" s="145" t="str">
        <f>VLOOKUP(B1140, Table_Cols!$B$519:$C$1165, 2, FALSE)</f>
        <v>The Severity of the given error type criteria.  These indicate the status of the given error (e.g. warnings, data errors, violations of law, etc.)</v>
      </c>
      <c r="D1140" s="145" t="str">
        <f t="shared" si="18"/>
        <v>COMMENT ON COLUMN DVM_PTA_ERROR_TYPES_V.ERR_SEVERITY_ID IS 'The Severity of the given error type criteria.  These indicate the status of the given error (e.g. warnings, data errors, violations of law, etc.)';</v>
      </c>
    </row>
    <row r="1141" spans="1:4" x14ac:dyDescent="0.25">
      <c r="A1141" s="263" t="s">
        <v>4339</v>
      </c>
      <c r="B1141" t="s">
        <v>1984</v>
      </c>
      <c r="C1141" s="145" t="str">
        <f>VLOOKUP(B1141, Table_Cols!$B$519:$C$1165, 2, FALSE)</f>
        <v>The name for the given error severity</v>
      </c>
      <c r="D1141" s="145" t="str">
        <f t="shared" si="18"/>
        <v>COMMENT ON COLUMN DVM_PTA_ERROR_TYPES_V.ERR_SEVERITY_NAME IS 'The name for the given error severity';</v>
      </c>
    </row>
    <row r="1142" spans="1:4" x14ac:dyDescent="0.25">
      <c r="A1142" s="263" t="s">
        <v>4339</v>
      </c>
      <c r="B1142" t="s">
        <v>1985</v>
      </c>
      <c r="C1142" s="145" t="str">
        <f>VLOOKUP(B1142, Table_Cols!$B$519:$C$1165, 2, FALSE)</f>
        <v>Flag to indicate if the given error type criteria is active</v>
      </c>
      <c r="D1142" s="145" t="str">
        <f t="shared" si="18"/>
        <v>COMMENT ON COLUMN DVM_PTA_ERROR_TYPES_V.ERR_TYPE_ACTIVE_YN IS 'Flag to indicate if the given error type criteria is active';</v>
      </c>
    </row>
    <row r="1143" spans="1:4" x14ac:dyDescent="0.25">
      <c r="A1143" s="263" t="s">
        <v>4339</v>
      </c>
      <c r="B1143" t="s">
        <v>1986</v>
      </c>
      <c r="C1143" s="145" t="str">
        <f>VLOOKUP(B1143,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43" s="145" t="str">
        <f t="shared" si="18"/>
        <v>COMMENT ON COLUMN DVM_PTA_ERROR_TYPES_V.ERR_TYPE_COMMENT_TEMPLATE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44" spans="1:4" x14ac:dyDescent="0.25">
      <c r="A1144" s="263" t="s">
        <v>4339</v>
      </c>
      <c r="B1144" t="s">
        <v>1987</v>
      </c>
      <c r="C1144" s="145" t="str">
        <f>VLOOKUP(B1144, Table_Cols!$B$519:$C$1165, 2, FALSE)</f>
        <v>The description for the given QC validation error type</v>
      </c>
      <c r="D1144" s="145" t="str">
        <f t="shared" si="18"/>
        <v>COMMENT ON COLUMN DVM_PTA_ERROR_TYPES_V.ERR_TYPE_DESC IS 'The description for the given QC validation error type';</v>
      </c>
    </row>
    <row r="1145" spans="1:4" x14ac:dyDescent="0.25">
      <c r="A1145" s="263" t="s">
        <v>4339</v>
      </c>
      <c r="B1145" t="s">
        <v>1988</v>
      </c>
      <c r="C1145" s="145" t="str">
        <f>VLOOKUP(B1145, Table_Cols!$B$519:$C$1165, 2, FALSE)</f>
        <v>The name of the given QC validation criteria</v>
      </c>
      <c r="D1145" s="145" t="str">
        <f t="shared" si="18"/>
        <v>COMMENT ON COLUMN DVM_PTA_ERROR_TYPES_V.ERR_TYPE_NAME IS 'The name of the given QC validation criteria';</v>
      </c>
    </row>
    <row r="1146" spans="1:4" x14ac:dyDescent="0.25">
      <c r="A1146" s="263" t="s">
        <v>4339</v>
      </c>
      <c r="B1146" t="s">
        <v>1989</v>
      </c>
      <c r="C1146" s="165" t="s">
        <v>2254</v>
      </c>
      <c r="D1146" s="145" t="str">
        <f t="shared" si="18"/>
        <v>COMMENT ON COLUMN DVM_PTA_ERROR_TYPES_V.FORMATTED_CREATE_DATE IS 'The formatted date/time on which this record was created in the database (MM/DD/YYYY HH24:MI)';</v>
      </c>
    </row>
    <row r="1147" spans="1:4" x14ac:dyDescent="0.25">
      <c r="A1147" s="263" t="s">
        <v>4339</v>
      </c>
      <c r="B1147" t="s">
        <v>1991</v>
      </c>
      <c r="C1147" s="145" t="str">
        <f>VLOOKUP(B1147,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47" s="145" t="str">
        <f t="shared" si="18"/>
        <v>COMMENT ON COLUMN DVM_PTA_ERROR_TYPES_V.IND_FIELD_NAME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48" spans="1:4" x14ac:dyDescent="0.25">
      <c r="A1148" s="263" t="s">
        <v>4339</v>
      </c>
      <c r="B1148" t="s">
        <v>1993</v>
      </c>
      <c r="C1148" s="145" t="str">
        <f>VLOOKUP(B1148, Table_Cols!$B$519:$C$1165, 2, FALSE)</f>
        <v>The name of the object that is used in the given QC validation criteria</v>
      </c>
      <c r="D1148" s="145" t="str">
        <f t="shared" si="18"/>
        <v>COMMENT ON COLUMN DVM_PTA_ERROR_TYPES_V.OBJECT_NAME IS 'The name of the object that is used in the given QC validation criteria';</v>
      </c>
    </row>
    <row r="1149" spans="1:4" x14ac:dyDescent="0.25">
      <c r="A1149" s="263" t="s">
        <v>4339</v>
      </c>
      <c r="B1149" t="s">
        <v>1884</v>
      </c>
      <c r="C1149" s="145" t="s">
        <v>2166</v>
      </c>
      <c r="D1149" s="145" t="str">
        <f t="shared" si="18"/>
        <v>COMMENT ON COLUMN DVM_PTA_ERROR_TYPES_V.PTA_ERROR_ID IS 'Primary Key for the SPT_PTA_ERRORS table';</v>
      </c>
    </row>
    <row r="1150" spans="1:4" x14ac:dyDescent="0.25">
      <c r="A1150" s="263" t="s">
        <v>4339</v>
      </c>
      <c r="B1150" t="s">
        <v>1885</v>
      </c>
      <c r="C1150" s="145" t="str">
        <f>VLOOKUP(B1150, Table_Cols!$B$519:$C$1165, 2, FALSE)</f>
        <v>Primary Key for the SPT_PTA_ERR_TYP_ASSOC table</v>
      </c>
      <c r="D1150" s="145" t="str">
        <f t="shared" si="18"/>
        <v>COMMENT ON COLUMN DVM_PTA_ERROR_TYPES_V.PTA_ERR_TYP_ASSOC_ID IS 'Primary Key for the SPT_PTA_ERR_TYP_ASSOC table';</v>
      </c>
    </row>
    <row r="1151" spans="1:4" x14ac:dyDescent="0.25">
      <c r="A1151" s="263" t="s">
        <v>4339</v>
      </c>
      <c r="B1151" t="s">
        <v>1893</v>
      </c>
      <c r="C1151" s="145" t="str">
        <f>VLOOKUP(B1151, Table_Cols!$B$519:$C$1165, 2, FALSE)</f>
        <v>The Data QC Object that the error type is determined from.  If this is NULL it is not associated with a QC query validation constraint (e.g. DB error)</v>
      </c>
      <c r="D1151" s="145" t="str">
        <f t="shared" si="18"/>
        <v>COMMENT ON COLUMN DVM_PTA_ERROR_TYPES_V.QC_OBJECT_ID IS 'The Data QC Object that the error type is determined from.  If this is NULL it is not associated with a QC query validation constraint (e.g. DB error)';</v>
      </c>
    </row>
    <row r="1152" spans="1:4" x14ac:dyDescent="0.25">
      <c r="A1152" s="263" t="s">
        <v>4339</v>
      </c>
      <c r="B1152" t="s">
        <v>1994</v>
      </c>
      <c r="C1152" s="145" t="str">
        <f>VLOOKUP(B1152, Table_Cols!$B$519:$C$1165, 2, FALSE)</f>
        <v>Flag to indicate if the QC object is active (Y) or inactive (N)</v>
      </c>
      <c r="D1152" s="145" t="str">
        <f t="shared" si="18"/>
        <v>COMMENT ON COLUMN DVM_PTA_ERROR_TYPES_V.QC_OBJ_ACTIVE_YN IS 'Flag to indicate if the QC object is active (Y) or inactive (N)';</v>
      </c>
    </row>
    <row r="1153" spans="1:4" x14ac:dyDescent="0.25">
      <c r="A1153" s="263" t="s">
        <v>4339</v>
      </c>
      <c r="B1153" t="s">
        <v>1995</v>
      </c>
      <c r="C1153" s="145" t="str">
        <f>VLOOKUP(B1153, Table_Cols!$B$519:$C$1165, 2, FALSE)</f>
        <v>Relative sort order for the QC object to be executed in</v>
      </c>
      <c r="D1153" s="145" t="str">
        <f t="shared" si="18"/>
        <v>COMMENT ON COLUMN DVM_PTA_ERROR_TYPES_V.QC_SORT_ORDER IS 'Relative sort order for the QC object to be executed in';</v>
      </c>
    </row>
    <row r="1154" spans="1:4" x14ac:dyDescent="0.25">
      <c r="A1154" t="s">
        <v>4337</v>
      </c>
      <c r="B1154" t="s">
        <v>1890</v>
      </c>
      <c r="C1154" s="145" t="str">
        <f>VLOOKUP(B1154, Table_Cols!$B$519:$C$1165, 2, FALSE)</f>
        <v>The Error Type for the given error</v>
      </c>
      <c r="D1154" s="145" t="str">
        <f t="shared" si="18"/>
        <v>COMMENT ON COLUMN DVM_QC_CRITERIA_V.ERROR_TYPE_ID IS 'The Error Type for the given error';</v>
      </c>
    </row>
    <row r="1155" spans="1:4" x14ac:dyDescent="0.25">
      <c r="A1155" s="263" t="s">
        <v>4337</v>
      </c>
      <c r="B1155" t="s">
        <v>2571</v>
      </c>
      <c r="C1155" s="186" t="s">
        <v>2574</v>
      </c>
      <c r="D1155" s="145" t="str">
        <f t="shared" si="18"/>
        <v>COMMENT ON COLUMN DVM_QC_CRITERIA_V.DATA_STREAM_CODE IS 'The code for the given data stream';</v>
      </c>
    </row>
    <row r="1156" spans="1:4" x14ac:dyDescent="0.25">
      <c r="A1156" s="263" t="s">
        <v>4337</v>
      </c>
      <c r="B1156" t="s">
        <v>2572</v>
      </c>
      <c r="C1156" s="186" t="s">
        <v>2576</v>
      </c>
      <c r="D1156" s="145" t="str">
        <f t="shared" si="18"/>
        <v>COMMENT ON COLUMN DVM_QC_CRITERIA_V.DATA_STREAM_DESC IS 'The description for the given data stream';</v>
      </c>
    </row>
    <row r="1157" spans="1:4" x14ac:dyDescent="0.25">
      <c r="A1157" s="263" t="s">
        <v>4337</v>
      </c>
      <c r="B1157" t="s">
        <v>2570</v>
      </c>
      <c r="C1157" s="186" t="s">
        <v>2577</v>
      </c>
      <c r="D1157" s="145" t="str">
        <f t="shared" ref="D1157:D1172" si="19">CONCATENATE("COMMENT ON COLUMN ",A1157, ".", B1157, " IS '", SUBSTITUTE(C1157, "'", "''"), "';")</f>
        <v>COMMENT ON COLUMN DVM_QC_CRITERIA_V.DATA_STREAM_ID IS 'Primary Key for the SPT_DATA_STREAMS table';</v>
      </c>
    </row>
    <row r="1158" spans="1:4" x14ac:dyDescent="0.25">
      <c r="A1158" s="263" t="s">
        <v>4337</v>
      </c>
      <c r="B1158" t="s">
        <v>2573</v>
      </c>
      <c r="C1158" s="186" t="s">
        <v>2575</v>
      </c>
      <c r="D1158" s="145" t="str">
        <f t="shared" si="19"/>
        <v>COMMENT ON COLUMN DVM_QC_CRITERIA_V.DATA_STREAM_NAME IS 'The name for the given data stream';</v>
      </c>
    </row>
    <row r="1159" spans="1:4" s="263" customFormat="1" x14ac:dyDescent="0.25">
      <c r="A1159" s="263" t="s">
        <v>4337</v>
      </c>
      <c r="B1159" s="263" t="s">
        <v>4341</v>
      </c>
      <c r="C1159" s="258" t="s">
        <v>4340</v>
      </c>
      <c r="D1159" s="263" t="str">
        <f t="shared" si="19"/>
        <v>COMMENT ON COLUMN DVM_QC_CRITERIA_V.DATA_STREAM_PK_FIELD IS 'The Data stream''s parent record''s primary key field (used when evaluating QC validation criteria to specify a given parent record)';</v>
      </c>
    </row>
    <row r="1160" spans="1:4" x14ac:dyDescent="0.25">
      <c r="A1160" s="263" t="s">
        <v>4337</v>
      </c>
      <c r="B1160" t="s">
        <v>1982</v>
      </c>
      <c r="C1160" s="145" t="str">
        <f>VLOOKUP(B1160, Table_Cols!$B$519:$C$1165, 2, FALSE)</f>
        <v>The code for the given error severity</v>
      </c>
      <c r="D1160" s="145" t="str">
        <f t="shared" si="19"/>
        <v>COMMENT ON COLUMN DVM_QC_CRITERIA_V.ERR_SEVERITY_CODE IS 'The code for the given error severity';</v>
      </c>
    </row>
    <row r="1161" spans="1:4" x14ac:dyDescent="0.25">
      <c r="A1161" s="263" t="s">
        <v>4337</v>
      </c>
      <c r="B1161" t="s">
        <v>1983</v>
      </c>
      <c r="C1161" s="145" t="str">
        <f>VLOOKUP(B1161, Table_Cols!$B$519:$C$1165, 2, FALSE)</f>
        <v>The description for the given error severity</v>
      </c>
      <c r="D1161" s="145" t="str">
        <f t="shared" si="19"/>
        <v>COMMENT ON COLUMN DVM_QC_CRITERIA_V.ERR_SEVERITY_DESC IS 'The description for the given error severity';</v>
      </c>
    </row>
    <row r="1162" spans="1:4" x14ac:dyDescent="0.25">
      <c r="A1162" s="263" t="s">
        <v>4337</v>
      </c>
      <c r="B1162" t="s">
        <v>1835</v>
      </c>
      <c r="C1162" s="145" t="str">
        <f>VLOOKUP(B1162, Table_Cols!$B$519:$C$1165, 2, FALSE)</f>
        <v>The Severity of the given error type criteria.  These indicate the status of the given error (e.g. warnings, data errors, violations of law, etc.)</v>
      </c>
      <c r="D1162" s="145" t="str">
        <f t="shared" si="19"/>
        <v>COMMENT ON COLUMN DVM_QC_CRITERIA_V.ERR_SEVERITY_ID IS 'The Severity of the given error type criteria.  These indicate the status of the given error (e.g. warnings, data errors, violations of law, etc.)';</v>
      </c>
    </row>
    <row r="1163" spans="1:4" x14ac:dyDescent="0.25">
      <c r="A1163" s="263" t="s">
        <v>4337</v>
      </c>
      <c r="B1163" t="s">
        <v>1984</v>
      </c>
      <c r="C1163" s="145" t="str">
        <f>VLOOKUP(B1163, Table_Cols!$B$519:$C$1165, 2, FALSE)</f>
        <v>The name for the given error severity</v>
      </c>
      <c r="D1163" s="145" t="str">
        <f t="shared" si="19"/>
        <v>COMMENT ON COLUMN DVM_QC_CRITERIA_V.ERR_SEVERITY_NAME IS 'The name for the given error severity';</v>
      </c>
    </row>
    <row r="1164" spans="1:4" x14ac:dyDescent="0.25">
      <c r="A1164" s="263" t="s">
        <v>4337</v>
      </c>
      <c r="B1164" t="s">
        <v>1985</v>
      </c>
      <c r="C1164" s="145" t="str">
        <f>VLOOKUP(B1164, Table_Cols!$B$519:$C$1165, 2, FALSE)</f>
        <v>Flag to indicate if the given error type criteria is active</v>
      </c>
      <c r="D1164" s="145" t="str">
        <f t="shared" si="19"/>
        <v>COMMENT ON COLUMN DVM_QC_CRITERIA_V.ERR_TYPE_ACTIVE_YN IS 'Flag to indicate if the given error type criteria is active';</v>
      </c>
    </row>
    <row r="1165" spans="1:4" x14ac:dyDescent="0.25">
      <c r="A1165" s="263" t="s">
        <v>4337</v>
      </c>
      <c r="B1165" t="s">
        <v>1986</v>
      </c>
      <c r="C1165" s="145" t="str">
        <f>VLOOKUP(B1165,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65" s="145" t="str">
        <f t="shared" si="19"/>
        <v>COMMENT ON COLUMN DVM_QC_CRITERIA_V.ERR_TYPE_COMMENT_TEMPLATE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66" spans="1:4" x14ac:dyDescent="0.25">
      <c r="A1166" s="263" t="s">
        <v>4337</v>
      </c>
      <c r="B1166" t="s">
        <v>1987</v>
      </c>
      <c r="C1166" s="145" t="str">
        <f>VLOOKUP(B1166, Table_Cols!$B$519:$C$1165, 2, FALSE)</f>
        <v>The description for the given QC validation error type</v>
      </c>
      <c r="D1166" s="145" t="str">
        <f t="shared" si="19"/>
        <v>COMMENT ON COLUMN DVM_QC_CRITERIA_V.ERR_TYPE_DESC IS 'The description for the given QC validation error type';</v>
      </c>
    </row>
    <row r="1167" spans="1:4" x14ac:dyDescent="0.25">
      <c r="A1167" s="263" t="s">
        <v>4337</v>
      </c>
      <c r="B1167" t="s">
        <v>1988</v>
      </c>
      <c r="C1167" s="145" t="str">
        <f>VLOOKUP(B1167, Table_Cols!$B$519:$C$1165, 2, FALSE)</f>
        <v>The name of the given QC validation criteria</v>
      </c>
      <c r="D1167" s="145" t="str">
        <f t="shared" si="19"/>
        <v>COMMENT ON COLUMN DVM_QC_CRITERIA_V.ERR_TYPE_NAME IS 'The name of the given QC validation criteria';</v>
      </c>
    </row>
    <row r="1168" spans="1:4" x14ac:dyDescent="0.25">
      <c r="A1168" s="263" t="s">
        <v>4337</v>
      </c>
      <c r="B1168" t="s">
        <v>1991</v>
      </c>
      <c r="C1168" s="145" t="str">
        <f>VLOOKUP(B1168,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68" s="145" t="str">
        <f t="shared" si="19"/>
        <v>COMMENT ON COLUMN DVM_QC_CRITERIA_V.IND_FIELD_NAME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69" spans="1:4" x14ac:dyDescent="0.25">
      <c r="A1169" s="263" t="s">
        <v>4337</v>
      </c>
      <c r="B1169" t="s">
        <v>1993</v>
      </c>
      <c r="C1169" s="145" t="str">
        <f>VLOOKUP(B1169, Table_Cols!$B$519:$C$1165, 2, FALSE)</f>
        <v>The name of the object that is used in the given QC validation criteria</v>
      </c>
      <c r="D1169" s="145" t="str">
        <f t="shared" si="19"/>
        <v>COMMENT ON COLUMN DVM_QC_CRITERIA_V.OBJECT_NAME IS 'The name of the object that is used in the given QC validation criteria';</v>
      </c>
    </row>
    <row r="1170" spans="1:4" x14ac:dyDescent="0.25">
      <c r="A1170" s="263" t="s">
        <v>4337</v>
      </c>
      <c r="B1170" t="s">
        <v>1893</v>
      </c>
      <c r="C1170" s="145" t="str">
        <f>VLOOKUP(B1170, Table_Cols!$B$519:$C$1165, 2, FALSE)</f>
        <v>The Data QC Object that the error type is determined from.  If this is NULL it is not associated with a QC query validation constraint (e.g. DB error)</v>
      </c>
      <c r="D1170" s="145" t="str">
        <f t="shared" si="19"/>
        <v>COMMENT ON COLUMN DVM_QC_CRITERIA_V.QC_OBJECT_ID IS 'The Data QC Object that the error type is determined from.  If this is NULL it is not associated with a QC query validation constraint (e.g. DB error)';</v>
      </c>
    </row>
    <row r="1171" spans="1:4" x14ac:dyDescent="0.25">
      <c r="A1171" s="263" t="s">
        <v>4337</v>
      </c>
      <c r="B1171" t="s">
        <v>1994</v>
      </c>
      <c r="C1171" s="145" t="str">
        <f>VLOOKUP(B1171, Table_Cols!$B$519:$C$1165, 2, FALSE)</f>
        <v>Flag to indicate if the QC object is active (Y) or inactive (N)</v>
      </c>
      <c r="D1171" s="145" t="str">
        <f t="shared" si="19"/>
        <v>COMMENT ON COLUMN DVM_QC_CRITERIA_V.QC_OBJ_ACTIVE_YN IS 'Flag to indicate if the QC object is active (Y) or inactive (N)';</v>
      </c>
    </row>
    <row r="1172" spans="1:4" x14ac:dyDescent="0.25">
      <c r="A1172" s="263" t="s">
        <v>4337</v>
      </c>
      <c r="B1172" t="s">
        <v>1995</v>
      </c>
      <c r="C1172" s="145" t="str">
        <f>VLOOKUP(B1172, Table_Cols!$B$519:$C$1165, 2, FALSE)</f>
        <v>Relative sort order for the QC object to be executed in</v>
      </c>
      <c r="D1172" s="145" t="str">
        <f t="shared" si="19"/>
        <v>COMMENT ON COLUMN DVM_QC_CRITERIA_V.QC_SORT_ORDER IS 'Relative sort order for the QC object to be executed in';</v>
      </c>
    </row>
    <row r="1173" spans="1:4" x14ac:dyDescent="0.25">
      <c r="A1173" t="s">
        <v>2020</v>
      </c>
      <c r="B1173" t="s">
        <v>2021</v>
      </c>
      <c r="C1173" s="173" t="s">
        <v>2308</v>
      </c>
      <c r="D1173" s="145" t="str">
        <f t="shared" ref="D1173:D1174" si="20">CONCATENATE("COMMENT ON COLUMN ",A1173, ".", B1173, " IS '", SUBSTITUTE(C1173, "'", "''"), "';")</f>
        <v>COMMENT ON COLUMN SPT_QC_RPL_OVERLAP_V.FORMATTED_ARRIVAL_DTM_1 IS 'Vessel 1 - The formatted date/time (in UTC) of arrival for the given fishing trip (MM/DD/YYYY HH24:MI)';</v>
      </c>
    </row>
    <row r="1174" spans="1:4" x14ac:dyDescent="0.25">
      <c r="A1174" t="s">
        <v>2020</v>
      </c>
      <c r="B1174" t="s">
        <v>2022</v>
      </c>
      <c r="C1174" s="179" t="s">
        <v>2316</v>
      </c>
      <c r="D1174" s="145" t="str">
        <f t="shared" si="20"/>
        <v>COMMENT ON COLUMN SPT_QC_RPL_OVERLAP_V.FORMATTED_ARRIVAL_DTM_2 IS 'Vessel 2 - The formatted date/time (in UTC) of arrival for the given fishing trip (MM/DD/YYYY HH24:MI)';</v>
      </c>
    </row>
    <row r="1175" spans="1:4" x14ac:dyDescent="0.25">
      <c r="A1175" t="s">
        <v>2020</v>
      </c>
      <c r="B1175" t="s">
        <v>2023</v>
      </c>
      <c r="C1175" s="172" t="s">
        <v>2307</v>
      </c>
      <c r="D1175" s="145" t="str">
        <f t="shared" ref="D1175:D1219" si="21">CONCATENATE("COMMENT ON COLUMN ",A1175, ".", B1175, " IS '", SUBSTITUTE(C1175, "'", "''"), "';")</f>
        <v>COMMENT ON COLUMN SPT_QC_RPL_OVERLAP_V.FORMATTED_DEPART_DTM_1 IS 'Vessel 1 - The formatted date/time (in UTC) of departure for the given fishing trip (MM/DD/YYYY HH24:MI)';</v>
      </c>
    </row>
    <row r="1176" spans="1:4" x14ac:dyDescent="0.25">
      <c r="A1176" t="s">
        <v>2020</v>
      </c>
      <c r="B1176" t="s">
        <v>2024</v>
      </c>
      <c r="C1176" s="179" t="s">
        <v>2315</v>
      </c>
      <c r="D1176" s="145" t="str">
        <f t="shared" si="21"/>
        <v>COMMENT ON COLUMN SPT_QC_RPL_OVERLAP_V.FORMATTED_DEPART_DTM_2 IS 'Vessel 2 - The formatted date/time (in UTC) of departure for the given fishing trip (MM/DD/YYYY HH24:MI)';</v>
      </c>
    </row>
    <row r="1177" spans="1:4" x14ac:dyDescent="0.25">
      <c r="A1177" t="s">
        <v>2020</v>
      </c>
      <c r="B1177" t="s">
        <v>2025</v>
      </c>
      <c r="C1177" s="174" t="s">
        <v>2306</v>
      </c>
      <c r="D1177" s="145" t="str">
        <f t="shared" si="21"/>
        <v>COMMENT ON COLUMN SPT_QC_RPL_OVERLAP_V.PTA_VESS_NAME_1 IS 'Vessel 1 - The name of the given fishing Vessel during the DEPARTURE_DATE_UTC (PTA)';</v>
      </c>
    </row>
    <row r="1178" spans="1:4" x14ac:dyDescent="0.25">
      <c r="A1178" t="s">
        <v>2020</v>
      </c>
      <c r="B1178" t="s">
        <v>2026</v>
      </c>
      <c r="C1178" s="179" t="s">
        <v>2314</v>
      </c>
      <c r="D1178" s="145" t="str">
        <f t="shared" si="21"/>
        <v>COMMENT ON COLUMN SPT_QC_RPL_OVERLAP_V.PTA_VESS_NAME_2 IS 'Vessel 2 - The name of the given fishing Vessel during the DEPARTURE_DATE_UTC (PTA)';</v>
      </c>
    </row>
    <row r="1179" spans="1:4" x14ac:dyDescent="0.25">
      <c r="A1179" t="s">
        <v>2020</v>
      </c>
      <c r="B1179" t="s">
        <v>2027</v>
      </c>
      <c r="C1179" s="175" t="s">
        <v>2305</v>
      </c>
      <c r="D1179" s="145" t="str">
        <f t="shared" si="21"/>
        <v>COMMENT ON COLUMN SPT_QC_RPL_OVERLAP_V.RPL_ORIG_REG_NUM_1 IS 'Vessel 1 - The Registration No value reported in the RPL form';</v>
      </c>
    </row>
    <row r="1180" spans="1:4" x14ac:dyDescent="0.25">
      <c r="A1180" t="s">
        <v>2020</v>
      </c>
      <c r="B1180" t="s">
        <v>2028</v>
      </c>
      <c r="C1180" s="179" t="s">
        <v>2313</v>
      </c>
      <c r="D1180" s="145" t="str">
        <f t="shared" si="21"/>
        <v>COMMENT ON COLUMN SPT_QC_RPL_OVERLAP_V.RPL_ORIG_REG_NUM_2 IS 'Vessel 2 - The Registration No value reported in the RPL form';</v>
      </c>
    </row>
    <row r="1181" spans="1:4" x14ac:dyDescent="0.25">
      <c r="A1181" t="s">
        <v>2020</v>
      </c>
      <c r="B1181" t="s">
        <v>2029</v>
      </c>
      <c r="C1181" s="176" t="s">
        <v>2304</v>
      </c>
      <c r="D1181" s="145" t="str">
        <f t="shared" si="21"/>
        <v>COMMENT ON COLUMN SPT_QC_RPL_OVERLAP_V.RPL_ORIG_VESS_NAME_1 IS 'Vessel 1 - Vessel Name value reported in the RPL';</v>
      </c>
    </row>
    <row r="1182" spans="1:4" x14ac:dyDescent="0.25">
      <c r="A1182" t="s">
        <v>2020</v>
      </c>
      <c r="B1182" t="s">
        <v>2030</v>
      </c>
      <c r="C1182" s="179" t="s">
        <v>2312</v>
      </c>
      <c r="D1182" s="145" t="str">
        <f t="shared" si="21"/>
        <v>COMMENT ON COLUMN SPT_QC_RPL_OVERLAP_V.RPL_ORIG_VESS_NAME_2 IS 'Vessel 2 - Vessel Name value reported in the RPL';</v>
      </c>
    </row>
    <row r="1183" spans="1:4" x14ac:dyDescent="0.25">
      <c r="A1183" t="s">
        <v>2020</v>
      </c>
      <c r="B1183" t="s">
        <v>2666</v>
      </c>
      <c r="C1183" s="203" t="s">
        <v>2669</v>
      </c>
      <c r="D1183" s="145" t="str">
        <f t="shared" si="21"/>
        <v>COMMENT ON COLUMN SPT_QC_RPL_OVERLAP_V.INV_DB_VESS_1_ARR_OVERLAP IS 'Trip Overlap (Arrival Date) Stored in Database';</v>
      </c>
    </row>
    <row r="1184" spans="1:4" x14ac:dyDescent="0.25">
      <c r="A1184" t="s">
        <v>2020</v>
      </c>
      <c r="B1184" t="s">
        <v>2667</v>
      </c>
      <c r="C1184" s="202" t="s">
        <v>2668</v>
      </c>
      <c r="D1184" s="145" t="str">
        <f t="shared" si="21"/>
        <v>COMMENT ON COLUMN SPT_QC_RPL_OVERLAP_V.INV_DB_VESS_1_DEP_OVERLAP IS 'Trip Overlap (Departure Date) Stored in Database';</v>
      </c>
    </row>
    <row r="1185" spans="1:4" x14ac:dyDescent="0.25">
      <c r="A1185" t="s">
        <v>2020</v>
      </c>
      <c r="B1185" t="s">
        <v>2031</v>
      </c>
      <c r="C1185" s="180" t="s">
        <v>2317</v>
      </c>
      <c r="D1185" s="145" t="str">
        <f t="shared" si="21"/>
        <v>COMMENT ON COLUMN SPT_QC_RPL_OVERLAP_V.VESS_REG_NUM_1 IS 'Vessel 1 - The registration number for the given fishing Vessel';</v>
      </c>
    </row>
    <row r="1186" spans="1:4" x14ac:dyDescent="0.25">
      <c r="A1186" t="s">
        <v>2020</v>
      </c>
      <c r="B1186" t="s">
        <v>2032</v>
      </c>
      <c r="C1186" s="182" t="s">
        <v>2318</v>
      </c>
      <c r="D1186" s="145" t="str">
        <f t="shared" si="21"/>
        <v>COMMENT ON COLUMN SPT_QC_RPL_OVERLAP_V.VESS_REG_NUM_2 IS 'Vessel 2 - The registration number for the given fishing Vessel';</v>
      </c>
    </row>
    <row r="1187" spans="1:4" x14ac:dyDescent="0.25">
      <c r="A1187" t="s">
        <v>2020</v>
      </c>
      <c r="B1187" t="s">
        <v>2033</v>
      </c>
      <c r="C1187" s="177" t="s">
        <v>2303</v>
      </c>
      <c r="D1187" s="145" t="str">
        <f t="shared" si="21"/>
        <v>COMMENT ON COLUMN SPT_QC_RPL_OVERLAP_V.VESS_TRIP_ARRIVAL_DTM_1 IS 'Vessel 1 - The date/time (in UTC) of arrival for the given fishing trip';</v>
      </c>
    </row>
    <row r="1188" spans="1:4" x14ac:dyDescent="0.25">
      <c r="A1188" t="s">
        <v>2020</v>
      </c>
      <c r="B1188" t="s">
        <v>2034</v>
      </c>
      <c r="C1188" s="179" t="s">
        <v>2311</v>
      </c>
      <c r="D1188" s="145" t="str">
        <f t="shared" si="21"/>
        <v>COMMENT ON COLUMN SPT_QC_RPL_OVERLAP_V.VESS_TRIP_ARRIVAL_DTM_2 IS 'Vessel 2 - The date/time (in UTC) of arrival for the given fishing trip';</v>
      </c>
    </row>
    <row r="1189" spans="1:4" x14ac:dyDescent="0.25">
      <c r="A1189" t="s">
        <v>2020</v>
      </c>
      <c r="B1189" t="s">
        <v>2035</v>
      </c>
      <c r="C1189" s="178" t="s">
        <v>2302</v>
      </c>
      <c r="D1189" s="145" t="str">
        <f t="shared" si="21"/>
        <v>COMMENT ON COLUMN SPT_QC_RPL_OVERLAP_V.VESS_TRIP_DEPART_DTM_1 IS 'Vessel 1 - The date/time (in UTC) of departure for the given fishing trip';</v>
      </c>
    </row>
    <row r="1190" spans="1:4" x14ac:dyDescent="0.25">
      <c r="A1190" t="s">
        <v>2020</v>
      </c>
      <c r="B1190" t="s">
        <v>2036</v>
      </c>
      <c r="C1190" s="179" t="s">
        <v>2310</v>
      </c>
      <c r="D1190" s="145" t="str">
        <f t="shared" si="21"/>
        <v>COMMENT ON COLUMN SPT_QC_RPL_OVERLAP_V.VESS_TRIP_DEPART_DTM_2 IS 'Vessel 2 - The date/time (in UTC) of departure for the given fishing trip';</v>
      </c>
    </row>
    <row r="1191" spans="1:4" x14ac:dyDescent="0.25">
      <c r="A1191" t="s">
        <v>2020</v>
      </c>
      <c r="B1191" t="s">
        <v>366</v>
      </c>
      <c r="C1191" s="179" t="s">
        <v>2301</v>
      </c>
      <c r="D1191" s="145" t="str">
        <f t="shared" si="21"/>
        <v>COMMENT ON COLUMN SPT_QC_RPL_OVERLAP_V.VESS_TRIP_ID IS 'Vessel 1 - Primary key value';</v>
      </c>
    </row>
    <row r="1192" spans="1:4" x14ac:dyDescent="0.25">
      <c r="A1192" t="s">
        <v>2020</v>
      </c>
      <c r="B1192" t="s">
        <v>2037</v>
      </c>
      <c r="C1192" s="179" t="s">
        <v>2309</v>
      </c>
      <c r="D1192" s="145" t="str">
        <f t="shared" si="21"/>
        <v>COMMENT ON COLUMN SPT_QC_RPL_OVERLAP_V.VESS_TRIP_ID_2 IS 'Vessel 2 - Primary key value';</v>
      </c>
    </row>
    <row r="1193" spans="1:4" s="214" customFormat="1" x14ac:dyDescent="0.25">
      <c r="A1193" s="214" t="s">
        <v>1813</v>
      </c>
      <c r="B1193" s="214" t="s">
        <v>1088</v>
      </c>
      <c r="C1193" s="186" t="s">
        <v>2203</v>
      </c>
      <c r="D1193" s="214" t="str">
        <f t="shared" si="21"/>
        <v>COMMENT ON COLUMN SPT_RPL_PTA_HEADER_V.XML_FILE_ID IS 'The XML data file the vessel trip was loaded from (for RPL data imported using the XML import module)';</v>
      </c>
    </row>
    <row r="1194" spans="1:4" x14ac:dyDescent="0.25">
      <c r="A1194" t="s">
        <v>1813</v>
      </c>
      <c r="B1194" t="s">
        <v>1222</v>
      </c>
      <c r="C1194" s="138" t="str">
        <f>VLOOKUP(B1194, $B$62:$C$189, 2, FALSE)</f>
        <v>The location alphabetic code for the Port of Arrival for the given fishing trip</v>
      </c>
      <c r="D1194" s="145" t="str">
        <f t="shared" si="21"/>
        <v>COMMENT ON COLUMN SPT_RPL_PTA_HEADER_V.ARRIVE_LOC_ALPHA_CODE IS 'The location alphabetic code for the Port of Arrival for the given fishing trip';</v>
      </c>
    </row>
    <row r="1195" spans="1:4" x14ac:dyDescent="0.25">
      <c r="A1195" t="s">
        <v>1813</v>
      </c>
      <c r="B1195" t="s">
        <v>1223</v>
      </c>
      <c r="C1195" s="138" t="str">
        <f t="shared" ref="C1195:C1270" si="22">VLOOKUP(B1195, $B$62:$C$189, 2, FALSE)</f>
        <v>The location description for the Port of Arrival for the given fishing trip</v>
      </c>
      <c r="D1195" s="145" t="str">
        <f t="shared" si="21"/>
        <v>COMMENT ON COLUMN SPT_RPL_PTA_HEADER_V.ARRIVE_LOC_DESC IS 'The location description for the Port of Arrival for the given fishing trip';</v>
      </c>
    </row>
    <row r="1196" spans="1:4" x14ac:dyDescent="0.25">
      <c r="A1196" t="s">
        <v>1813</v>
      </c>
      <c r="B1196" t="s">
        <v>1220</v>
      </c>
      <c r="C1196" s="138" t="str">
        <f t="shared" si="22"/>
        <v>The location name for the Port of Arrival for the given fishing trip</v>
      </c>
      <c r="D1196" s="145" t="str">
        <f t="shared" si="21"/>
        <v>COMMENT ON COLUMN SPT_RPL_PTA_HEADER_V.ARRIVE_LOC_NAME IS 'The location name for the Port of Arrival for the given fishing trip';</v>
      </c>
    </row>
    <row r="1197" spans="1:4" s="214" customFormat="1" x14ac:dyDescent="0.25">
      <c r="A1197" s="214" t="s">
        <v>1813</v>
      </c>
      <c r="B1197" s="214" t="s">
        <v>2445</v>
      </c>
      <c r="C1197" s="186" t="s">
        <v>2808</v>
      </c>
      <c r="D1197" s="214" t="str">
        <f t="shared" si="21"/>
        <v>COMMENT ON COLUMN SPT_RPL_PTA_HEADER_V.CONV_ARRIVE_LOC_NAME IS 'The converted location name for the Port of Arrival for the given fishing trip (all special characters, redundant spaces removed, capitalized and leading/trailing whitespace removed)';</v>
      </c>
    </row>
    <row r="1198" spans="1:4" s="214" customFormat="1" x14ac:dyDescent="0.25">
      <c r="A1198" s="214" t="s">
        <v>1813</v>
      </c>
      <c r="B1198" s="214" t="s">
        <v>2807</v>
      </c>
      <c r="C1198" s="186" t="s">
        <v>2809</v>
      </c>
      <c r="D1198" s="214" t="str">
        <f t="shared" si="21"/>
        <v>COMMENT ON COLUMN SPT_RPL_PTA_HEADER_V.CONV_ARRIVE_LOC_NAME_ALIASES IS 'The comma delimited list of converted location name aliases for the Port of Arrival for the given fishing trip (all special characters, redundant spaces removed, capitalized and leading/trailing whitespace removed)';</v>
      </c>
    </row>
    <row r="1199" spans="1:4" s="214" customFormat="1" x14ac:dyDescent="0.25">
      <c r="A1199" s="214" t="s">
        <v>1813</v>
      </c>
      <c r="B1199" s="146" t="s">
        <v>2806</v>
      </c>
      <c r="C1199" s="186" t="s">
        <v>2805</v>
      </c>
      <c r="D1199" s="214" t="str">
        <f t="shared" si="21"/>
        <v>COMMENT ON COLUMN SPT_RPL_PTA_HEADER_V.ARRIVE_LOC_NAME_ALIASES IS 'The comma delimited list of location name aliases for the Port of Arrival for the given fishing trip';</v>
      </c>
    </row>
    <row r="1200" spans="1:4" x14ac:dyDescent="0.25">
      <c r="A1200" t="s">
        <v>1813</v>
      </c>
      <c r="B1200" t="s">
        <v>1224</v>
      </c>
      <c r="C1200" s="138" t="str">
        <f t="shared" si="22"/>
        <v>The location numeric code for the Port of Arrival for the given fishing trip</v>
      </c>
      <c r="D1200" s="145" t="str">
        <f t="shared" si="21"/>
        <v>COMMENT ON COLUMN SPT_RPL_PTA_HEADER_V.ARRIVE_LOC_NUM_CODE IS 'The location numeric code for the Port of Arrival for the given fishing trip';</v>
      </c>
    </row>
    <row r="1201" spans="1:4" x14ac:dyDescent="0.25">
      <c r="A1201" t="s">
        <v>1813</v>
      </c>
      <c r="B1201" t="s">
        <v>1226</v>
      </c>
      <c r="C1201" s="138" t="str">
        <f t="shared" si="22"/>
        <v>The location type code for the Port of Arrival for the given fishing trip</v>
      </c>
      <c r="D1201" s="145" t="str">
        <f t="shared" si="21"/>
        <v>COMMENT ON COLUMN SPT_RPL_PTA_HEADER_V.ARRIVE_LOC_TYPE_CODE IS 'The location type code for the Port of Arrival for the given fishing trip';</v>
      </c>
    </row>
    <row r="1202" spans="1:4" x14ac:dyDescent="0.25">
      <c r="A1202" t="s">
        <v>1813</v>
      </c>
      <c r="B1202" t="s">
        <v>1227</v>
      </c>
      <c r="C1202" s="138" t="str">
        <f t="shared" si="22"/>
        <v>The location type description for the Port of Arrival for the given fishing trip</v>
      </c>
      <c r="D1202" s="145" t="str">
        <f t="shared" si="21"/>
        <v>COMMENT ON COLUMN SPT_RPL_PTA_HEADER_V.ARRIVE_LOC_TYPE_DESC IS 'The location type description for the Port of Arrival for the given fishing trip';</v>
      </c>
    </row>
    <row r="1203" spans="1:4" x14ac:dyDescent="0.25">
      <c r="A1203" t="s">
        <v>1813</v>
      </c>
      <c r="B1203" t="s">
        <v>1221</v>
      </c>
      <c r="C1203" s="138" t="str">
        <f t="shared" si="22"/>
        <v>The location type for the Port of Arrival for the given fishing trip</v>
      </c>
      <c r="D1203" s="145" t="str">
        <f t="shared" si="21"/>
        <v>COMMENT ON COLUMN SPT_RPL_PTA_HEADER_V.ARRIVE_LOC_TYPE_ID IS 'The location type for the Port of Arrival for the given fishing trip';</v>
      </c>
    </row>
    <row r="1204" spans="1:4" x14ac:dyDescent="0.25">
      <c r="A1204" t="s">
        <v>1813</v>
      </c>
      <c r="B1204" t="s">
        <v>1225</v>
      </c>
      <c r="C1204" s="138" t="str">
        <f t="shared" si="22"/>
        <v>The location type name for the Port of Arrival for the given fishing trip</v>
      </c>
      <c r="D1204" s="145" t="str">
        <f t="shared" si="21"/>
        <v>COMMENT ON COLUMN SPT_RPL_PTA_HEADER_V.ARRIVE_LOC_TYPE_NAME IS 'The location type name for the Port of Arrival for the given fishing trip';</v>
      </c>
    </row>
    <row r="1205" spans="1:4" x14ac:dyDescent="0.25">
      <c r="A1205" t="s">
        <v>1813</v>
      </c>
      <c r="B1205" t="s">
        <v>1259</v>
      </c>
      <c r="C1205" s="138" t="str">
        <f t="shared" si="22"/>
        <v>The code for the measurement type for the unit of measure originally used to enter the coordinates for the given Vessel Trip</v>
      </c>
      <c r="D1205" s="145" t="str">
        <f t="shared" si="21"/>
        <v>COMMENT ON COLUMN SPT_RPL_PTA_HEADER_V.COORD_MEAS_TYPE_CODE IS 'The code for the measurement type for the unit of measure originally used to enter the coordinates for the given Vessel Trip';</v>
      </c>
    </row>
    <row r="1206" spans="1:4" x14ac:dyDescent="0.25">
      <c r="A1206" t="s">
        <v>1813</v>
      </c>
      <c r="B1206" t="s">
        <v>1260</v>
      </c>
      <c r="C1206" s="138" t="str">
        <f t="shared" si="22"/>
        <v>The description for the measurement type for the unit of measure originally used to enter the coordinates for the given Vessel Trip</v>
      </c>
      <c r="D1206" s="145" t="str">
        <f t="shared" si="21"/>
        <v>COMMENT ON COLUMN SPT_RPL_PTA_HEADER_V.COORD_MEAS_TYPE_DESC IS 'The description for the measurement type for the unit of measure originally used to enter the coordinates for the given Vessel Trip';</v>
      </c>
    </row>
    <row r="1207" spans="1:4" x14ac:dyDescent="0.25">
      <c r="A1207" t="s">
        <v>1813</v>
      </c>
      <c r="B1207" t="s">
        <v>1256</v>
      </c>
      <c r="C1207" s="138" t="str">
        <f t="shared" si="22"/>
        <v>The ID for the measurement type for the unit of measure originally used to enter the coordinates for the given Vessel Trip</v>
      </c>
      <c r="D1207" s="145" t="str">
        <f t="shared" si="21"/>
        <v>COMMENT ON COLUMN SPT_RPL_PTA_HEADER_V.COORD_MEAS_TYPE_ID IS 'The ID for the measurement type for the unit of measure originally used to enter the coordinates for the given Vessel Trip';</v>
      </c>
    </row>
    <row r="1208" spans="1:4" x14ac:dyDescent="0.25">
      <c r="A1208" t="s">
        <v>1813</v>
      </c>
      <c r="B1208" t="s">
        <v>1258</v>
      </c>
      <c r="C1208" s="138" t="str">
        <f t="shared" si="22"/>
        <v>The name for the measurement type for the unit of measure originally used to enter the coordinates for the given Vessel Trip</v>
      </c>
      <c r="D1208" s="145" t="str">
        <f t="shared" si="21"/>
        <v>COMMENT ON COLUMN SPT_RPL_PTA_HEADER_V.COORD_MEAS_TYPE_NAME IS 'The name for the measurement type for the unit of measure originally used to enter the coordinates for the given Vessel Trip';</v>
      </c>
    </row>
    <row r="1209" spans="1:4" x14ac:dyDescent="0.25">
      <c r="A1209" t="s">
        <v>1813</v>
      </c>
      <c r="B1209" t="s">
        <v>1253</v>
      </c>
      <c r="C1209" s="138" t="str">
        <f t="shared" si="22"/>
        <v>The Abbreviation for the unit of measure originally used to enter the coordinates for the given Vessel Trip</v>
      </c>
      <c r="D1209" s="145" t="str">
        <f t="shared" si="21"/>
        <v>COMMENT ON COLUMN SPT_RPL_PTA_HEADER_V.COORD_UOM_ABBR IS 'The Abbreviation for the unit of measure originally used to enter the coordinates for the given Vessel Trip';</v>
      </c>
    </row>
    <row r="1210" spans="1:4" x14ac:dyDescent="0.25">
      <c r="A1210" t="s">
        <v>1813</v>
      </c>
      <c r="B1210" t="s">
        <v>1257</v>
      </c>
      <c r="C1210" s="138" t="str">
        <f t="shared" si="22"/>
        <v>The conversion factor from the given unit of measure necessary to transform the value to the natively stored value's unit of measure (metric tonnes)</v>
      </c>
      <c r="D1210" s="145" t="str">
        <f t="shared" si="21"/>
        <v>COMMENT ON COLUMN SPT_RPL_PTA_HEADER_V.COORD_UOM_CONV_FACTOR_FROM IS 'The conversion factor from the given unit of measure necessary to transform the value to the natively stored value''s unit of measure (metric tonnes)';</v>
      </c>
    </row>
    <row r="1211" spans="1:4" x14ac:dyDescent="0.25">
      <c r="A1211" t="s">
        <v>1813</v>
      </c>
      <c r="B1211" t="s">
        <v>1255</v>
      </c>
      <c r="C1211" s="138" t="str">
        <f t="shared" si="22"/>
        <v>The conversion factor from the natively stored value's unit of measure (metric tonnes) necessary to transform it to the given unit of measure</v>
      </c>
      <c r="D1211" s="145" t="str">
        <f t="shared" si="21"/>
        <v>COMMENT ON COLUMN SPT_RPL_PTA_HEADER_V.COORD_UOM_CONV_FACTOR_TO IS 'The conversion factor from the natively stored value''s unit of measure (metric tonnes) necessary to transform it to the given unit of measure';</v>
      </c>
    </row>
    <row r="1212" spans="1:4" x14ac:dyDescent="0.25">
      <c r="A1212" t="s">
        <v>1813</v>
      </c>
      <c r="B1212" t="s">
        <v>1254</v>
      </c>
      <c r="C1212" s="138" t="str">
        <f t="shared" si="22"/>
        <v>The Description for the unit of measure originally used to enter the coordinates for the given Vessel Trip</v>
      </c>
      <c r="D1212" s="145" t="str">
        <f t="shared" si="21"/>
        <v>COMMENT ON COLUMN SPT_RPL_PTA_HEADER_V.COORD_UOM_DESC IS 'The Description for the unit of measure originally used to enter the coordinates for the given Vessel Trip';</v>
      </c>
    </row>
    <row r="1213" spans="1:4" x14ac:dyDescent="0.25">
      <c r="A1213" t="s">
        <v>1813</v>
      </c>
      <c r="B1213" t="s">
        <v>1252</v>
      </c>
      <c r="C1213" s="138" t="str">
        <f t="shared" si="22"/>
        <v>The Name for the unit of measure originally used to enter the coordinates for the given Vessel Trip</v>
      </c>
      <c r="D1213" s="145" t="str">
        <f t="shared" si="21"/>
        <v>COMMENT ON COLUMN SPT_RPL_PTA_HEADER_V.COORD_UOM_NAME IS 'The Name for the unit of measure originally used to enter the coordinates for the given Vessel Trip';</v>
      </c>
    </row>
    <row r="1214" spans="1:4" x14ac:dyDescent="0.25">
      <c r="A1214" t="s">
        <v>1813</v>
      </c>
      <c r="B1214" t="s">
        <v>1214</v>
      </c>
      <c r="C1214" s="138" t="str">
        <f t="shared" si="22"/>
        <v>The location alphabetic code for the Port of Departure for the given fishing trip</v>
      </c>
      <c r="D1214" s="145" t="str">
        <f t="shared" si="21"/>
        <v>COMMENT ON COLUMN SPT_RPL_PTA_HEADER_V.DEPART_LOC_ALPHA_CODE IS 'The location alphabetic code for the Port of Departure for the given fishing trip';</v>
      </c>
    </row>
    <row r="1215" spans="1:4" x14ac:dyDescent="0.25">
      <c r="A1215" t="s">
        <v>1813</v>
      </c>
      <c r="B1215" t="s">
        <v>1215</v>
      </c>
      <c r="C1215" s="138" t="str">
        <f t="shared" si="22"/>
        <v>The location description for the Port of Departure for the given fishing trip</v>
      </c>
      <c r="D1215" s="145" t="str">
        <f t="shared" si="21"/>
        <v>COMMENT ON COLUMN SPT_RPL_PTA_HEADER_V.DEPART_LOC_DESC IS 'The location description for the Port of Departure for the given fishing trip';</v>
      </c>
    </row>
    <row r="1216" spans="1:4" x14ac:dyDescent="0.25">
      <c r="A1216" t="s">
        <v>1813</v>
      </c>
      <c r="B1216" t="s">
        <v>1212</v>
      </c>
      <c r="C1216" s="138" t="str">
        <f t="shared" si="22"/>
        <v>The location name for the Port of Departure for the given fishing trip</v>
      </c>
      <c r="D1216" s="145" t="str">
        <f t="shared" si="21"/>
        <v>COMMENT ON COLUMN SPT_RPL_PTA_HEADER_V.DEPART_LOC_NAME IS 'The location name for the Port of Departure for the given fishing trip';</v>
      </c>
    </row>
    <row r="1217" spans="1:4" s="214" customFormat="1" x14ac:dyDescent="0.25">
      <c r="A1217" s="214" t="s">
        <v>1813</v>
      </c>
      <c r="B1217" s="214" t="s">
        <v>2442</v>
      </c>
      <c r="C1217" s="186" t="s">
        <v>2813</v>
      </c>
      <c r="D1217" s="214" t="str">
        <f t="shared" si="21"/>
        <v>COMMENT ON COLUMN SPT_RPL_PTA_HEADER_V.CONV_DEPART_LOC_NAME IS 'The converted location name for the Port of Departure for the given fishing trip (all special characters, redundant spaces removed, capitalized and leading/trailing whitespace removed)';</v>
      </c>
    </row>
    <row r="1218" spans="1:4" s="214" customFormat="1" x14ac:dyDescent="0.25">
      <c r="A1218" s="214" t="s">
        <v>1813</v>
      </c>
      <c r="B1218" s="214" t="s">
        <v>2811</v>
      </c>
      <c r="C1218" s="186" t="s">
        <v>2812</v>
      </c>
      <c r="D1218" s="214" t="str">
        <f t="shared" si="21"/>
        <v>COMMENT ON COLUMN SPT_RPL_PTA_HEADER_V.CONV_DEPART_LOC_NAME_ALIASES IS 'The comma delimited list of converted location name aliases for the Port of Departure for the given fishing trip (all special characters, redundant spaces removed, capitalized and leading/trailing whitespace removed)';</v>
      </c>
    </row>
    <row r="1219" spans="1:4" s="214" customFormat="1" x14ac:dyDescent="0.25">
      <c r="A1219" s="214" t="s">
        <v>1813</v>
      </c>
      <c r="B1219" s="146" t="s">
        <v>2810</v>
      </c>
      <c r="C1219" s="186" t="s">
        <v>2774</v>
      </c>
      <c r="D1219" s="214" t="str">
        <f t="shared" si="21"/>
        <v>COMMENT ON COLUMN SPT_RPL_PTA_HEADER_V.DEPART_LOC_NAME_ALIASES IS 'The location name alias for the Port of Departure for the given fishing trip';</v>
      </c>
    </row>
    <row r="1220" spans="1:4" x14ac:dyDescent="0.25">
      <c r="A1220" t="s">
        <v>1813</v>
      </c>
      <c r="B1220" t="s">
        <v>1216</v>
      </c>
      <c r="C1220" s="138" t="str">
        <f t="shared" si="22"/>
        <v>The location numeric code for the Port of Departure for the given fishing trip</v>
      </c>
      <c r="D1220" s="145" t="str">
        <f t="shared" ref="D1220:D1292" si="23">CONCATENATE("COMMENT ON COLUMN ",A1220, ".", B1220, " IS '", SUBSTITUTE(C1220, "'", "''"), "';")</f>
        <v>COMMENT ON COLUMN SPT_RPL_PTA_HEADER_V.DEPART_LOC_NUM_CODE IS 'The location numeric code for the Port of Departure for the given fishing trip';</v>
      </c>
    </row>
    <row r="1221" spans="1:4" x14ac:dyDescent="0.25">
      <c r="A1221" t="s">
        <v>1813</v>
      </c>
      <c r="B1221" t="s">
        <v>1218</v>
      </c>
      <c r="C1221" s="138" t="str">
        <f t="shared" si="22"/>
        <v>The location type code for the Port of Departure for the given fishing trip</v>
      </c>
      <c r="D1221" s="145" t="str">
        <f t="shared" si="23"/>
        <v>COMMENT ON COLUMN SPT_RPL_PTA_HEADER_V.DEPART_LOC_TYPE_CODE IS 'The location type code for the Port of Departure for the given fishing trip';</v>
      </c>
    </row>
    <row r="1222" spans="1:4" x14ac:dyDescent="0.25">
      <c r="A1222" t="s">
        <v>1813</v>
      </c>
      <c r="B1222" t="s">
        <v>1219</v>
      </c>
      <c r="C1222" s="138" t="str">
        <f t="shared" si="22"/>
        <v>The location type description for the Port of Departure for the given fishing trip</v>
      </c>
      <c r="D1222" s="145" t="str">
        <f t="shared" si="23"/>
        <v>COMMENT ON COLUMN SPT_RPL_PTA_HEADER_V.DEPART_LOC_TYPE_DESC IS 'The location type description for the Port of Departure for the given fishing trip';</v>
      </c>
    </row>
    <row r="1223" spans="1:4" x14ac:dyDescent="0.25">
      <c r="A1223" t="s">
        <v>1813</v>
      </c>
      <c r="B1223" t="s">
        <v>1213</v>
      </c>
      <c r="C1223" s="138" t="str">
        <f t="shared" si="22"/>
        <v>The location type for the Port of Departure for the given fishing trip</v>
      </c>
      <c r="D1223" s="145" t="str">
        <f t="shared" si="23"/>
        <v>COMMENT ON COLUMN SPT_RPL_PTA_HEADER_V.DEPART_LOC_TYPE_ID IS 'The location type for the Port of Departure for the given fishing trip';</v>
      </c>
    </row>
    <row r="1224" spans="1:4" x14ac:dyDescent="0.25">
      <c r="A1224" t="s">
        <v>1813</v>
      </c>
      <c r="B1224" t="s">
        <v>1217</v>
      </c>
      <c r="C1224" s="138" t="str">
        <f t="shared" si="22"/>
        <v>The location type name for the Port of Departure for the given fishing trip</v>
      </c>
      <c r="D1224" s="145" t="str">
        <f t="shared" si="23"/>
        <v>COMMENT ON COLUMN SPT_RPL_PTA_HEADER_V.DEPART_LOC_TYPE_NAME IS 'The location type name for the Port of Departure for the given fishing trip';</v>
      </c>
    </row>
    <row r="1225" spans="1:4" x14ac:dyDescent="0.25">
      <c r="A1225" t="s">
        <v>1813</v>
      </c>
      <c r="B1225" t="s">
        <v>1211</v>
      </c>
      <c r="C1225" s="138" t="str">
        <f t="shared" si="22"/>
        <v>The eTunaLog formatted date/time (in UTC) of arrival for the given fishing trip (YYYY-MM-DD HH24:MI)</v>
      </c>
      <c r="D1225" s="145" t="str">
        <f t="shared" si="23"/>
        <v>COMMENT ON COLUMN SPT_RPL_PTA_HEADER_V.ETUNA_FORMAT_ARR_DTM IS 'The eTunaLog formatted date/time (in UTC) of arrival for the given fishing trip (YYYY-MM-DD HH24:MI)';</v>
      </c>
    </row>
    <row r="1226" spans="1:4" x14ac:dyDescent="0.25">
      <c r="A1226" t="s">
        <v>1813</v>
      </c>
      <c r="B1226" t="s">
        <v>1209</v>
      </c>
      <c r="C1226" s="138" t="str">
        <f t="shared" si="22"/>
        <v>The eTunaLog formatted date/time (in UTC) of departure for the given fishing trip (YYYY-MM-DD HH24:MI)</v>
      </c>
      <c r="D1226" s="145" t="str">
        <f t="shared" si="23"/>
        <v>COMMENT ON COLUMN SPT_RPL_PTA_HEADER_V.ETUNA_FORMAT_DEP_DTM IS 'The eTunaLog formatted date/time (in UTC) of departure for the given fishing trip (YYYY-MM-DD HH24:MI)';</v>
      </c>
    </row>
    <row r="1227" spans="1:4" x14ac:dyDescent="0.25">
      <c r="A1227" t="s">
        <v>1813</v>
      </c>
      <c r="B1227" t="s">
        <v>1241</v>
      </c>
      <c r="C1227" s="138" t="str">
        <f t="shared" si="22"/>
        <v>The eTunaLog formatted date the log information for the given fishing trip was submitted by the vessel captain (YYYY-MM-DD)</v>
      </c>
      <c r="D1227" s="145" t="str">
        <f t="shared" si="23"/>
        <v>COMMENT ON COLUMN SPT_RPL_PTA_HEADER_V.ETUNA_FORMAT_SUB_DTM IS 'The eTunaLog formatted date the log information for the given fishing trip was submitted by the vessel captain (YYYY-MM-DD)';</v>
      </c>
    </row>
    <row r="1228" spans="1:4" x14ac:dyDescent="0.25">
      <c r="A1228" t="s">
        <v>1813</v>
      </c>
      <c r="B1228" t="s">
        <v>2040</v>
      </c>
      <c r="C1228" s="138" t="s">
        <v>2233</v>
      </c>
      <c r="D1228" s="145" t="str">
        <f t="shared" si="23"/>
        <v>COMMENT ON COLUMN SPT_RPL_PTA_HEADER_V.FISHING_ORG_ABBR IS 'The current Vessel Management Organization abbreviation of the given fishing Vessel';</v>
      </c>
    </row>
    <row r="1229" spans="1:4" x14ac:dyDescent="0.25">
      <c r="A1229" t="s">
        <v>1813</v>
      </c>
      <c r="B1229" t="s">
        <v>2041</v>
      </c>
      <c r="C1229" s="138" t="s">
        <v>2234</v>
      </c>
      <c r="D1229" s="145" t="str">
        <f t="shared" si="23"/>
        <v>COMMENT ON COLUMN SPT_RPL_PTA_HEADER_V.FISHING_ORG_ADDR1 IS 'The current Vessel Management Organization Address line 1 of the given fishing Vessel';</v>
      </c>
    </row>
    <row r="1230" spans="1:4" x14ac:dyDescent="0.25">
      <c r="A1230" t="s">
        <v>1813</v>
      </c>
      <c r="B1230" t="s">
        <v>2042</v>
      </c>
      <c r="C1230" s="138" t="s">
        <v>2235</v>
      </c>
      <c r="D1230" s="145" t="str">
        <f t="shared" si="23"/>
        <v>COMMENT ON COLUMN SPT_RPL_PTA_HEADER_V.FISHING_ORG_ADDR2 IS 'The current Vessel Management Organization Address line 2 of the given fishing Vessel';</v>
      </c>
    </row>
    <row r="1231" spans="1:4" x14ac:dyDescent="0.25">
      <c r="A1231" t="s">
        <v>1813</v>
      </c>
      <c r="B1231" t="s">
        <v>2043</v>
      </c>
      <c r="C1231" s="138" t="s">
        <v>2236</v>
      </c>
      <c r="D1231" s="145" t="str">
        <f t="shared" si="23"/>
        <v>COMMENT ON COLUMN SPT_RPL_PTA_HEADER_V.FISHING_ORG_ADDR3 IS 'The current Vessel Management Organization Address line 3 of the given fishing Vessel';</v>
      </c>
    </row>
    <row r="1232" spans="1:4" x14ac:dyDescent="0.25">
      <c r="A1232" t="s">
        <v>1813</v>
      </c>
      <c r="B1232" t="s">
        <v>2044</v>
      </c>
      <c r="C1232" s="138" t="s">
        <v>2252</v>
      </c>
      <c r="D1232" s="145" t="str">
        <f t="shared" si="23"/>
        <v>COMMENT ON COLUMN SPT_RPL_PTA_HEADER_V.FISHING_ORG_DESC IS 'The Vessel Management Organization description of the given fishing Vessel';</v>
      </c>
    </row>
    <row r="1233" spans="1:4" x14ac:dyDescent="0.25">
      <c r="A1233" t="s">
        <v>1813</v>
      </c>
      <c r="B1233" t="s">
        <v>2045</v>
      </c>
      <c r="C1233" s="138" t="s">
        <v>3052</v>
      </c>
      <c r="D1233" s="145" t="str">
        <f t="shared" si="23"/>
        <v>COMMENT ON COLUMN SPT_RPL_PTA_HEADER_V.FISHING_ORG_ID IS 'The current Vessel Management Organization of the given fishing Vessel';</v>
      </c>
    </row>
    <row r="1234" spans="1:4" x14ac:dyDescent="0.25">
      <c r="A1234" t="s">
        <v>1813</v>
      </c>
      <c r="B1234" t="s">
        <v>2046</v>
      </c>
      <c r="C1234" s="138" t="s">
        <v>2237</v>
      </c>
      <c r="D1234" s="145" t="str">
        <f t="shared" si="23"/>
        <v>COMMENT ON COLUMN SPT_RPL_PTA_HEADER_V.FISHING_ORG_LOC_ALPHA_CODE IS 'The current Vessel Management Organization location alphabetic code of the given fishing Vessel';</v>
      </c>
    </row>
    <row r="1235" spans="1:4" x14ac:dyDescent="0.25">
      <c r="A1235" t="s">
        <v>1813</v>
      </c>
      <c r="B1235" t="s">
        <v>2047</v>
      </c>
      <c r="C1235" s="138" t="s">
        <v>2238</v>
      </c>
      <c r="D1235" s="145" t="str">
        <f t="shared" si="23"/>
        <v>COMMENT ON COLUMN SPT_RPL_PTA_HEADER_V.FISHING_ORG_LOC_DESC IS 'The current Vessel Management Organization location description of the given fishing Vessel';</v>
      </c>
    </row>
    <row r="1236" spans="1:4" x14ac:dyDescent="0.25">
      <c r="A1236" t="s">
        <v>1813</v>
      </c>
      <c r="B1236" t="s">
        <v>2048</v>
      </c>
      <c r="C1236" s="138" t="s">
        <v>2239</v>
      </c>
      <c r="D1236" s="145" t="str">
        <f t="shared" si="23"/>
        <v>COMMENT ON COLUMN SPT_RPL_PTA_HEADER_V.FISHING_ORG_LOC_ID IS 'The current Vessel Management Organization''s location of the given fishing Vessel';</v>
      </c>
    </row>
    <row r="1237" spans="1:4" x14ac:dyDescent="0.25">
      <c r="A1237" t="s">
        <v>1813</v>
      </c>
      <c r="B1237" t="s">
        <v>2049</v>
      </c>
      <c r="C1237" s="138" t="s">
        <v>2240</v>
      </c>
      <c r="D1237" s="145" t="str">
        <f t="shared" si="23"/>
        <v>COMMENT ON COLUMN SPT_RPL_PTA_HEADER_V.FISHING_ORG_LOC_NAME IS 'The current Vessel Management Organization location of the given fishing Vessel';</v>
      </c>
    </row>
    <row r="1238" spans="1:4" s="214" customFormat="1" x14ac:dyDescent="0.25">
      <c r="A1238" s="214" t="s">
        <v>1813</v>
      </c>
      <c r="B1238" s="214" t="s">
        <v>2815</v>
      </c>
      <c r="C1238" s="186" t="s">
        <v>2814</v>
      </c>
      <c r="D1238" s="214" t="str">
        <f t="shared" si="23"/>
        <v>COMMENT ON COLUMN SPT_RPL_PTA_HEADER_V.CONV_FISHING_ORG_LOC_NAME IS 'The converted current Vessel Management Organization location of the given fishing Vessel (all special characters, redundant spaces removed, capitalized and leading/trailing whitespace removed)';</v>
      </c>
    </row>
    <row r="1239" spans="1:4" s="214" customFormat="1" x14ac:dyDescent="0.25">
      <c r="A1239" s="214" t="s">
        <v>1813</v>
      </c>
      <c r="B1239" s="214" t="s">
        <v>2816</v>
      </c>
      <c r="C1239" s="186" t="s">
        <v>2819</v>
      </c>
      <c r="D1239" s="214" t="str">
        <f t="shared" si="23"/>
        <v>COMMENT ON COLUMN SPT_RPL_PTA_HEADER_V.CONV_FISHING_ORG_LOC_ALIASES IS 'The comma delimited list of the current Vessel Management Organization converted location name aliases of the given fishing Vessel (all special characters, redundant spaces removed, capitalized and leading/trailing whitespace removed)';</v>
      </c>
    </row>
    <row r="1240" spans="1:4" s="214" customFormat="1" x14ac:dyDescent="0.25">
      <c r="A1240" s="214" t="s">
        <v>1813</v>
      </c>
      <c r="B1240" s="146" t="s">
        <v>2817</v>
      </c>
      <c r="C1240" s="186" t="s">
        <v>2818</v>
      </c>
      <c r="D1240" s="214" t="str">
        <f t="shared" si="23"/>
        <v>COMMENT ON COLUMN SPT_RPL_PTA_HEADER_V.FISHING_ORG_LOC_ALIASES IS 'The comma delimited list of the current Vessel Management Organization location name aliases of the given fishing Vessel';</v>
      </c>
    </row>
    <row r="1241" spans="1:4" x14ac:dyDescent="0.25">
      <c r="A1241" t="s">
        <v>1813</v>
      </c>
      <c r="B1241" t="s">
        <v>2050</v>
      </c>
      <c r="C1241" s="138" t="s">
        <v>2241</v>
      </c>
      <c r="D1241" s="145" t="str">
        <f t="shared" si="23"/>
        <v>COMMENT ON COLUMN SPT_RPL_PTA_HEADER_V.FISHING_ORG_LOC_NUM_CODE IS 'The current Vessel Management Organization location numeric code of the given fishing Vessel';</v>
      </c>
    </row>
    <row r="1242" spans="1:4" x14ac:dyDescent="0.25">
      <c r="A1242" t="s">
        <v>1813</v>
      </c>
      <c r="B1242" t="s">
        <v>2051</v>
      </c>
      <c r="C1242" s="138" t="s">
        <v>2242</v>
      </c>
      <c r="D1242" s="145" t="str">
        <f t="shared" si="23"/>
        <v>COMMENT ON COLUMN SPT_RPL_PTA_HEADER_V.FISHING_ORG_LOC_TYPE_CODE IS 'The current Vessel Management Organization location type code of the given fishing Vessel';</v>
      </c>
    </row>
    <row r="1243" spans="1:4" x14ac:dyDescent="0.25">
      <c r="A1243" t="s">
        <v>1813</v>
      </c>
      <c r="B1243" t="s">
        <v>2052</v>
      </c>
      <c r="C1243" s="138" t="s">
        <v>2243</v>
      </c>
      <c r="D1243" s="145" t="str">
        <f t="shared" si="23"/>
        <v>COMMENT ON COLUMN SPT_RPL_PTA_HEADER_V.FISHING_ORG_LOC_TYPE_DESC IS 'The current Vessel Management Organization location type description of the given fishing Vessel';</v>
      </c>
    </row>
    <row r="1244" spans="1:4" x14ac:dyDescent="0.25">
      <c r="A1244" t="s">
        <v>1813</v>
      </c>
      <c r="B1244" t="s">
        <v>2053</v>
      </c>
      <c r="C1244" s="138" t="s">
        <v>2244</v>
      </c>
      <c r="D1244" s="145" t="str">
        <f t="shared" si="23"/>
        <v>COMMENT ON COLUMN SPT_RPL_PTA_HEADER_V.FISHING_ORG_LOC_TYPE_ID IS 'The current Vessel Management Organization location type of the given fishing Vessel';</v>
      </c>
    </row>
    <row r="1245" spans="1:4" x14ac:dyDescent="0.25">
      <c r="A1245" t="s">
        <v>1813</v>
      </c>
      <c r="B1245" t="s">
        <v>2054</v>
      </c>
      <c r="C1245" s="138" t="s">
        <v>2245</v>
      </c>
      <c r="D1245" s="145" t="str">
        <f t="shared" si="23"/>
        <v>COMMENT ON COLUMN SPT_RPL_PTA_HEADER_V.FISHING_ORG_LOC_TYPE_NAME IS 'The current Vessel Management Organization location type name of the given fishing Vessel';</v>
      </c>
    </row>
    <row r="1246" spans="1:4" x14ac:dyDescent="0.25">
      <c r="A1246" t="s">
        <v>1813</v>
      </c>
      <c r="B1246" t="s">
        <v>2000</v>
      </c>
      <c r="C1246" s="138" t="s">
        <v>2251</v>
      </c>
      <c r="D1246" s="145" t="str">
        <f t="shared" si="23"/>
        <v>COMMENT ON COLUMN SPT_RPL_PTA_HEADER_V.FISHING_ORG_NAME IS 'The current Vessel Management Organization name of the given fishing Vessel';</v>
      </c>
    </row>
    <row r="1247" spans="1:4" s="214" customFormat="1" x14ac:dyDescent="0.25">
      <c r="A1247" s="214" t="s">
        <v>1813</v>
      </c>
      <c r="B1247" s="214" t="s">
        <v>2430</v>
      </c>
      <c r="C1247" s="186" t="s">
        <v>2824</v>
      </c>
      <c r="D1247" s="214" t="str">
        <f t="shared" si="23"/>
        <v>COMMENT ON COLUMN SPT_RPL_PTA_HEADER_V.CONV_FISHING_ORG_NAME IS 'The converted current Vessel Management Organization name of the given fishing Vessel (all special characters, redundant spaces removed, capitalized and leading/trailing whitespace removed)';</v>
      </c>
    </row>
    <row r="1248" spans="1:4" s="214" customFormat="1" x14ac:dyDescent="0.25">
      <c r="A1248" s="214" t="s">
        <v>1813</v>
      </c>
      <c r="B1248" s="214" t="s">
        <v>2820</v>
      </c>
      <c r="C1248" s="166" t="s">
        <v>2823</v>
      </c>
      <c r="D1248" s="214" t="str">
        <f t="shared" si="23"/>
        <v>COMMENT ON COLUMN SPT_RPL_PTA_HEADER_V.CONV_FISHING_ORG_NAME_ALIASES IS 'The comma delimited list of converted current Vessel Management Organization name aliases of the given fishing Vessel (all special characters, redundant spaces removed, capitalized and leading/trailing whitespace removed)';</v>
      </c>
    </row>
    <row r="1249" spans="1:4" s="197" customFormat="1" x14ac:dyDescent="0.25">
      <c r="A1249" s="197" t="s">
        <v>1813</v>
      </c>
      <c r="B1249" s="146" t="s">
        <v>2821</v>
      </c>
      <c r="C1249" s="166" t="s">
        <v>2822</v>
      </c>
      <c r="D1249" s="197" t="str">
        <f t="shared" si="23"/>
        <v>COMMENT ON COLUMN SPT_RPL_PTA_HEADER_V.FISHING_ORG_NAME_ALIASES IS 'The comma delimited list of current Vessel Management Organization name aliases of the given fishing Vessel';</v>
      </c>
    </row>
    <row r="1250" spans="1:4" x14ac:dyDescent="0.25">
      <c r="A1250" t="s">
        <v>1813</v>
      </c>
      <c r="B1250" t="s">
        <v>2055</v>
      </c>
      <c r="C1250" s="138" t="s">
        <v>2253</v>
      </c>
      <c r="D1250" s="145" t="str">
        <f t="shared" si="23"/>
        <v>COMMENT ON COLUMN SPT_RPL_PTA_HEADER_V.FISHING_ORG_PHONE_NUM IS 'The current Vessel Management Organization phone number of the given fishing Vessel';</v>
      </c>
    </row>
    <row r="1251" spans="1:4" x14ac:dyDescent="0.25">
      <c r="A1251" t="s">
        <v>1813</v>
      </c>
      <c r="B1251" t="s">
        <v>2001</v>
      </c>
      <c r="C1251" s="138" t="s">
        <v>2246</v>
      </c>
      <c r="D1251" s="145" t="str">
        <f t="shared" si="23"/>
        <v>COMMENT ON COLUMN SPT_RPL_PTA_HEADER_V.FISHING_ORG_TYPE_CODE IS 'The current Vessel Management Organization Type Code of the given fishing Vessel';</v>
      </c>
    </row>
    <row r="1252" spans="1:4" x14ac:dyDescent="0.25">
      <c r="A1252" t="s">
        <v>1813</v>
      </c>
      <c r="B1252" t="s">
        <v>2056</v>
      </c>
      <c r="C1252" s="138" t="s">
        <v>2247</v>
      </c>
      <c r="D1252" s="145" t="str">
        <f t="shared" si="23"/>
        <v>COMMENT ON COLUMN SPT_RPL_PTA_HEADER_V.FISHING_ORG_TYPE_DESC IS 'The current Vessel Management Organization Type description of the given fishing Vessel';</v>
      </c>
    </row>
    <row r="1253" spans="1:4" x14ac:dyDescent="0.25">
      <c r="A1253" t="s">
        <v>1813</v>
      </c>
      <c r="B1253" t="s">
        <v>2057</v>
      </c>
      <c r="C1253" s="138" t="s">
        <v>2248</v>
      </c>
      <c r="D1253" s="145" t="str">
        <f t="shared" si="23"/>
        <v>COMMENT ON COLUMN SPT_RPL_PTA_HEADER_V.FISHING_ORG_TYPE_ID IS 'The current Vessel Management Organization Type for the given fishing Vessel';</v>
      </c>
    </row>
    <row r="1254" spans="1:4" x14ac:dyDescent="0.25">
      <c r="A1254" t="s">
        <v>1813</v>
      </c>
      <c r="B1254" t="s">
        <v>2058</v>
      </c>
      <c r="C1254" s="138" t="s">
        <v>2249</v>
      </c>
      <c r="D1254" s="145" t="str">
        <f t="shared" si="23"/>
        <v>COMMENT ON COLUMN SPT_RPL_PTA_HEADER_V.FISHING_ORG_TYPE_NAME IS 'The current Vessel Management Organization Type Name of the given fishing Vessel';</v>
      </c>
    </row>
    <row r="1255" spans="1:4" x14ac:dyDescent="0.25">
      <c r="A1255" t="s">
        <v>1813</v>
      </c>
      <c r="B1255" t="s">
        <v>2059</v>
      </c>
      <c r="C1255" s="138" t="s">
        <v>2250</v>
      </c>
      <c r="D1255" s="145" t="str">
        <f t="shared" si="23"/>
        <v>COMMENT ON COLUMN SPT_RPL_PTA_HEADER_V.FISHING_ORG_WEB_URL IS 'The current Vessel Management Organization website of the given fishing Vessel';</v>
      </c>
    </row>
    <row r="1256" spans="1:4" x14ac:dyDescent="0.25">
      <c r="A1256" t="s">
        <v>1813</v>
      </c>
      <c r="B1256" t="s">
        <v>1199</v>
      </c>
      <c r="C1256" s="138" t="str">
        <f t="shared" si="22"/>
        <v>The amount of fish onboard (MT) the vessel after the vessel unloads at the end of the fishing trip</v>
      </c>
      <c r="D1256" s="145" t="str">
        <f t="shared" si="23"/>
        <v>COMMENT ON COLUMN SPT_RPL_PTA_HEADER_V.FISH_OB_END_TRIP IS 'The amount of fish onboard (MT) the vessel after the vessel unloads at the end of the fishing trip';</v>
      </c>
    </row>
    <row r="1257" spans="1:4" x14ac:dyDescent="0.25">
      <c r="A1257" t="s">
        <v>1813</v>
      </c>
      <c r="B1257" t="s">
        <v>1198</v>
      </c>
      <c r="C1257" s="138" t="str">
        <f t="shared" si="22"/>
        <v>The amount of fish onboard (MT) the vessel at the start of the fishing trip</v>
      </c>
      <c r="D1257" s="145" t="str">
        <f t="shared" si="23"/>
        <v>COMMENT ON COLUMN SPT_RPL_PTA_HEADER_V.FISH_OB_START_TRIP IS 'The amount of fish onboard (MT) the vessel at the start of the fishing trip';</v>
      </c>
    </row>
    <row r="1258" spans="1:4" x14ac:dyDescent="0.25">
      <c r="A1258" t="s">
        <v>1813</v>
      </c>
      <c r="B1258" t="s">
        <v>1210</v>
      </c>
      <c r="C1258" s="138" t="str">
        <f t="shared" si="22"/>
        <v>The formatted date/time (in UTC) of arrival for the given fishing trip (MM/DD/YYYY HH24:MI)</v>
      </c>
      <c r="D1258" s="145" t="str">
        <f t="shared" si="23"/>
        <v>COMMENT ON COLUMN SPT_RPL_PTA_HEADER_V.FORMATTED_ARRIVAL_DTM IS 'The formatted date/time (in UTC) of arrival for the given fishing trip (MM/DD/YYYY HH24:MI)';</v>
      </c>
    </row>
    <row r="1259" spans="1:4" x14ac:dyDescent="0.25">
      <c r="A1259" t="s">
        <v>1813</v>
      </c>
      <c r="B1259" t="s">
        <v>1208</v>
      </c>
      <c r="C1259" s="138" t="str">
        <f t="shared" si="22"/>
        <v>The formatted date/time (in UTC) of departure for the given fishing trip (MM/DD/YYYY HH24:MI)</v>
      </c>
      <c r="D1259" s="145" t="str">
        <f t="shared" si="23"/>
        <v>COMMENT ON COLUMN SPT_RPL_PTA_HEADER_V.FORMATTED_DEPART_DTM IS 'The formatted date/time (in UTC) of departure for the given fishing trip (MM/DD/YYYY HH24:MI)';</v>
      </c>
    </row>
    <row r="1260" spans="1:4" x14ac:dyDescent="0.25">
      <c r="A1260" t="s">
        <v>1813</v>
      </c>
      <c r="B1260" t="s">
        <v>1242</v>
      </c>
      <c r="C1260" s="138" t="str">
        <f t="shared" si="22"/>
        <v>The formatted date the log information for the given fishing trip was submitted by the vessel captain (MM/DD/YYYY)</v>
      </c>
      <c r="D1260" s="145" t="str">
        <f t="shared" si="23"/>
        <v>COMMENT ON COLUMN SPT_RPL_PTA_HEADER_V.FORMATTED_SUB_DTM IS 'The formatted date the log information for the given fishing trip was submitted by the vessel captain (MM/DD/YYYY)';</v>
      </c>
    </row>
    <row r="1261" spans="1:4" x14ac:dyDescent="0.25">
      <c r="A1261" t="s">
        <v>1813</v>
      </c>
      <c r="B1261" t="s">
        <v>1526</v>
      </c>
      <c r="C1261" s="138" t="str">
        <f t="shared" si="22"/>
        <v>The formatted birthday of the given vessel captain (MM/DD/YYYY)</v>
      </c>
      <c r="D1261" s="145" t="str">
        <f t="shared" si="23"/>
        <v>COMMENT ON COLUMN SPT_RPL_PTA_HEADER_V.FORMATTED_VESS_CAP_BIRTH_DATE IS 'The formatted birthday of the given vessel captain (MM/DD/YYYY)';</v>
      </c>
    </row>
    <row r="1262" spans="1:4" x14ac:dyDescent="0.25">
      <c r="A1262" t="s">
        <v>1813</v>
      </c>
      <c r="B1262" t="s">
        <v>596</v>
      </c>
      <c r="C1262" s="138" t="str">
        <f t="shared" si="22"/>
        <v>The description of the given data collection form</v>
      </c>
      <c r="D1262" s="145" t="str">
        <f t="shared" si="23"/>
        <v>COMMENT ON COLUMN SPT_RPL_PTA_HEADER_V.FORM_DESC IS 'The description of the given data collection form';</v>
      </c>
    </row>
    <row r="1263" spans="1:4" x14ac:dyDescent="0.25">
      <c r="A1263" t="s">
        <v>1813</v>
      </c>
      <c r="B1263" t="s">
        <v>591</v>
      </c>
      <c r="C1263" s="138" t="str">
        <f t="shared" si="22"/>
        <v>The description of the form type for the given data collection form</v>
      </c>
      <c r="D1263" s="145" t="str">
        <f t="shared" si="23"/>
        <v>COMMENT ON COLUMN SPT_RPL_PTA_HEADER_V.FORM_TYPE_DESC IS 'The description of the form type for the given data collection form';</v>
      </c>
    </row>
    <row r="1264" spans="1:4" x14ac:dyDescent="0.25">
      <c r="A1264" t="s">
        <v>1813</v>
      </c>
      <c r="B1264" t="s">
        <v>516</v>
      </c>
      <c r="C1264" s="138" t="str">
        <f t="shared" si="22"/>
        <v>The ID of the form type for the given data collection form</v>
      </c>
      <c r="D1264" s="145" t="str">
        <f t="shared" si="23"/>
        <v>COMMENT ON COLUMN SPT_RPL_PTA_HEADER_V.FORM_TYPE_ID IS 'The ID of the form type for the given data collection form';</v>
      </c>
    </row>
    <row r="1265" spans="1:4" x14ac:dyDescent="0.25">
      <c r="A1265" t="s">
        <v>1813</v>
      </c>
      <c r="B1265" t="s">
        <v>594</v>
      </c>
      <c r="C1265" s="138" t="str">
        <f t="shared" si="22"/>
        <v>The name of the form type for the given data collection form</v>
      </c>
      <c r="D1265" s="145" t="str">
        <f t="shared" si="23"/>
        <v>COMMENT ON COLUMN SPT_RPL_PTA_HEADER_V.FORM_TYPE_NAME IS 'The name of the form type for the given data collection form';</v>
      </c>
    </row>
    <row r="1266" spans="1:4" x14ac:dyDescent="0.25">
      <c r="A1266" t="s">
        <v>1813</v>
      </c>
      <c r="B1266" t="s">
        <v>508</v>
      </c>
      <c r="C1266" s="138" t="str">
        <f t="shared" si="22"/>
        <v>Primary Key for the SPT_FORM_VERSIONS table</v>
      </c>
      <c r="D1266" s="145" t="str">
        <f t="shared" si="23"/>
        <v>COMMENT ON COLUMN SPT_RPL_PTA_HEADER_V.FORM_VERSION_ID IS 'Primary Key for the SPT_FORM_VERSIONS table';</v>
      </c>
    </row>
    <row r="1267" spans="1:4" x14ac:dyDescent="0.25">
      <c r="A1267" t="s">
        <v>1813</v>
      </c>
      <c r="B1267" t="s">
        <v>604</v>
      </c>
      <c r="C1267" s="138" t="str">
        <f t="shared" si="22"/>
        <v>The description of the given data import method</v>
      </c>
      <c r="D1267" s="145" t="str">
        <f t="shared" si="23"/>
        <v>COMMENT ON COLUMN SPT_RPL_PTA_HEADER_V.IMP_METHOD_DESC IS 'The description of the given data import method';</v>
      </c>
    </row>
    <row r="1268" spans="1:4" x14ac:dyDescent="0.25">
      <c r="A1268" t="s">
        <v>1813</v>
      </c>
      <c r="B1268" t="s">
        <v>509</v>
      </c>
      <c r="C1268" s="138" t="str">
        <f t="shared" si="22"/>
        <v>Primary Key for the SPT_IMPORT_METHODS table</v>
      </c>
      <c r="D1268" s="145" t="str">
        <f t="shared" si="23"/>
        <v>COMMENT ON COLUMN SPT_RPL_PTA_HEADER_V.IMP_METHOD_ID IS 'Primary Key for the SPT_IMPORT_METHODS table';</v>
      </c>
    </row>
    <row r="1269" spans="1:4" x14ac:dyDescent="0.25">
      <c r="A1269" t="s">
        <v>1813</v>
      </c>
      <c r="B1269" t="s">
        <v>607</v>
      </c>
      <c r="C1269" s="138" t="str">
        <f t="shared" si="22"/>
        <v>The name of the given data import method</v>
      </c>
      <c r="D1269" s="145" t="str">
        <f t="shared" si="23"/>
        <v>COMMENT ON COLUMN SPT_RPL_PTA_HEADER_V.IMP_METHOD_NAME IS 'The name of the given data import method';</v>
      </c>
    </row>
    <row r="1270" spans="1:4" x14ac:dyDescent="0.25">
      <c r="A1270" t="s">
        <v>1813</v>
      </c>
      <c r="B1270" t="s">
        <v>514</v>
      </c>
      <c r="C1270" s="138" t="str">
        <f t="shared" si="22"/>
        <v>The type of data import method</v>
      </c>
      <c r="D1270" s="145" t="str">
        <f t="shared" si="23"/>
        <v>COMMENT ON COLUMN SPT_RPL_PTA_HEADER_V.IMP_METHOD_TYPE_ID IS 'The type of data import method';</v>
      </c>
    </row>
    <row r="1271" spans="1:4" x14ac:dyDescent="0.25">
      <c r="A1271" t="s">
        <v>1813</v>
      </c>
      <c r="B1271" t="s">
        <v>610</v>
      </c>
      <c r="C1271" s="138" t="str">
        <f t="shared" ref="C1271:C1343" si="24">VLOOKUP(B1271, $B$62:$C$189, 2, FALSE)</f>
        <v>The version of the given data import method</v>
      </c>
      <c r="D1271" s="145" t="str">
        <f t="shared" si="23"/>
        <v>COMMENT ON COLUMN SPT_RPL_PTA_HEADER_V.IMP_METHOD_VERSION IS 'The version of the given data import method';</v>
      </c>
    </row>
    <row r="1272" spans="1:4" x14ac:dyDescent="0.25">
      <c r="A1272" t="s">
        <v>1813</v>
      </c>
      <c r="B1272" t="s">
        <v>1786</v>
      </c>
      <c r="C1272" s="138" t="str">
        <f t="shared" si="24"/>
        <v>The location alphabetic code for the Organization for the given Port Agent</v>
      </c>
      <c r="D1272" s="145" t="str">
        <f t="shared" si="23"/>
        <v>COMMENT ON COLUMN SPT_RPL_PTA_HEADER_V.UL_ORG_LOC_ALPHA_CODE IS 'The location alphabetic code for the Organization for the given Port Agent';</v>
      </c>
    </row>
    <row r="1273" spans="1:4" x14ac:dyDescent="0.25">
      <c r="A1273" t="s">
        <v>1813</v>
      </c>
      <c r="B1273" t="s">
        <v>1778</v>
      </c>
      <c r="C1273" s="138" t="str">
        <f t="shared" si="24"/>
        <v>The location description for the Organization for the given Port Agent</v>
      </c>
      <c r="D1273" s="145" t="str">
        <f t="shared" si="23"/>
        <v>COMMENT ON COLUMN SPT_RPL_PTA_HEADER_V.UL_ORG_LOC_DESC IS 'The location description for the Organization for the given Port Agent';</v>
      </c>
    </row>
    <row r="1274" spans="1:4" x14ac:dyDescent="0.25">
      <c r="A1274" t="s">
        <v>1813</v>
      </c>
      <c r="B1274" t="s">
        <v>1784</v>
      </c>
      <c r="C1274" s="138" t="str">
        <f t="shared" si="24"/>
        <v>The location name for the Organization for the given Port Agent</v>
      </c>
      <c r="D1274" s="145" t="str">
        <f t="shared" si="23"/>
        <v>COMMENT ON COLUMN SPT_RPL_PTA_HEADER_V.UL_ORG_LOC_NAME IS 'The location name for the Organization for the given Port Agent';</v>
      </c>
    </row>
    <row r="1275" spans="1:4" s="214" customFormat="1" x14ac:dyDescent="0.25">
      <c r="A1275" s="214" t="s">
        <v>1813</v>
      </c>
      <c r="B1275" s="214" t="s">
        <v>2825</v>
      </c>
      <c r="C1275" s="186" t="s">
        <v>2830</v>
      </c>
      <c r="D1275" s="214" t="str">
        <f t="shared" si="23"/>
        <v>COMMENT ON COLUMN SPT_RPL_PTA_HEADER_V.CONV_UL_ORG_LOC_NAME IS 'The converted location name for the Organization for the given Port Agent (all special characters, redundant spaces removed, capitalized and leading/trailing whitespace removed)';</v>
      </c>
    </row>
    <row r="1276" spans="1:4" s="214" customFormat="1" x14ac:dyDescent="0.25">
      <c r="A1276" s="214" t="s">
        <v>1813</v>
      </c>
      <c r="B1276" s="214" t="s">
        <v>2827</v>
      </c>
      <c r="C1276" s="186" t="s">
        <v>2829</v>
      </c>
      <c r="D1276" s="214" t="str">
        <f t="shared" si="23"/>
        <v>COMMENT ON COLUMN SPT_RPL_PTA_HEADER_V.CONV_UL_ORG_LOC_NAME_ALIASES IS 'The comma delimited list of converted location name aliases for the Organization for the given Port Agent (all special characters, redundant spaces removed, capitalized and leading/trailing whitespace removed)';</v>
      </c>
    </row>
    <row r="1277" spans="1:4" s="214" customFormat="1" x14ac:dyDescent="0.25">
      <c r="A1277" s="214" t="s">
        <v>1813</v>
      </c>
      <c r="B1277" s="146" t="s">
        <v>2826</v>
      </c>
      <c r="C1277" s="186" t="s">
        <v>2828</v>
      </c>
      <c r="D1277" s="214" t="str">
        <f t="shared" si="23"/>
        <v>COMMENT ON COLUMN SPT_RPL_PTA_HEADER_V.UL_ORG_LOC_NAME_ALIASES IS 'The comma delimited list of location name aliases for the Organization for the given Port Agent';</v>
      </c>
    </row>
    <row r="1278" spans="1:4" x14ac:dyDescent="0.25">
      <c r="A1278" t="s">
        <v>1813</v>
      </c>
      <c r="B1278" t="s">
        <v>1779</v>
      </c>
      <c r="C1278" s="138" t="str">
        <f t="shared" si="24"/>
        <v>The location numeric code for the Organization for the given Port Agent</v>
      </c>
      <c r="D1278" s="145" t="str">
        <f t="shared" si="23"/>
        <v>COMMENT ON COLUMN SPT_RPL_PTA_HEADER_V.UL_ORG_LOC_NUM_CODE IS 'The location numeric code for the Organization for the given Port Agent';</v>
      </c>
    </row>
    <row r="1279" spans="1:4" x14ac:dyDescent="0.25">
      <c r="A1279" t="s">
        <v>1813</v>
      </c>
      <c r="B1279" t="s">
        <v>1781</v>
      </c>
      <c r="C1279" s="138" t="str">
        <f t="shared" si="24"/>
        <v>The code of the location type for the Organization for the given Port Agent</v>
      </c>
      <c r="D1279" s="145" t="str">
        <f t="shared" si="23"/>
        <v>COMMENT ON COLUMN SPT_RPL_PTA_HEADER_V.UL_ORG_LOC_TYPE_CODE IS 'The code of the location type for the Organization for the given Port Agent';</v>
      </c>
    </row>
    <row r="1280" spans="1:4" x14ac:dyDescent="0.25">
      <c r="A1280" t="s">
        <v>1813</v>
      </c>
      <c r="B1280" t="s">
        <v>1782</v>
      </c>
      <c r="C1280" s="138" t="str">
        <f t="shared" si="24"/>
        <v>The description of the location type for the Organization for the given Port Agent</v>
      </c>
      <c r="D1280" s="145" t="str">
        <f t="shared" si="23"/>
        <v>COMMENT ON COLUMN SPT_RPL_PTA_HEADER_V.UL_ORG_LOC_TYPE_DESC IS 'The description of the location type for the Organization for the given Port Agent';</v>
      </c>
    </row>
    <row r="1281" spans="1:4" x14ac:dyDescent="0.25">
      <c r="A1281" t="s">
        <v>1813</v>
      </c>
      <c r="B1281" t="s">
        <v>1785</v>
      </c>
      <c r="C1281" s="138" t="str">
        <f t="shared" si="24"/>
        <v>The ID of the location type for the Organization for the given Port Agent</v>
      </c>
      <c r="D1281" s="145" t="str">
        <f t="shared" si="23"/>
        <v>COMMENT ON COLUMN SPT_RPL_PTA_HEADER_V.UL_ORG_LOC_TYPE_ID IS 'The ID of the location type for the Organization for the given Port Agent';</v>
      </c>
    </row>
    <row r="1282" spans="1:4" x14ac:dyDescent="0.25">
      <c r="A1282" t="s">
        <v>1813</v>
      </c>
      <c r="B1282" t="s">
        <v>1780</v>
      </c>
      <c r="C1282" s="138" t="str">
        <f t="shared" si="24"/>
        <v>The name of the location type for the Organization for the given Port Agent</v>
      </c>
      <c r="D1282" s="145" t="str">
        <f t="shared" si="23"/>
        <v>COMMENT ON COLUMN SPT_RPL_PTA_HEADER_V.UL_ORG_LOC_TYPE_NAME IS 'The name of the location type for the Organization for the given Port Agent';</v>
      </c>
    </row>
    <row r="1283" spans="1:4" x14ac:dyDescent="0.25">
      <c r="A1283" t="s">
        <v>1813</v>
      </c>
      <c r="B1283" t="s">
        <v>2060</v>
      </c>
      <c r="C1283" s="138" t="str">
        <f>VLOOKUP(B1283, Table_Cols!$B$519:$C$1165, 2, FALSE)</f>
        <v>Logsheet Complete value reported in the RPL</v>
      </c>
      <c r="D1283" s="145" t="str">
        <f t="shared" si="23"/>
        <v>COMMENT ON COLUMN SPT_RPL_PTA_HEADER_V.LOGSHEET_COMPLETE_YN IS 'Logsheet Complete value reported in the RPL';</v>
      </c>
    </row>
    <row r="1284" spans="1:4" x14ac:dyDescent="0.25">
      <c r="A1284" t="s">
        <v>1813</v>
      </c>
      <c r="B1284" t="s">
        <v>613</v>
      </c>
      <c r="C1284" s="138" t="str">
        <f t="shared" si="24"/>
        <v>The code of the given type of import method</v>
      </c>
      <c r="D1284" s="145" t="str">
        <f t="shared" si="23"/>
        <v>COMMENT ON COLUMN SPT_RPL_PTA_HEADER_V.METHOD_TYPE_CODE IS 'The code of the given type of import method';</v>
      </c>
    </row>
    <row r="1285" spans="1:4" x14ac:dyDescent="0.25">
      <c r="A1285" t="s">
        <v>1813</v>
      </c>
      <c r="B1285" t="s">
        <v>615</v>
      </c>
      <c r="C1285" s="138" t="str">
        <f t="shared" si="24"/>
        <v>The description of the given type of import method</v>
      </c>
      <c r="D1285" s="145" t="str">
        <f t="shared" si="23"/>
        <v>COMMENT ON COLUMN SPT_RPL_PTA_HEADER_V.METHOD_TYPE_DESC IS 'The description of the given type of import method';</v>
      </c>
    </row>
    <row r="1286" spans="1:4" x14ac:dyDescent="0.25">
      <c r="A1286" t="s">
        <v>1813</v>
      </c>
      <c r="B1286" t="s">
        <v>617</v>
      </c>
      <c r="C1286" s="138" t="str">
        <f t="shared" si="24"/>
        <v>The name of the given type of import method</v>
      </c>
      <c r="D1286" s="145" t="str">
        <f t="shared" si="23"/>
        <v>COMMENT ON COLUMN SPT_RPL_PTA_HEADER_V.METHOD_TYPE_NAME IS 'The name of the given type of import method';</v>
      </c>
    </row>
    <row r="1287" spans="1:4" x14ac:dyDescent="0.25">
      <c r="A1287" t="s">
        <v>1813</v>
      </c>
      <c r="B1287" t="s">
        <v>1783</v>
      </c>
      <c r="C1287" s="138" t="str">
        <f t="shared" si="24"/>
        <v>The location ID for the Organization for the given Port Agent</v>
      </c>
      <c r="D1287" s="145" t="str">
        <f t="shared" si="23"/>
        <v>COMMENT ON COLUMN SPT_RPL_PTA_HEADER_V.UL_ORG_LOC_ID IS 'The location ID for the Organization for the given Port Agent';</v>
      </c>
    </row>
    <row r="1288" spans="1:4" x14ac:dyDescent="0.25">
      <c r="A1288" t="s">
        <v>1813</v>
      </c>
      <c r="B1288" t="s">
        <v>943</v>
      </c>
      <c r="C1288" s="138" t="str">
        <f t="shared" si="24"/>
        <v>The FFA VID of the given fishing Vessel during the DEPARTURE_DATE_UTC (PTA)</v>
      </c>
      <c r="D1288" s="145" t="str">
        <f t="shared" si="23"/>
        <v>COMMENT ON COLUMN SPT_RPL_PTA_HEADER_V.PTA_FFA_VID IS 'The FFA VID of the given fishing Vessel during the DEPARTURE_DATE_UTC (PTA)';</v>
      </c>
    </row>
    <row r="1289" spans="1:4" x14ac:dyDescent="0.25">
      <c r="A1289" t="s">
        <v>1813</v>
      </c>
      <c r="B1289" t="s">
        <v>975</v>
      </c>
      <c r="C1289" s="138" t="str">
        <f t="shared" si="24"/>
        <v>Primary Key for the SPT_PTA_HIST_VESSELS table</v>
      </c>
      <c r="D1289" s="145" t="str">
        <f t="shared" si="23"/>
        <v>COMMENT ON COLUMN SPT_RPL_PTA_HEADER_V.PTA_HIST_VESS_ID IS 'Primary Key for the SPT_PTA_HIST_VESSELS table';</v>
      </c>
    </row>
    <row r="1290" spans="1:4" x14ac:dyDescent="0.25">
      <c r="A1290" t="s">
        <v>1813</v>
      </c>
      <c r="B1290" t="s">
        <v>945</v>
      </c>
      <c r="C1290" s="138" t="str">
        <f t="shared" si="24"/>
        <v>The country Flag of the given fishing Vessel during the DEPARTURE_DATE_UTC (PTA)</v>
      </c>
      <c r="D1290" s="145" t="str">
        <f t="shared" si="23"/>
        <v>COMMENT ON COLUMN SPT_RPL_PTA_HEADER_V.PTA_VESS_FLAG IS 'The country Flag of the given fishing Vessel during the DEPARTURE_DATE_UTC (PTA)';</v>
      </c>
    </row>
    <row r="1291" spans="1:4" x14ac:dyDescent="0.25">
      <c r="A1291" t="s">
        <v>1813</v>
      </c>
      <c r="B1291" t="s">
        <v>948</v>
      </c>
      <c r="C1291" s="138" t="str">
        <f t="shared" si="24"/>
        <v>The IRCS of the given fishing Vessel during the DEPARTURE_DATE_UTC (PTA)</v>
      </c>
      <c r="D1291" s="145" t="str">
        <f t="shared" si="23"/>
        <v>COMMENT ON COLUMN SPT_RPL_PTA_HEADER_V.PTA_VESS_IRCS IS 'The IRCS of the given fishing Vessel during the DEPARTURE_DATE_UTC (PTA)';</v>
      </c>
    </row>
    <row r="1292" spans="1:4" x14ac:dyDescent="0.25">
      <c r="A1292" t="s">
        <v>1813</v>
      </c>
      <c r="B1292" t="s">
        <v>950</v>
      </c>
      <c r="C1292" s="138" t="str">
        <f t="shared" si="24"/>
        <v>The license number of the given fishing Vessel during the DEPARTURE_DATE_UTC (PTA)</v>
      </c>
      <c r="D1292" s="145" t="str">
        <f t="shared" si="23"/>
        <v>COMMENT ON COLUMN SPT_RPL_PTA_HEADER_V.PTA_VESS_LIC_NUM IS 'The license number of the given fishing Vessel during the DEPARTURE_DATE_UTC (PTA)';</v>
      </c>
    </row>
    <row r="1293" spans="1:4" x14ac:dyDescent="0.25">
      <c r="A1293" t="s">
        <v>1813</v>
      </c>
      <c r="B1293" t="s">
        <v>903</v>
      </c>
      <c r="C1293" s="138" t="str">
        <f t="shared" si="24"/>
        <v>The name of the given fishing Vessel during the DEPARTURE_DATE_UTC (PTA)</v>
      </c>
      <c r="D1293" s="145" t="str">
        <f t="shared" ref="D1293:D1365" si="25">CONCATENATE("COMMENT ON COLUMN ",A1293, ".", B1293, " IS '", SUBSTITUTE(C1293, "'", "''"), "';")</f>
        <v>COMMENT ON COLUMN SPT_RPL_PTA_HEADER_V.PTA_VESS_NAME IS 'The name of the given fishing Vessel during the DEPARTURE_DATE_UTC (PTA)';</v>
      </c>
    </row>
    <row r="1294" spans="1:4" x14ac:dyDescent="0.25">
      <c r="A1294" t="s">
        <v>1813</v>
      </c>
      <c r="B1294" t="s">
        <v>1169</v>
      </c>
      <c r="C1294" s="138" t="str">
        <f t="shared" si="24"/>
        <v>The abbreviated name of the Vessel Management Organization of the given fishing Vessel during the DEPARTURE_DATE_UTC (PTA)</v>
      </c>
      <c r="D1294" s="145" t="str">
        <f t="shared" si="25"/>
        <v>COMMENT ON COLUMN SPT_RPL_PTA_HEADER_V.PTA_VESS_ORG_ABBR IS 'The abbreviated name of the Vessel Management Organization of the given fishing Vessel during the DEPARTURE_DATE_UTC (PTA)';</v>
      </c>
    </row>
    <row r="1295" spans="1:4" x14ac:dyDescent="0.25">
      <c r="A1295" t="s">
        <v>1813</v>
      </c>
      <c r="B1295" t="s">
        <v>1172</v>
      </c>
      <c r="C1295" s="138" t="str">
        <f t="shared" si="24"/>
        <v>The Vessel Management Organization Address line 1 of the given fishing Vessel during the DEPARTURE_DATE_UTC (PTA)</v>
      </c>
      <c r="D1295" s="145" t="str">
        <f t="shared" si="25"/>
        <v>COMMENT ON COLUMN SPT_RPL_PTA_HEADER_V.PTA_VESS_ORG_ADDR1 IS 'The Vessel Management Organization Address line 1 of the given fishing Vessel during the DEPARTURE_DATE_UTC (PTA)';</v>
      </c>
    </row>
    <row r="1296" spans="1:4" x14ac:dyDescent="0.25">
      <c r="A1296" t="s">
        <v>1813</v>
      </c>
      <c r="B1296" t="s">
        <v>1173</v>
      </c>
      <c r="C1296" s="138" t="str">
        <f t="shared" si="24"/>
        <v>The Vessel Management Organization Address line 2 of the given fishing Vessel during the DEPARTURE_DATE_UTC (PTA)</v>
      </c>
      <c r="D1296" s="145" t="str">
        <f t="shared" si="25"/>
        <v>COMMENT ON COLUMN SPT_RPL_PTA_HEADER_V.PTA_VESS_ORG_ADDR2 IS 'The Vessel Management Organization Address line 2 of the given fishing Vessel during the DEPARTURE_DATE_UTC (PTA)';</v>
      </c>
    </row>
    <row r="1297" spans="1:4" x14ac:dyDescent="0.25">
      <c r="A1297" t="s">
        <v>1813</v>
      </c>
      <c r="B1297" t="s">
        <v>1174</v>
      </c>
      <c r="C1297" s="138" t="str">
        <f t="shared" si="24"/>
        <v>The Vessel Management Organization Address line 3 of the given fishing Vessel during the DEPARTURE_DATE_UTC (PTA)</v>
      </c>
      <c r="D1297" s="145" t="str">
        <f t="shared" si="25"/>
        <v>COMMENT ON COLUMN SPT_RPL_PTA_HEADER_V.PTA_VESS_ORG_ADDR3 IS 'The Vessel Management Organization Address line 3 of the given fishing Vessel during the DEPARTURE_DATE_UTC (PTA)';</v>
      </c>
    </row>
    <row r="1298" spans="1:4" x14ac:dyDescent="0.25">
      <c r="A1298" t="s">
        <v>1813</v>
      </c>
      <c r="B1298" t="s">
        <v>1170</v>
      </c>
      <c r="C1298" s="138" t="str">
        <f t="shared" si="24"/>
        <v>Description for the Vessel Management Organization of the given fishing Vessel during the DEPARTURE_DATE_UTC (PTA)</v>
      </c>
      <c r="D1298" s="145" t="str">
        <f t="shared" si="25"/>
        <v>COMMENT ON COLUMN SPT_RPL_PTA_HEADER_V.PTA_VESS_ORG_DESC IS 'Description for the Vessel Management Organization of the given fishing Vessel during the DEPARTURE_DATE_UTC (PTA)';</v>
      </c>
    </row>
    <row r="1299" spans="1:4" s="53" customFormat="1" x14ac:dyDescent="0.25">
      <c r="A1299" s="53" t="s">
        <v>1813</v>
      </c>
      <c r="B1299" s="53" t="s">
        <v>953</v>
      </c>
      <c r="C1299" s="53" t="str">
        <f t="shared" si="24"/>
        <v>The Vessel Management Organization of the given fishing Vessel during the DEPARTURE_DATE_UTC (PTA)</v>
      </c>
      <c r="D1299" s="53" t="str">
        <f t="shared" si="25"/>
        <v>COMMENT ON COLUMN SPT_RPL_PTA_HEADER_V.PTA_VESS_ORG_ID IS 'The Vessel Management Organization of the given fishing Vessel during the DEPARTURE_DATE_UTC (PTA)';</v>
      </c>
    </row>
    <row r="1300" spans="1:4" x14ac:dyDescent="0.25">
      <c r="A1300" t="s">
        <v>1813</v>
      </c>
      <c r="B1300" t="s">
        <v>1202</v>
      </c>
      <c r="C1300" s="138" t="str">
        <f t="shared" si="24"/>
        <v>The Vessel Management Organization location alphabetic code of the given fishing Vessel during the DEPARTURE_DATE UTC (PTA)</v>
      </c>
      <c r="D1300" s="145" t="str">
        <f t="shared" si="25"/>
        <v>COMMENT ON COLUMN SPT_RPL_PTA_HEADER_V.PTA_VESS_ORG_LOC_ALPHA_CODE IS 'The Vessel Management Organization location alphabetic code of the given fishing Vessel during the DEPARTURE_DATE UTC (PTA)';</v>
      </c>
    </row>
    <row r="1301" spans="1:4" x14ac:dyDescent="0.25">
      <c r="A1301" t="s">
        <v>1813</v>
      </c>
      <c r="B1301" t="s">
        <v>1203</v>
      </c>
      <c r="C1301" s="138" t="str">
        <f t="shared" si="24"/>
        <v>The Vessel Management Organization location description of the given fishing Vessel during the DEPARTURE_DATE UTC (PTA)</v>
      </c>
      <c r="D1301" s="145" t="str">
        <f t="shared" si="25"/>
        <v>COMMENT ON COLUMN SPT_RPL_PTA_HEADER_V.PTA_VESS_ORG_LOC_DESC IS 'The Vessel Management Organization location description of the given fishing Vessel during the DEPARTURE_DATE UTC (PTA)';</v>
      </c>
    </row>
    <row r="1302" spans="1:4" x14ac:dyDescent="0.25">
      <c r="A1302" t="s">
        <v>1813</v>
      </c>
      <c r="B1302" t="s">
        <v>1176</v>
      </c>
      <c r="C1302" s="138" t="str">
        <f t="shared" si="24"/>
        <v>The Vessel Management Organization's location of the given fishing Vessel during the DEPARTURE_DATE_UTC (PTA)</v>
      </c>
      <c r="D1302" s="145" t="str">
        <f t="shared" si="25"/>
        <v>COMMENT ON COLUMN SPT_RPL_PTA_HEADER_V.PTA_VESS_ORG_LOC_ID IS 'The Vessel Management Organization''s location of the given fishing Vessel during the DEPARTURE_DATE_UTC (PTA)';</v>
      </c>
    </row>
    <row r="1303" spans="1:4" x14ac:dyDescent="0.25">
      <c r="A1303" t="s">
        <v>1813</v>
      </c>
      <c r="B1303" t="s">
        <v>1200</v>
      </c>
      <c r="C1303" s="138" t="str">
        <f t="shared" si="24"/>
        <v>The Vessel Management Organization location of the given fishing Vessel during the DEPARTURE_DATE UTC (PTA)</v>
      </c>
      <c r="D1303" s="145" t="str">
        <f t="shared" si="25"/>
        <v>COMMENT ON COLUMN SPT_RPL_PTA_HEADER_V.PTA_VESS_ORG_LOC_NAME IS 'The Vessel Management Organization location of the given fishing Vessel during the DEPARTURE_DATE UTC (PTA)';</v>
      </c>
    </row>
    <row r="1304" spans="1:4" s="214" customFormat="1" x14ac:dyDescent="0.25">
      <c r="A1304" s="214" t="s">
        <v>1813</v>
      </c>
      <c r="B1304" s="214" t="s">
        <v>2831</v>
      </c>
      <c r="C1304" s="186" t="s">
        <v>2834</v>
      </c>
      <c r="D1304" s="214" t="str">
        <f t="shared" si="25"/>
        <v>COMMENT ON COLUMN SPT_RPL_PTA_HEADER_V.CONV_PTA_VESS_ORG_LOC_NAME IS 'The converted Vessel Management Organization location of the given fishing Vessel during the DEPARTURE_DATE UTC (PTA) (all special characters, redundant spaces removed, capitalized and leading/trailing whitespace removed)';</v>
      </c>
    </row>
    <row r="1305" spans="1:4" s="214" customFormat="1" x14ac:dyDescent="0.25">
      <c r="A1305" s="214" t="s">
        <v>1813</v>
      </c>
      <c r="B1305" s="214" t="s">
        <v>2833</v>
      </c>
      <c r="C1305" s="186" t="s">
        <v>2836</v>
      </c>
      <c r="D1305" s="214" t="str">
        <f t="shared" si="25"/>
        <v>COMMENT ON COLUMN SPT_RPL_PTA_HEADER_V.CONV_PTA_ORG_LOC_NAME_ALIASES IS 'The comma delimited list of converted Vessel Management Organization location aliases of the given fishing Vessel during the DEPARTURE_DATE UTC (PTA) (all special characters, redundant spaces removed, capitalized and leading/trailing whitespace removed)';</v>
      </c>
    </row>
    <row r="1306" spans="1:4" s="214" customFormat="1" x14ac:dyDescent="0.25">
      <c r="A1306" s="214" t="s">
        <v>1813</v>
      </c>
      <c r="B1306" s="146" t="s">
        <v>2832</v>
      </c>
      <c r="C1306" s="186" t="s">
        <v>2835</v>
      </c>
      <c r="D1306" s="214" t="str">
        <f t="shared" si="25"/>
        <v>COMMENT ON COLUMN SPT_RPL_PTA_HEADER_V.PTA_ORG_LOC_NAME_ALIASES IS 'The comma delimited list of Vessel Management Organization location aliases of the given fishing Vessel during the DEPARTURE_DATE UTC (PTA)';</v>
      </c>
    </row>
    <row r="1307" spans="1:4" x14ac:dyDescent="0.25">
      <c r="A1307" s="214" t="s">
        <v>1813</v>
      </c>
      <c r="B1307" t="s">
        <v>1204</v>
      </c>
      <c r="C1307" s="138" t="str">
        <f t="shared" si="24"/>
        <v>The Vessel Management Organization location numeric code of the given fishing Vessel during the DEPARTURE_DATE UTC (PTA)</v>
      </c>
      <c r="D1307" s="214" t="str">
        <f t="shared" si="25"/>
        <v>COMMENT ON COLUMN SPT_RPL_PTA_HEADER_V.PTA_VESS_ORG_LOC_NUM_CODE IS 'The Vessel Management Organization location numeric code of the given fishing Vessel during the DEPARTURE_DATE UTC (PTA)';</v>
      </c>
    </row>
    <row r="1308" spans="1:4" x14ac:dyDescent="0.25">
      <c r="A1308" s="214" t="s">
        <v>1813</v>
      </c>
      <c r="B1308" t="s">
        <v>1206</v>
      </c>
      <c r="C1308" s="138" t="str">
        <f t="shared" si="24"/>
        <v>The Vessel Management Organization location type code of the given fishing Vessel during the DEPARTURE_DATE UTC (PTA)</v>
      </c>
      <c r="D1308" s="214" t="str">
        <f t="shared" si="25"/>
        <v>COMMENT ON COLUMN SPT_RPL_PTA_HEADER_V.PTA_VESS_ORG_LOC_TYPE_CODE IS 'The Vessel Management Organization location type code of the given fishing Vessel during the DEPARTURE_DATE UTC (PTA)';</v>
      </c>
    </row>
    <row r="1309" spans="1:4" x14ac:dyDescent="0.25">
      <c r="A1309" s="214" t="s">
        <v>1813</v>
      </c>
      <c r="B1309" t="s">
        <v>1207</v>
      </c>
      <c r="C1309" s="138" t="str">
        <f t="shared" si="24"/>
        <v>The Vessel Management Organization location type description of the given fishing Vessel during the DEPARTURE_DATE UTC (PTA)</v>
      </c>
      <c r="D1309" s="214" t="str">
        <f t="shared" si="25"/>
        <v>COMMENT ON COLUMN SPT_RPL_PTA_HEADER_V.PTA_VESS_ORG_LOC_TYPE_DESC IS 'The Vessel Management Organization location type description of the given fishing Vessel during the DEPARTURE_DATE UTC (PTA)';</v>
      </c>
    </row>
    <row r="1310" spans="1:4" x14ac:dyDescent="0.25">
      <c r="A1310" s="214" t="s">
        <v>1813</v>
      </c>
      <c r="B1310" t="s">
        <v>1201</v>
      </c>
      <c r="C1310" s="138" t="str">
        <f t="shared" si="24"/>
        <v>The Vessel Management Organization location type of the given fishing Vessel during the DEPARTURE_DATE UTC (PTA)</v>
      </c>
      <c r="D1310" s="214" t="str">
        <f t="shared" si="25"/>
        <v>COMMENT ON COLUMN SPT_RPL_PTA_HEADER_V.PTA_VESS_ORG_LOC_TYPE_ID IS 'The Vessel Management Organization location type of the given fishing Vessel during the DEPARTURE_DATE UTC (PTA)';</v>
      </c>
    </row>
    <row r="1311" spans="1:4" x14ac:dyDescent="0.25">
      <c r="A1311" s="214" t="s">
        <v>1813</v>
      </c>
      <c r="B1311" t="s">
        <v>1205</v>
      </c>
      <c r="C1311" s="138" t="str">
        <f t="shared" si="24"/>
        <v>The Vessel Management Organization location type name of the given fishing Vessel during the DEPARTURE_DATE UTC (PTA)</v>
      </c>
      <c r="D1311" s="214" t="str">
        <f t="shared" si="25"/>
        <v>COMMENT ON COLUMN SPT_RPL_PTA_HEADER_V.PTA_VESS_ORG_LOC_TYPE_NAME IS 'The Vessel Management Organization location type name of the given fishing Vessel during the DEPARTURE_DATE UTC (PTA)';</v>
      </c>
    </row>
    <row r="1312" spans="1:4" x14ac:dyDescent="0.25">
      <c r="A1312" s="214" t="s">
        <v>1813</v>
      </c>
      <c r="B1312" t="s">
        <v>1168</v>
      </c>
      <c r="C1312" s="138" t="str">
        <f t="shared" si="24"/>
        <v>The name of the Vessel Management Organization of the given fishing Vessel during the DEPARTURE_DATE_UTC (PTA)</v>
      </c>
      <c r="D1312" s="214" t="str">
        <f t="shared" si="25"/>
        <v>COMMENT ON COLUMN SPT_RPL_PTA_HEADER_V.PTA_VESS_ORG_NAME IS 'The name of the Vessel Management Organization of the given fishing Vessel during the DEPARTURE_DATE_UTC (PTA)';</v>
      </c>
    </row>
    <row r="1313" spans="1:4" s="214" customFormat="1" x14ac:dyDescent="0.25">
      <c r="A1313" s="214" t="s">
        <v>1813</v>
      </c>
      <c r="B1313" s="214" t="s">
        <v>2428</v>
      </c>
      <c r="C1313" s="186" t="s">
        <v>2839</v>
      </c>
      <c r="D1313" s="214" t="str">
        <f t="shared" si="25"/>
        <v>COMMENT ON COLUMN SPT_RPL_PTA_HEADER_V.CONV_PTA_VESS_ORG_NAME IS 'The converted name of the Vessel Management Organization of the given fishing Vessel during the DEPARTURE_DATE_UTC (PTA) (all special characters, redundant spaces removed, capitalized and leading/trailing whitespace removed)';</v>
      </c>
    </row>
    <row r="1314" spans="1:4" s="214" customFormat="1" x14ac:dyDescent="0.25">
      <c r="A1314" s="214" t="s">
        <v>1813</v>
      </c>
      <c r="B1314" s="214" t="s">
        <v>2837</v>
      </c>
      <c r="C1314" s="166" t="s">
        <v>2841</v>
      </c>
      <c r="D1314" s="214" t="str">
        <f t="shared" si="25"/>
        <v>COMMENT ON COLUMN SPT_RPL_PTA_HEADER_V.CONV_PTA_VESS_ORG_NAME_ALIASES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315" spans="1:4" s="197" customFormat="1" x14ac:dyDescent="0.25">
      <c r="A1315" s="197" t="s">
        <v>1813</v>
      </c>
      <c r="B1315" s="146" t="s">
        <v>2838</v>
      </c>
      <c r="C1315" s="166" t="s">
        <v>2840</v>
      </c>
      <c r="D1315" s="197" t="str">
        <f t="shared" si="25"/>
        <v>COMMENT ON COLUMN SPT_RPL_PTA_HEADER_V.PTA_VESS_ORG_NAME_ALIASES IS 'The comma delimited list of Vessel Management Organization aliases of the given fishing Vessel during the DEPARTURE_DATE_UTC (PTA)';</v>
      </c>
    </row>
    <row r="1316" spans="1:4" x14ac:dyDescent="0.25">
      <c r="A1316" t="s">
        <v>1813</v>
      </c>
      <c r="B1316" t="s">
        <v>1171</v>
      </c>
      <c r="C1316" s="138" t="str">
        <f t="shared" si="24"/>
        <v>The phone number for the Vessel Management Organization of the given fishing Vessel during the DEPARTURE_DATE_UTC (PTA)</v>
      </c>
      <c r="D1316" s="145" t="str">
        <f t="shared" si="25"/>
        <v>COMMENT ON COLUMN SPT_RPL_PTA_HEADER_V.PTA_VESS_ORG_PHONE_NUM IS 'The phone number for the Vessel Management Organization of the given fishing Vessel during the DEPARTURE_DATE_UTC (PTA)';</v>
      </c>
    </row>
    <row r="1317" spans="1:4" x14ac:dyDescent="0.25">
      <c r="A1317" t="s">
        <v>1813</v>
      </c>
      <c r="B1317" t="s">
        <v>1165</v>
      </c>
      <c r="C1317" s="138" t="str">
        <f t="shared" si="24"/>
        <v>The Vessel Management Organization Type Code of the given fishing Vessel during the DEPARTURE_DATE_UTC (PTA)</v>
      </c>
      <c r="D1317" s="145" t="str">
        <f t="shared" si="25"/>
        <v>COMMENT ON COLUMN SPT_RPL_PTA_HEADER_V.PTA_VESS_ORG_TYPE_CODE IS 'The Vessel Management Organization Type Code of the given fishing Vessel during the DEPARTURE_DATE_UTC (PTA)';</v>
      </c>
    </row>
    <row r="1318" spans="1:4" x14ac:dyDescent="0.25">
      <c r="A1318" t="s">
        <v>1813</v>
      </c>
      <c r="B1318" t="s">
        <v>1167</v>
      </c>
      <c r="C1318" s="138" t="str">
        <f t="shared" si="24"/>
        <v>The Vessel Management Organization Type description of the given fishing Vessel during the DEPARTURE_DATE_UTC (PTA)</v>
      </c>
      <c r="D1318" s="145" t="str">
        <f t="shared" si="25"/>
        <v>COMMENT ON COLUMN SPT_RPL_PTA_HEADER_V.PTA_VESS_ORG_TYPE_DESC IS 'The Vessel Management Organization Type description of the given fishing Vessel during the DEPARTURE_DATE_UTC (PTA)';</v>
      </c>
    </row>
    <row r="1319" spans="1:4" x14ac:dyDescent="0.25">
      <c r="A1319" t="s">
        <v>1813</v>
      </c>
      <c r="B1319" t="s">
        <v>1166</v>
      </c>
      <c r="C1319" s="138" t="str">
        <f t="shared" si="24"/>
        <v>The Vessel Management Organization Type Name of the given fishing Vessel during the DEPARTURE_DATE_UTC (PTA)</v>
      </c>
      <c r="D1319" s="145" t="str">
        <f t="shared" si="25"/>
        <v>COMMENT ON COLUMN SPT_RPL_PTA_HEADER_V.PTA_VESS_ORG_TYPE_NAME IS 'The Vessel Management Organization Type Name of the given fishing Vessel during the DEPARTURE_DATE_UTC (PTA)';</v>
      </c>
    </row>
    <row r="1320" spans="1:4" x14ac:dyDescent="0.25">
      <c r="A1320" t="s">
        <v>1813</v>
      </c>
      <c r="B1320" t="s">
        <v>1175</v>
      </c>
      <c r="C1320" s="138" t="str">
        <f t="shared" si="24"/>
        <v>The Vessel Management Organization website of the given fishing Vessel during the DEPARTURE_DATE_UTC (PTA)</v>
      </c>
      <c r="D1320" s="145" t="str">
        <f t="shared" si="25"/>
        <v>COMMENT ON COLUMN SPT_RPL_PTA_HEADER_V.PTA_VESS_ORG_WEB_URL IS 'The Vessel Management Organization website of the given fishing Vessel during the DEPARTURE_DATE_UTC (PTA)';</v>
      </c>
    </row>
    <row r="1321" spans="1:4" x14ac:dyDescent="0.25">
      <c r="A1321" t="s">
        <v>1813</v>
      </c>
      <c r="B1321" t="s">
        <v>957</v>
      </c>
      <c r="C1321" s="138" t="str">
        <f t="shared" si="24"/>
        <v>The WCPFC ID of the given fishing Vessel during the DEPARTURE_DATE_UTC (PTA)</v>
      </c>
      <c r="D1321" s="145" t="str">
        <f t="shared" si="25"/>
        <v>COMMENT ON COLUMN SPT_RPL_PTA_HEADER_V.PTA_WCPFC_ID_NUM IS 'The WCPFC ID of the given fishing Vessel during the DEPARTURE_DATE_UTC (PTA)';</v>
      </c>
    </row>
    <row r="1322" spans="1:4" x14ac:dyDescent="0.25">
      <c r="A1322" t="s">
        <v>1813</v>
      </c>
      <c r="B1322" t="s">
        <v>2002</v>
      </c>
      <c r="C1322" s="138" t="str">
        <f>VLOOKUP(B1322, Table_Cols!$B$519:$C$1165, 2, FALSE)</f>
        <v>The Agent value reported in the RPL form</v>
      </c>
      <c r="D1322" s="145" t="str">
        <f t="shared" si="25"/>
        <v>COMMENT ON COLUMN SPT_RPL_PTA_HEADER_V.RPL_ORIG_AGENT IS 'The Agent value reported in the RPL form';</v>
      </c>
    </row>
    <row r="1323" spans="1:4" x14ac:dyDescent="0.25">
      <c r="A1323" t="s">
        <v>1813</v>
      </c>
      <c r="B1323" t="s">
        <v>2003</v>
      </c>
      <c r="C1323" s="138" t="str">
        <f>VLOOKUP(B1323, Table_Cols!$B$519:$C$1165, 2, FALSE)</f>
        <v>The Date/Time of arrival value reported on the RPL</v>
      </c>
      <c r="D1323" s="145" t="str">
        <f t="shared" si="25"/>
        <v>COMMENT ON COLUMN SPT_RPL_PTA_HEADER_V.RPL_ORIG_ARRIVAL_DTM IS 'The Date/Time of arrival value reported on the RPL';</v>
      </c>
    </row>
    <row r="1324" spans="1:4" x14ac:dyDescent="0.25">
      <c r="A1324" t="s">
        <v>1813</v>
      </c>
      <c r="B1324" t="s">
        <v>2004</v>
      </c>
      <c r="C1324" s="138" t="str">
        <f>VLOOKUP(B1324, Table_Cols!$B$519:$C$1165, 2, FALSE)</f>
        <v>The Captain value reported on the RPL</v>
      </c>
      <c r="D1324" s="145" t="str">
        <f t="shared" si="25"/>
        <v>COMMENT ON COLUMN SPT_RPL_PTA_HEADER_V.RPL_ORIG_CAP_NAME IS 'The Captain value reported on the RPL';</v>
      </c>
    </row>
    <row r="1325" spans="1:4" x14ac:dyDescent="0.25">
      <c r="A1325" t="s">
        <v>1813</v>
      </c>
      <c r="B1325" t="s">
        <v>2005</v>
      </c>
      <c r="C1325" s="138" t="str">
        <f>VLOOKUP(B1325, Table_Cols!$B$519:$C$1165, 2, FALSE)</f>
        <v>The Date/Time of departure value reported on the RPL</v>
      </c>
      <c r="D1325" s="145" t="str">
        <f t="shared" si="25"/>
        <v>COMMENT ON COLUMN SPT_RPL_PTA_HEADER_V.RPL_ORIG_DEPART_DTM IS 'The Date/Time of departure value reported on the RPL';</v>
      </c>
    </row>
    <row r="1326" spans="1:4" x14ac:dyDescent="0.25">
      <c r="A1326" t="s">
        <v>1813</v>
      </c>
      <c r="B1326" t="s">
        <v>2006</v>
      </c>
      <c r="C1326" s="138" t="str">
        <f>VLOOKUP(B1326, Table_Cols!$B$519:$C$1165, 2, FALSE)</f>
        <v>FFA VID value reported in the RPL form</v>
      </c>
      <c r="D1326" s="145" t="str">
        <f t="shared" si="25"/>
        <v>COMMENT ON COLUMN SPT_RPL_PTA_HEADER_V.RPL_ORIG_FFA_VID IS 'FFA VID value reported in the RPL form';</v>
      </c>
    </row>
    <row r="1327" spans="1:4" x14ac:dyDescent="0.25">
      <c r="A1327" t="s">
        <v>1813</v>
      </c>
      <c r="B1327" t="s">
        <v>2007</v>
      </c>
      <c r="C1327" s="138" t="str">
        <f>VLOOKUP(B1327, Table_Cols!$B$519:$C$1165, 2, FALSE)</f>
        <v>The Fishing Company value reported on the RPL</v>
      </c>
      <c r="D1327" s="145" t="str">
        <f t="shared" si="25"/>
        <v>COMMENT ON COLUMN SPT_RPL_PTA_HEADER_V.RPL_ORIG_FISHING_COMP IS 'The Fishing Company value reported on the RPL';</v>
      </c>
    </row>
    <row r="1328" spans="1:4" x14ac:dyDescent="0.25">
      <c r="A1328" t="s">
        <v>1813</v>
      </c>
      <c r="B1328" t="s">
        <v>2008</v>
      </c>
      <c r="C1328" s="138" t="str">
        <f>VLOOKUP(B1328, Table_Cols!$B$519:$C$1165, 2, FALSE)</f>
        <v>The Number of Fads Used value reported in the RPL form</v>
      </c>
      <c r="D1328" s="145" t="str">
        <f t="shared" si="25"/>
        <v>COMMENT ON COLUMN SPT_RPL_PTA_HEADER_V.RPL_ORIG_NUM_FADS IS 'The Number of Fads Used value reported in the RPL form';</v>
      </c>
    </row>
    <row r="1329" spans="1:4" x14ac:dyDescent="0.25">
      <c r="A1329" t="s">
        <v>1813</v>
      </c>
      <c r="B1329" t="s">
        <v>2009</v>
      </c>
      <c r="C1329" s="138" t="str">
        <f>VLOOKUP(B1329, Table_Cols!$B$519:$C$1165, 2, FALSE)</f>
        <v>Permit/License reported in RPL form</v>
      </c>
      <c r="D1329" s="145" t="str">
        <f t="shared" si="25"/>
        <v>COMMENT ON COLUMN SPT_RPL_PTA_HEADER_V.RPL_ORIG_PERMIT_LIC IS 'Permit/License reported in RPL form';</v>
      </c>
    </row>
    <row r="1330" spans="1:4" x14ac:dyDescent="0.25">
      <c r="A1330" t="s">
        <v>1813</v>
      </c>
      <c r="B1330" t="s">
        <v>2010</v>
      </c>
      <c r="C1330" s="138" t="str">
        <f>VLOOKUP(B1330, Table_Cols!$B$519:$C$1165, 2, FALSE)</f>
        <v>The Port Depart value reported in the RPL form</v>
      </c>
      <c r="D1330" s="145" t="str">
        <f t="shared" si="25"/>
        <v>COMMENT ON COLUMN SPT_RPL_PTA_HEADER_V.RPL_ORIG_PORT_DEPART IS 'The Port Depart value reported in the RPL form';</v>
      </c>
    </row>
    <row r="1331" spans="1:4" x14ac:dyDescent="0.25">
      <c r="A1331" t="s">
        <v>1813</v>
      </c>
      <c r="B1331" t="s">
        <v>2011</v>
      </c>
      <c r="C1331" s="138" t="str">
        <f>VLOOKUP(B1331, Table_Cols!$B$519:$C$1165, 2, FALSE)</f>
        <v>The Port Unload value reported in the RPL form</v>
      </c>
      <c r="D1331" s="145" t="str">
        <f t="shared" si="25"/>
        <v>COMMENT ON COLUMN SPT_RPL_PTA_HEADER_V.RPL_ORIG_PORT_UNLOAD IS 'The Port Unload value reported in the RPL form';</v>
      </c>
    </row>
    <row r="1332" spans="1:4" x14ac:dyDescent="0.25">
      <c r="A1332" t="s">
        <v>1813</v>
      </c>
      <c r="B1332" t="s">
        <v>2012</v>
      </c>
      <c r="C1332" s="138" t="str">
        <f>VLOOKUP(B1332, Table_Cols!$B$519:$C$1165, 2, FALSE)</f>
        <v>The Registration No value reported in the RPL form</v>
      </c>
      <c r="D1332" s="145" t="str">
        <f t="shared" si="25"/>
        <v>COMMENT ON COLUMN SPT_RPL_PTA_HEADER_V.RPL_ORIG_REG_NUM IS 'The Registration No value reported in the RPL form';</v>
      </c>
    </row>
    <row r="1333" spans="1:4" x14ac:dyDescent="0.25">
      <c r="A1333" t="s">
        <v>1813</v>
      </c>
      <c r="B1333" t="s">
        <v>2013</v>
      </c>
      <c r="C1333" s="138" t="str">
        <f>VLOOKUP(B1333, Table_Cols!$B$519:$C$1165, 2, FALSE)</f>
        <v>The Total Number of Pages value reported in the RPL form</v>
      </c>
      <c r="D1333" s="145" t="str">
        <f t="shared" si="25"/>
        <v>COMMENT ON COLUMN SPT_RPL_PTA_HEADER_V.RPL_ORIG_TOTAL_PAGES IS 'The Total Number of Pages value reported in the RPL form';</v>
      </c>
    </row>
    <row r="1334" spans="1:4" x14ac:dyDescent="0.25">
      <c r="A1334" t="s">
        <v>1813</v>
      </c>
      <c r="B1334" t="s">
        <v>2014</v>
      </c>
      <c r="C1334" s="138" t="str">
        <f>VLOOKUP(B1334, Table_Cols!$B$519:$C$1165, 2, FALSE)</f>
        <v>The Date of Submission value reported in the RPL form</v>
      </c>
      <c r="D1334" s="145" t="str">
        <f t="shared" si="25"/>
        <v>COMMENT ON COLUMN SPT_RPL_PTA_HEADER_V.RPL_ORIG_TRIP_SUB_DTM IS 'The Date of Submission value reported in the RPL form';</v>
      </c>
    </row>
    <row r="1335" spans="1:4" x14ac:dyDescent="0.25">
      <c r="A1335" t="s">
        <v>1813</v>
      </c>
      <c r="B1335" t="s">
        <v>2015</v>
      </c>
      <c r="C1335" s="138" t="str">
        <f>VLOOKUP(B1335, Table_Cols!$B$519:$C$1165, 2, FALSE)</f>
        <v>The fishing trip year reported in the RPL form</v>
      </c>
      <c r="D1335" s="145" t="str">
        <f t="shared" si="25"/>
        <v>COMMENT ON COLUMN SPT_RPL_PTA_HEADER_V.RPL_ORIG_TRIP_YEAR IS 'The fishing trip year reported in the RPL form';</v>
      </c>
    </row>
    <row r="1336" spans="1:4" x14ac:dyDescent="0.25">
      <c r="A1336" t="s">
        <v>1813</v>
      </c>
      <c r="B1336" t="s">
        <v>2016</v>
      </c>
      <c r="C1336" s="138" t="str">
        <f>VLOOKUP(B1336, Table_Cols!$B$519:$C$1165, 2, FALSE)</f>
        <v>Country of Registration value reported in the RPL form</v>
      </c>
      <c r="D1336" s="145" t="str">
        <f t="shared" si="25"/>
        <v>COMMENT ON COLUMN SPT_RPL_PTA_HEADER_V.RPL_ORIG_VESS_COUNTRY IS 'Country of Registration value reported in the RPL form';</v>
      </c>
    </row>
    <row r="1337" spans="1:4" x14ac:dyDescent="0.25">
      <c r="A1337" t="s">
        <v>1813</v>
      </c>
      <c r="B1337" t="s">
        <v>2017</v>
      </c>
      <c r="C1337" s="138" t="str">
        <f>VLOOKUP(B1337, Table_Cols!$B$519:$C$1165, 2, FALSE)</f>
        <v>The Fishing Vessel IRCS value reported in the RPL form</v>
      </c>
      <c r="D1337" s="145" t="str">
        <f t="shared" si="25"/>
        <v>COMMENT ON COLUMN SPT_RPL_PTA_HEADER_V.RPL_ORIG_VESS_IRCS IS 'The Fishing Vessel IRCS value reported in the RPL form';</v>
      </c>
    </row>
    <row r="1338" spans="1:4" x14ac:dyDescent="0.25">
      <c r="A1338" t="s">
        <v>1813</v>
      </c>
      <c r="B1338" t="s">
        <v>2018</v>
      </c>
      <c r="C1338" s="138" t="str">
        <f>VLOOKUP(B1338, Table_Cols!$B$519:$C$1165, 2, FALSE)</f>
        <v>Vessel Name value reported in the RPL</v>
      </c>
      <c r="D1338" s="145" t="str">
        <f t="shared" si="25"/>
        <v>COMMENT ON COLUMN SPT_RPL_PTA_HEADER_V.RPL_ORIG_VESS_NAME IS 'Vessel Name value reported in the RPL';</v>
      </c>
    </row>
    <row r="1339" spans="1:4" x14ac:dyDescent="0.25">
      <c r="A1339" t="s">
        <v>1813</v>
      </c>
      <c r="B1339" t="s">
        <v>2039</v>
      </c>
      <c r="C1339" s="138" t="str">
        <f>VLOOKUP(B1339, Table_Cols!$B$519:$C$1165, 2, FALSE)</f>
        <v>The WCPFCID value reported in the RPL form</v>
      </c>
      <c r="D1339" s="145" t="str">
        <f t="shared" si="25"/>
        <v>COMMENT ON COLUMN SPT_RPL_PTA_HEADER_V.RPL_ORIG_WCPFCID IS 'The WCPFCID value reported in the RPL form';</v>
      </c>
    </row>
    <row r="1340" spans="1:4" x14ac:dyDescent="0.25">
      <c r="A1340" t="s">
        <v>1813</v>
      </c>
      <c r="B1340" t="s">
        <v>2019</v>
      </c>
      <c r="C1340" s="138" t="str">
        <f>VLOOKUP(B1340, Table_Cols!$B$519:$C$1165, 2, FALSE)</f>
        <v>Total pages in the RPL form</v>
      </c>
      <c r="D1340" s="145" t="str">
        <f t="shared" si="25"/>
        <v>COMMENT ON COLUMN SPT_RPL_PTA_HEADER_V.TOTAL_PAGES IS 'Total pages in the RPL form';</v>
      </c>
    </row>
    <row r="1341" spans="1:4" x14ac:dyDescent="0.25">
      <c r="A1341" t="s">
        <v>1813</v>
      </c>
      <c r="B1341" t="s">
        <v>831</v>
      </c>
      <c r="C1341" s="138" t="str">
        <f t="shared" si="24"/>
        <v>The ID for the unit of measure originally used to enter the coordinates for the given Vessel Trip</v>
      </c>
      <c r="D1341" s="145" t="str">
        <f t="shared" si="25"/>
        <v>COMMENT ON COLUMN SPT_RPL_PTA_HEADER_V.TRIP_COORD_UOM_ID IS 'The ID for the unit of measure originally used to enter the coordinates for the given Vessel Trip';</v>
      </c>
    </row>
    <row r="1342" spans="1:4" x14ac:dyDescent="0.25">
      <c r="A1342" t="s">
        <v>1813</v>
      </c>
      <c r="B1342" t="s">
        <v>833</v>
      </c>
      <c r="C1342" s="138" t="str">
        <f t="shared" si="24"/>
        <v>The ID for the unit of measure originally used to enter the weights for the given Vessel Trip</v>
      </c>
      <c r="D1342" s="145" t="str">
        <f t="shared" si="25"/>
        <v>COMMENT ON COLUMN SPT_RPL_PTA_HEADER_V.TRIP_WT_UOM_ID IS 'The ID for the unit of measure originally used to enter the weights for the given Vessel Trip';</v>
      </c>
    </row>
    <row r="1343" spans="1:4" x14ac:dyDescent="0.25">
      <c r="A1343" t="s">
        <v>1813</v>
      </c>
      <c r="B1343" t="s">
        <v>1231</v>
      </c>
      <c r="C1343" s="138" t="str">
        <f t="shared" si="24"/>
        <v>The abbreviated Organization name for the given Port Agent</v>
      </c>
      <c r="D1343" s="145" t="str">
        <f t="shared" si="25"/>
        <v>COMMENT ON COLUMN SPT_RPL_PTA_HEADER_V.UL_ORG_ABBR IS 'The abbreviated Organization name for the given Port Agent';</v>
      </c>
    </row>
    <row r="1344" spans="1:4" x14ac:dyDescent="0.25">
      <c r="A1344" t="s">
        <v>1813</v>
      </c>
      <c r="B1344" t="s">
        <v>1234</v>
      </c>
      <c r="C1344" s="138" t="str">
        <f t="shared" ref="C1344:C1387" si="26">VLOOKUP(B1344, $B$62:$C$189, 2, FALSE)</f>
        <v>The Organization Address line 1 for the given Port Agent</v>
      </c>
      <c r="D1344" s="145" t="str">
        <f t="shared" si="25"/>
        <v>COMMENT ON COLUMN SPT_RPL_PTA_HEADER_V.UL_ORG_ADDR1 IS 'The Organization Address line 1 for the given Port Agent';</v>
      </c>
    </row>
    <row r="1345" spans="1:4" x14ac:dyDescent="0.25">
      <c r="A1345" t="s">
        <v>1813</v>
      </c>
      <c r="B1345" t="s">
        <v>1235</v>
      </c>
      <c r="C1345" s="138" t="str">
        <f t="shared" si="26"/>
        <v>The Organization Address line 2 for the given Port Agent</v>
      </c>
      <c r="D1345" s="145" t="str">
        <f t="shared" si="25"/>
        <v>COMMENT ON COLUMN SPT_RPL_PTA_HEADER_V.UL_ORG_ADDR2 IS 'The Organization Address line 2 for the given Port Agent';</v>
      </c>
    </row>
    <row r="1346" spans="1:4" x14ac:dyDescent="0.25">
      <c r="A1346" t="s">
        <v>1813</v>
      </c>
      <c r="B1346" t="s">
        <v>1236</v>
      </c>
      <c r="C1346" s="138" t="str">
        <f t="shared" si="26"/>
        <v>The Organization Address line 3 for the given Port Agent</v>
      </c>
      <c r="D1346" s="145" t="str">
        <f t="shared" si="25"/>
        <v>COMMENT ON COLUMN SPT_RPL_PTA_HEADER_V.UL_ORG_ADDR3 IS 'The Organization Address line 3 for the given Port Agent';</v>
      </c>
    </row>
    <row r="1347" spans="1:4" x14ac:dyDescent="0.25">
      <c r="A1347" t="s">
        <v>1813</v>
      </c>
      <c r="B1347" t="s">
        <v>1232</v>
      </c>
      <c r="C1347" s="138" t="str">
        <f t="shared" si="26"/>
        <v>The Organization description for the given Port Agent</v>
      </c>
      <c r="D1347" s="145" t="str">
        <f t="shared" si="25"/>
        <v>COMMENT ON COLUMN SPT_RPL_PTA_HEADER_V.UL_ORG_DESC IS 'The Organization description for the given Port Agent';</v>
      </c>
    </row>
    <row r="1348" spans="1:4" x14ac:dyDescent="0.25">
      <c r="A1348" t="s">
        <v>1813</v>
      </c>
      <c r="B1348" t="s">
        <v>1228</v>
      </c>
      <c r="C1348" s="138" t="str">
        <f t="shared" si="26"/>
        <v>The Organization ID for the given Port Agent</v>
      </c>
      <c r="D1348" s="145" t="str">
        <f t="shared" si="25"/>
        <v>COMMENT ON COLUMN SPT_RPL_PTA_HEADER_V.UL_ORG_ID IS 'The Organization ID for the given Port Agent';</v>
      </c>
    </row>
    <row r="1349" spans="1:4" x14ac:dyDescent="0.25">
      <c r="A1349" t="s">
        <v>1813</v>
      </c>
      <c r="B1349" t="s">
        <v>1230</v>
      </c>
      <c r="C1349" s="138" t="str">
        <f t="shared" si="26"/>
        <v>The Organization name for the given Port Agent</v>
      </c>
      <c r="D1349" s="145" t="str">
        <f t="shared" si="25"/>
        <v>COMMENT ON COLUMN SPT_RPL_PTA_HEADER_V.UL_ORG_NAME IS 'The Organization name for the given Port Agent';</v>
      </c>
    </row>
    <row r="1350" spans="1:4" s="214" customFormat="1" x14ac:dyDescent="0.25">
      <c r="A1350" s="214" t="s">
        <v>1813</v>
      </c>
      <c r="B1350" s="214" t="s">
        <v>2429</v>
      </c>
      <c r="C1350" s="186" t="s">
        <v>2844</v>
      </c>
      <c r="D1350" s="214" t="str">
        <f t="shared" si="25"/>
        <v>COMMENT ON COLUMN SPT_RPL_PTA_HEADER_V.CONV_UL_ORG_NAME IS 'The converted Organization name for the given Port Agent (all special characters, redundant spaces removed, capitalized and leading/trailing whitespace removed)';</v>
      </c>
    </row>
    <row r="1351" spans="1:4" s="214" customFormat="1" x14ac:dyDescent="0.25">
      <c r="A1351" s="214" t="s">
        <v>1813</v>
      </c>
      <c r="B1351" s="214" t="s">
        <v>2843</v>
      </c>
      <c r="C1351" s="166" t="s">
        <v>2846</v>
      </c>
      <c r="D1351" s="214" t="str">
        <f t="shared" si="25"/>
        <v>COMMENT ON COLUMN SPT_RPL_PTA_HEADER_V.CONV_UL_ORG_NAME_ALIASES IS 'The comma delimited list of converted Organization name aliases for the given Port Agent (all special characters, redundant spaces removed, capitalized and leading/trailing whitespace removed)';</v>
      </c>
    </row>
    <row r="1352" spans="1:4" s="197" customFormat="1" x14ac:dyDescent="0.25">
      <c r="A1352" s="197" t="s">
        <v>1813</v>
      </c>
      <c r="B1352" s="146" t="s">
        <v>2842</v>
      </c>
      <c r="C1352" s="166" t="s">
        <v>2845</v>
      </c>
      <c r="D1352" s="197" t="str">
        <f t="shared" si="25"/>
        <v>COMMENT ON COLUMN SPT_RPL_PTA_HEADER_V.UL_ORG_NAME_ALIASES IS 'The comma delimited list of Organization name aliases for the given Port Agent';</v>
      </c>
    </row>
    <row r="1353" spans="1:4" x14ac:dyDescent="0.25">
      <c r="A1353" t="s">
        <v>1813</v>
      </c>
      <c r="B1353" t="s">
        <v>1233</v>
      </c>
      <c r="C1353" s="138" t="str">
        <f t="shared" si="26"/>
        <v>The Organization phone number for the given Port Agent</v>
      </c>
      <c r="D1353" s="145" t="str">
        <f t="shared" si="25"/>
        <v>COMMENT ON COLUMN SPT_RPL_PTA_HEADER_V.UL_ORG_PHONE_NUM IS 'The Organization phone number for the given Port Agent';</v>
      </c>
    </row>
    <row r="1354" spans="1:4" x14ac:dyDescent="0.25">
      <c r="A1354" t="s">
        <v>1813</v>
      </c>
      <c r="B1354" t="s">
        <v>1238</v>
      </c>
      <c r="C1354" s="138" t="str">
        <f t="shared" si="26"/>
        <v>The Organization Type code for the given Port Agent</v>
      </c>
      <c r="D1354" s="145" t="str">
        <f t="shared" si="25"/>
        <v>COMMENT ON COLUMN SPT_RPL_PTA_HEADER_V.UL_ORG_TYPE_CODE IS 'The Organization Type code for the given Port Agent';</v>
      </c>
    </row>
    <row r="1355" spans="1:4" x14ac:dyDescent="0.25">
      <c r="A1355" t="s">
        <v>1813</v>
      </c>
      <c r="B1355" t="s">
        <v>1240</v>
      </c>
      <c r="C1355" s="138" t="str">
        <f t="shared" si="26"/>
        <v>The Organization Type description for the given Port Agent</v>
      </c>
      <c r="D1355" s="145" t="str">
        <f t="shared" si="25"/>
        <v>COMMENT ON COLUMN SPT_RPL_PTA_HEADER_V.UL_ORG_TYPE_DESC IS 'The Organization Type description for the given Port Agent';</v>
      </c>
    </row>
    <row r="1356" spans="1:4" x14ac:dyDescent="0.25">
      <c r="A1356" t="s">
        <v>1813</v>
      </c>
      <c r="B1356" t="s">
        <v>1229</v>
      </c>
      <c r="C1356" s="138" t="str">
        <f t="shared" si="26"/>
        <v>The Organization Type ID  for the given Port Agent</v>
      </c>
      <c r="D1356" s="145" t="str">
        <f t="shared" si="25"/>
        <v>COMMENT ON COLUMN SPT_RPL_PTA_HEADER_V.UL_ORG_TYPE_ID IS 'The Organization Type ID  for the given Port Agent';</v>
      </c>
    </row>
    <row r="1357" spans="1:4" x14ac:dyDescent="0.25">
      <c r="A1357" t="s">
        <v>1813</v>
      </c>
      <c r="B1357" t="s">
        <v>1239</v>
      </c>
      <c r="C1357" s="138" t="str">
        <f t="shared" si="26"/>
        <v>The Organization Type name for the given Port Agent</v>
      </c>
      <c r="D1357" s="145" t="str">
        <f t="shared" si="25"/>
        <v>COMMENT ON COLUMN SPT_RPL_PTA_HEADER_V.UL_ORG_TYPE_NAME IS 'The Organization Type name for the given Port Agent';</v>
      </c>
    </row>
    <row r="1358" spans="1:4" x14ac:dyDescent="0.25">
      <c r="A1358" t="s">
        <v>1813</v>
      </c>
      <c r="B1358" t="s">
        <v>1237</v>
      </c>
      <c r="C1358" s="138" t="str">
        <f t="shared" si="26"/>
        <v>The Organization website for the given Port Agent</v>
      </c>
      <c r="D1358" s="145" t="str">
        <f t="shared" si="25"/>
        <v>COMMENT ON COLUMN SPT_RPL_PTA_HEADER_V.UL_ORG_WEB_URL IS 'The Organization website for the given Port Agent';</v>
      </c>
    </row>
    <row r="1359" spans="1:4" x14ac:dyDescent="0.25">
      <c r="A1359" t="s">
        <v>1813</v>
      </c>
      <c r="B1359" t="s">
        <v>599</v>
      </c>
      <c r="C1359" s="138" t="str">
        <f t="shared" si="26"/>
        <v>The version of the given data collection form</v>
      </c>
      <c r="D1359" s="145" t="str">
        <f t="shared" si="25"/>
        <v>COMMENT ON COLUMN SPT_RPL_PTA_HEADER_V.VERSION IS 'The version of the given data collection form';</v>
      </c>
    </row>
    <row r="1360" spans="1:4" x14ac:dyDescent="0.25">
      <c r="A1360" t="s">
        <v>1813</v>
      </c>
      <c r="B1360" t="s">
        <v>1522</v>
      </c>
      <c r="C1360" s="138" t="str">
        <f t="shared" si="26"/>
        <v>The birthday of the given vessel captain</v>
      </c>
      <c r="D1360" s="145" t="str">
        <f t="shared" si="25"/>
        <v>COMMENT ON COLUMN SPT_RPL_PTA_HEADER_V.VESS_CAP_BIRTH_DATE IS 'The birthday of the given vessel captain';</v>
      </c>
    </row>
    <row r="1361" spans="1:4" x14ac:dyDescent="0.25">
      <c r="A1361" t="s">
        <v>1813</v>
      </c>
      <c r="B1361" t="s">
        <v>369</v>
      </c>
      <c r="C1361" s="138" t="str">
        <f t="shared" si="26"/>
        <v>The description of the given vessel captain</v>
      </c>
      <c r="D1361" s="145" t="str">
        <f t="shared" si="25"/>
        <v>COMMENT ON COLUMN SPT_RPL_PTA_HEADER_V.VESS_CAP_DESC IS 'The description of the given vessel captain';</v>
      </c>
    </row>
    <row r="1362" spans="1:4" x14ac:dyDescent="0.25">
      <c r="A1362" t="s">
        <v>1813</v>
      </c>
      <c r="B1362" t="s">
        <v>368</v>
      </c>
      <c r="C1362" s="138" t="str">
        <f t="shared" si="26"/>
        <v>The first name of the given vessel captain</v>
      </c>
      <c r="D1362" s="145" t="str">
        <f t="shared" si="25"/>
        <v>COMMENT ON COLUMN SPT_RPL_PTA_HEADER_V.VESS_CAP_FNAME IS 'The first name of the given vessel captain';</v>
      </c>
    </row>
    <row r="1363" spans="1:4" x14ac:dyDescent="0.25">
      <c r="A1363" t="s">
        <v>1813</v>
      </c>
      <c r="B1363" t="s">
        <v>367</v>
      </c>
      <c r="C1363" s="138" t="str">
        <f t="shared" si="26"/>
        <v>Primary Key for the SPT_VESSEL_CAPTAINS table</v>
      </c>
      <c r="D1363" s="145" t="str">
        <f t="shared" si="25"/>
        <v>COMMENT ON COLUMN SPT_RPL_PTA_HEADER_V.VESS_CAP_ID IS 'Primary Key for the SPT_VESSEL_CAPTAINS table';</v>
      </c>
    </row>
    <row r="1364" spans="1:4" x14ac:dyDescent="0.25">
      <c r="A1364" t="s">
        <v>1813</v>
      </c>
      <c r="B1364" t="s">
        <v>370</v>
      </c>
      <c r="C1364" s="138" t="str">
        <f t="shared" si="26"/>
        <v>The last name of the given vessel captain</v>
      </c>
      <c r="D1364" s="145" t="str">
        <f t="shared" si="25"/>
        <v>COMMENT ON COLUMN SPT_RPL_PTA_HEADER_V.VESS_CAP_LNAME IS 'The last name of the given vessel captain';</v>
      </c>
    </row>
    <row r="1365" spans="1:4" x14ac:dyDescent="0.25">
      <c r="A1365" t="s">
        <v>1813</v>
      </c>
      <c r="B1365" t="s">
        <v>371</v>
      </c>
      <c r="C1365" s="138" t="str">
        <f t="shared" si="26"/>
        <v>The middle name of the given vessel captain</v>
      </c>
      <c r="D1365" s="145" t="str">
        <f t="shared" si="25"/>
        <v>COMMENT ON COLUMN SPT_RPL_PTA_HEADER_V.VESS_CAP_MNAME IS 'The middle name of the given vessel captain';</v>
      </c>
    </row>
    <row r="1366" spans="1:4" x14ac:dyDescent="0.25">
      <c r="A1366" t="s">
        <v>1813</v>
      </c>
      <c r="B1366" t="s">
        <v>1524</v>
      </c>
      <c r="C1366" s="138" t="str">
        <f t="shared" si="26"/>
        <v>The original Vessel Captain SEQ_ID for historical data in the SWFSC_CAP_VW query that was migrated from SWFSC in 2015</v>
      </c>
      <c r="D1366" s="145" t="str">
        <f t="shared" ref="D1366:D1425" si="27">CONCATENATE("COMMENT ON COLUMN ",A1366, ".", B1366, " IS '", SUBSTITUTE(C1366, "'", "''"), "';")</f>
        <v>COMMENT ON COLUMN SPT_RPL_PTA_HEADER_V.VESS_CAP_SWFSC_SEQ_ID IS 'The original Vessel Captain SEQ_ID for historical data in the SWFSC_CAP_VW query that was migrated from SWFSC in 2015';</v>
      </c>
    </row>
    <row r="1367" spans="1:4" x14ac:dyDescent="0.25">
      <c r="A1367" t="s">
        <v>1813</v>
      </c>
      <c r="B1367" t="s">
        <v>291</v>
      </c>
      <c r="C1367" s="138" t="str">
        <f t="shared" si="26"/>
        <v>Primary Key for the SPT_PTA_VESSELS table for the given fishing Vessel</v>
      </c>
      <c r="D1367" s="145" t="str">
        <f t="shared" si="27"/>
        <v>COMMENT ON COLUMN SPT_RPL_PTA_HEADER_V.VESS_ID IS 'Primary Key for the SPT_PTA_VESSELS table for the given fishing Vessel';</v>
      </c>
    </row>
    <row r="1368" spans="1:4" x14ac:dyDescent="0.25">
      <c r="A1368" t="s">
        <v>1813</v>
      </c>
      <c r="B1368" t="s">
        <v>445</v>
      </c>
      <c r="C1368" s="138" t="str">
        <f t="shared" si="26"/>
        <v>The registration number for the given fishing Vessel</v>
      </c>
      <c r="D1368" s="145" t="str">
        <f t="shared" si="27"/>
        <v>COMMENT ON COLUMN SPT_RPL_PTA_HEADER_V.VESS_REG_NUM IS 'The registration number for the given fishing Vessel';</v>
      </c>
    </row>
    <row r="1369" spans="1:4" x14ac:dyDescent="0.25">
      <c r="A1369" t="s">
        <v>1813</v>
      </c>
      <c r="B1369" t="s">
        <v>375</v>
      </c>
      <c r="C1369" s="138" t="str">
        <f t="shared" si="26"/>
        <v>The date/time (in UTC) of arrival for the given fishing trip</v>
      </c>
      <c r="D1369" s="145" t="str">
        <f t="shared" si="27"/>
        <v>COMMENT ON COLUMN SPT_RPL_PTA_HEADER_V.VESS_TRIP_ARRIVAL_DTM IS 'The date/time (in UTC) of arrival for the given fishing trip';</v>
      </c>
    </row>
    <row r="1370" spans="1:4" x14ac:dyDescent="0.25">
      <c r="A1370" t="s">
        <v>1813</v>
      </c>
      <c r="B1370" t="s">
        <v>837</v>
      </c>
      <c r="C1370" s="138" t="str">
        <f t="shared" si="26"/>
        <v>The location ID for the Port of Arrival for the given fishing trip</v>
      </c>
      <c r="D1370" s="145" t="str">
        <f t="shared" si="27"/>
        <v>COMMENT ON COLUMN SPT_RPL_PTA_HEADER_V.VESS_TRIP_ARR_LOC_ID IS 'The location ID for the Port of Arrival for the given fishing trip';</v>
      </c>
    </row>
    <row r="1371" spans="1:4" x14ac:dyDescent="0.25">
      <c r="A1371" t="s">
        <v>1813</v>
      </c>
      <c r="B1371" t="s">
        <v>374</v>
      </c>
      <c r="C1371" s="138" t="str">
        <f t="shared" si="26"/>
        <v>The date/time (in UTC) of departure for the given fishing trip</v>
      </c>
      <c r="D1371" s="145" t="str">
        <f t="shared" si="27"/>
        <v>COMMENT ON COLUMN SPT_RPL_PTA_HEADER_V.VESS_TRIP_DEPART_DTM IS 'The date/time (in UTC) of departure for the given fishing trip';</v>
      </c>
    </row>
    <row r="1372" spans="1:4" x14ac:dyDescent="0.25">
      <c r="A1372" t="s">
        <v>1813</v>
      </c>
      <c r="B1372" t="s">
        <v>376</v>
      </c>
      <c r="C1372" s="138" t="str">
        <f t="shared" si="26"/>
        <v>The location ID for the Port of Departure for the given fishing trip</v>
      </c>
      <c r="D1372" s="145" t="str">
        <f t="shared" si="27"/>
        <v>COMMENT ON COLUMN SPT_RPL_PTA_HEADER_V.VESS_TRIP_DEP_LOC_ID IS 'The location ID for the Port of Departure for the given fishing trip';</v>
      </c>
    </row>
    <row r="1373" spans="1:4" x14ac:dyDescent="0.25">
      <c r="A1373" t="s">
        <v>1813</v>
      </c>
      <c r="B1373" t="s">
        <v>366</v>
      </c>
      <c r="C1373" s="138" t="str">
        <f t="shared" si="26"/>
        <v>The foreign key reference to the vessel trip the documents/processes belong to</v>
      </c>
      <c r="D1373" s="145" t="str">
        <f t="shared" si="27"/>
        <v>COMMENT ON COLUMN SPT_RPL_PTA_HEADER_V.VESS_TRIP_ID IS 'The foreign key reference to the vessel trip the documents/processes belong to';</v>
      </c>
    </row>
    <row r="1374" spans="1:4" x14ac:dyDescent="0.25">
      <c r="A1374" t="s">
        <v>1813</v>
      </c>
      <c r="B1374" t="s">
        <v>842</v>
      </c>
      <c r="C1374" s="138" t="str">
        <f t="shared" si="26"/>
        <v>Notes for the given fishing trip (if any)</v>
      </c>
      <c r="D1374" s="145" t="str">
        <f t="shared" si="27"/>
        <v>COMMENT ON COLUMN SPT_RPL_PTA_HEADER_V.VESS_TRIP_NOTES IS 'Notes for the given fishing trip (if any)';</v>
      </c>
    </row>
    <row r="1375" spans="1:4" x14ac:dyDescent="0.25">
      <c r="A1375" t="s">
        <v>1813</v>
      </c>
      <c r="B1375" t="s">
        <v>372</v>
      </c>
      <c r="C1375" s="138" t="str">
        <f t="shared" si="26"/>
        <v>The unique trip number for the fishing trip</v>
      </c>
      <c r="D1375" s="145" t="str">
        <f t="shared" si="27"/>
        <v>COMMENT ON COLUMN SPT_RPL_PTA_HEADER_V.VESS_TRIP_NUM IS 'The unique trip number for the fishing trip';</v>
      </c>
    </row>
    <row r="1376" spans="1:4" x14ac:dyDescent="0.25">
      <c r="A1376" t="s">
        <v>1813</v>
      </c>
      <c r="B1376" t="s">
        <v>378</v>
      </c>
      <c r="C1376" s="138" t="str">
        <f t="shared" si="26"/>
        <v>The number of FADS used for the given fishing trip</v>
      </c>
      <c r="D1376" s="145" t="str">
        <f t="shared" si="27"/>
        <v>COMMENT ON COLUMN SPT_RPL_PTA_HEADER_V.VESS_TRIP_NUM_FADS IS 'The number of FADS used for the given fishing trip';</v>
      </c>
    </row>
    <row r="1377" spans="1:4" x14ac:dyDescent="0.25">
      <c r="A1377" t="s">
        <v>1813</v>
      </c>
      <c r="B1377" t="s">
        <v>385</v>
      </c>
      <c r="C1377" s="138" t="str">
        <f t="shared" si="26"/>
        <v>The date the log information for the given fishing trip was submitted by the vessel captain</v>
      </c>
      <c r="D1377" s="145" t="str">
        <f t="shared" si="27"/>
        <v>COMMENT ON COLUMN SPT_RPL_PTA_HEADER_V.VESS_TRIP_SUBMISSION_DTM IS 'The date the log information for the given fishing trip was submitted by the vessel captain';</v>
      </c>
    </row>
    <row r="1378" spans="1:4" x14ac:dyDescent="0.25">
      <c r="A1378" t="s">
        <v>1813</v>
      </c>
      <c r="B1378" t="s">
        <v>379</v>
      </c>
      <c r="C1378" s="138" t="str">
        <f t="shared" si="26"/>
        <v>Flag to indicate if tender vessels were used on the given fishing trip</v>
      </c>
      <c r="D1378" s="145" t="str">
        <f t="shared" si="27"/>
        <v>COMMENT ON COLUMN SPT_RPL_PTA_HEADER_V.VESS_TRIP_TENDER_VESS_YN IS 'Flag to indicate if tender vessels were used on the given fishing trip';</v>
      </c>
    </row>
    <row r="1379" spans="1:4" x14ac:dyDescent="0.25">
      <c r="A1379" t="s">
        <v>1813</v>
      </c>
      <c r="B1379" t="s">
        <v>1250</v>
      </c>
      <c r="C1379" s="138" t="str">
        <f t="shared" si="26"/>
        <v>The code for the measurement type for the unit of measure originally used to enter the weights for the given Vessel Trip</v>
      </c>
      <c r="D1379" s="145" t="str">
        <f t="shared" si="27"/>
        <v>COMMENT ON COLUMN SPT_RPL_PTA_HEADER_V.WT_MEAS_TYPE_CODE IS 'The code for the measurement type for the unit of measure originally used to enter the weights for the given Vessel Trip';</v>
      </c>
    </row>
    <row r="1380" spans="1:4" x14ac:dyDescent="0.25">
      <c r="A1380" t="s">
        <v>1813</v>
      </c>
      <c r="B1380" t="s">
        <v>1251</v>
      </c>
      <c r="C1380" s="138" t="str">
        <f t="shared" si="26"/>
        <v>The description for the measurement type for the unit of measure originally used to enter the weights for the given Vessel Trip</v>
      </c>
      <c r="D1380" s="145" t="str">
        <f t="shared" si="27"/>
        <v>COMMENT ON COLUMN SPT_RPL_PTA_HEADER_V.WT_MEAS_TYPE_DESC IS 'The description for the measurement type for the unit of measure originally used to enter the weights for the given Vessel Trip';</v>
      </c>
    </row>
    <row r="1381" spans="1:4" x14ac:dyDescent="0.25">
      <c r="A1381" t="s">
        <v>1813</v>
      </c>
      <c r="B1381" t="s">
        <v>1247</v>
      </c>
      <c r="C1381" s="138" t="str">
        <f t="shared" si="26"/>
        <v>The ID for the measurement type for the unit of measure originally used to enter the weights for the given Vessel Trip</v>
      </c>
      <c r="D1381" s="145" t="str">
        <f t="shared" si="27"/>
        <v>COMMENT ON COLUMN SPT_RPL_PTA_HEADER_V.WT_MEAS_TYPE_ID IS 'The ID for the measurement type for the unit of measure originally used to enter the weights for the given Vessel Trip';</v>
      </c>
    </row>
    <row r="1382" spans="1:4" x14ac:dyDescent="0.25">
      <c r="A1382" t="s">
        <v>1813</v>
      </c>
      <c r="B1382" t="s">
        <v>1249</v>
      </c>
      <c r="C1382" s="138" t="str">
        <f t="shared" si="26"/>
        <v>The name for the measurement type for the unit of measure originally used to enter the weights for the given Vessel Trip</v>
      </c>
      <c r="D1382" s="145" t="str">
        <f t="shared" si="27"/>
        <v>COMMENT ON COLUMN SPT_RPL_PTA_HEADER_V.WT_MEAS_TYPE_NAME IS 'The name for the measurement type for the unit of measure originally used to enter the weights for the given Vessel Trip';</v>
      </c>
    </row>
    <row r="1383" spans="1:4" x14ac:dyDescent="0.25">
      <c r="A1383" t="s">
        <v>1813</v>
      </c>
      <c r="B1383" t="s">
        <v>1244</v>
      </c>
      <c r="C1383" s="138" t="str">
        <f t="shared" si="26"/>
        <v>The Abbreviation for the unit of measure originally used to enter the weights for the given Vessel Trip</v>
      </c>
      <c r="D1383" s="145" t="str">
        <f t="shared" si="27"/>
        <v>COMMENT ON COLUMN SPT_RPL_PTA_HEADER_V.WT_UOM_ABBR IS 'The Abbreviation for the unit of measure originally used to enter the weights for the given Vessel Trip';</v>
      </c>
    </row>
    <row r="1384" spans="1:4" x14ac:dyDescent="0.25">
      <c r="A1384" t="s">
        <v>1813</v>
      </c>
      <c r="B1384" t="s">
        <v>1248</v>
      </c>
      <c r="C1384" s="138" t="str">
        <f t="shared" si="26"/>
        <v>The conversion factor from the given unit of measure necessary to transform the value to the natively stored value's unit of measure (metric tonnes)</v>
      </c>
      <c r="D1384" s="145" t="str">
        <f t="shared" si="27"/>
        <v>COMMENT ON COLUMN SPT_RPL_PTA_HEADER_V.WT_UOM_CONV_FACTOR_FROM IS 'The conversion factor from the given unit of measure necessary to transform the value to the natively stored value''s unit of measure (metric tonnes)';</v>
      </c>
    </row>
    <row r="1385" spans="1:4" x14ac:dyDescent="0.25">
      <c r="A1385" t="s">
        <v>1813</v>
      </c>
      <c r="B1385" t="s">
        <v>1246</v>
      </c>
      <c r="C1385" s="138" t="str">
        <f t="shared" si="26"/>
        <v>The conversion factor from the natively stored value's unit of measure (metric tonnes) necessary to transform it to the given unit of measure</v>
      </c>
      <c r="D1385" s="145" t="str">
        <f t="shared" si="27"/>
        <v>COMMENT ON COLUMN SPT_RPL_PTA_HEADER_V.WT_UOM_CONV_FACTOR_TO IS 'The conversion factor from the natively stored value''s unit of measure (metric tonnes) necessary to transform it to the given unit of measure';</v>
      </c>
    </row>
    <row r="1386" spans="1:4" x14ac:dyDescent="0.25">
      <c r="A1386" t="s">
        <v>1813</v>
      </c>
      <c r="B1386" t="s">
        <v>1245</v>
      </c>
      <c r="C1386" s="138" t="str">
        <f t="shared" si="26"/>
        <v>The Description for the unit of measure originally used to enter the weights for the given Vessel Trip</v>
      </c>
      <c r="D1386" s="145" t="str">
        <f t="shared" si="27"/>
        <v>COMMENT ON COLUMN SPT_RPL_PTA_HEADER_V.WT_UOM_DESC IS 'The Description for the unit of measure originally used to enter the weights for the given Vessel Trip';</v>
      </c>
    </row>
    <row r="1387" spans="1:4" x14ac:dyDescent="0.25">
      <c r="A1387" t="s">
        <v>1813</v>
      </c>
      <c r="B1387" t="s">
        <v>1243</v>
      </c>
      <c r="C1387" s="138" t="str">
        <f t="shared" si="26"/>
        <v>The Name for the unit of measure originally used to enter the weights for the given Vessel Trip</v>
      </c>
      <c r="D1387" s="145" t="str">
        <f t="shared" si="27"/>
        <v>COMMENT ON COLUMN SPT_RPL_PTA_HEADER_V.WT_UOM_NAME IS 'The Name for the unit of measure originally used to enter the weights for the given Vessel Trip';</v>
      </c>
    </row>
    <row r="1388" spans="1:4" s="214" customFormat="1" x14ac:dyDescent="0.25">
      <c r="A1388" s="200" t="s">
        <v>1813</v>
      </c>
      <c r="B1388" s="214" t="s">
        <v>3014</v>
      </c>
      <c r="C1388" s="146" t="s">
        <v>3015</v>
      </c>
      <c r="D1388" s="214" t="str">
        <f>CONCATENATE("COMMENT ON COLUMN ",A1388, ".", B1388, " IS '", SUBSTITUTE(C1388, "'", "''"), "';")</f>
        <v>COMMENT ON COLUMN SPT_RPL_PTA_HEADER_V.RPL_ORIG_FRM_VERSION IS 'The Form Version value reported in the RPL form (currently applies to eTunaLog smartPDFs)';</v>
      </c>
    </row>
    <row r="1389" spans="1:4" s="214" customFormat="1" x14ac:dyDescent="0.25">
      <c r="A1389" s="200" t="s">
        <v>1813</v>
      </c>
      <c r="B1389" s="214" t="s">
        <v>1161</v>
      </c>
      <c r="C1389" s="146" t="s">
        <v>3062</v>
      </c>
      <c r="D1389" s="214" t="str">
        <f t="shared" ref="D1389:D1395" si="28">CONCATENATE("COMMENT ON COLUMN ",A1389, ".", B1389, " IS '", SUBSTITUTE(C1389, "'", "''"), "';")</f>
        <v>COMMENT ON COLUMN SPT_RPL_PTA_HEADER_V.CURR_VESS_NAME IS 'The current value of the Vessel Name (non-PTA)';</v>
      </c>
    </row>
    <row r="1390" spans="1:4" s="214" customFormat="1" x14ac:dyDescent="0.25">
      <c r="A1390" s="200" t="s">
        <v>1813</v>
      </c>
      <c r="B1390" s="214" t="s">
        <v>3058</v>
      </c>
      <c r="C1390" s="146" t="s">
        <v>3061</v>
      </c>
      <c r="D1390" s="214" t="str">
        <f t="shared" si="28"/>
        <v>COMMENT ON COLUMN SPT_RPL_PTA_HEADER_V.TOTAL_COUNT_OB_TRANSFERS IS 'The total number of SPT_TRIP_OB_TRANSFERS records for the given Vessel Trip';</v>
      </c>
    </row>
    <row r="1391" spans="1:4" s="214" customFormat="1" x14ac:dyDescent="0.25">
      <c r="A1391" s="200" t="s">
        <v>1813</v>
      </c>
      <c r="B1391" s="214" t="s">
        <v>3059</v>
      </c>
      <c r="C1391" s="146" t="s">
        <v>3060</v>
      </c>
      <c r="D1391" s="214" t="str">
        <f t="shared" si="28"/>
        <v>COMMENT ON COLUMN SPT_RPL_PTA_HEADER_V.TOTAL_WT_OB_TRANSFERS IS 'The total weight of SPT_TRIP_OB_TRANSFERS records for the given Vessel Trip';</v>
      </c>
    </row>
    <row r="1392" spans="1:4" s="214" customFormat="1" x14ac:dyDescent="0.25">
      <c r="A1392" s="200" t="s">
        <v>1813</v>
      </c>
      <c r="B1392" s="214" t="s">
        <v>1143</v>
      </c>
      <c r="C1392" s="146" t="s">
        <v>1482</v>
      </c>
      <c r="D1392" s="214" t="str">
        <f t="shared" si="28"/>
        <v>COMMENT ON COLUMN SPT_RPL_PTA_HEADER_V.FORM_CATEGORY_CODE IS 'The code for the given Form Category';</v>
      </c>
    </row>
    <row r="1393" spans="1:4" s="214" customFormat="1" x14ac:dyDescent="0.25">
      <c r="A1393" s="200" t="s">
        <v>1813</v>
      </c>
      <c r="B1393" s="214" t="s">
        <v>1144</v>
      </c>
      <c r="C1393" s="146" t="s">
        <v>1483</v>
      </c>
      <c r="D1393" s="214" t="str">
        <f t="shared" si="28"/>
        <v>COMMENT ON COLUMN SPT_RPL_PTA_HEADER_V.FORM_CATEGORY_NAME IS 'The name for the given Form Category';</v>
      </c>
    </row>
    <row r="1394" spans="1:4" s="214" customFormat="1" x14ac:dyDescent="0.25">
      <c r="A1394" s="200" t="s">
        <v>1813</v>
      </c>
      <c r="B1394" s="214" t="s">
        <v>1145</v>
      </c>
      <c r="C1394" s="146" t="s">
        <v>1484</v>
      </c>
      <c r="D1394" s="214" t="str">
        <f t="shared" si="28"/>
        <v>COMMENT ON COLUMN SPT_RPL_PTA_HEADER_V.FORM_CATEGORY_DESC IS 'The description for the given Form Category';</v>
      </c>
    </row>
    <row r="1395" spans="1:4" s="214" customFormat="1" x14ac:dyDescent="0.25">
      <c r="A1395" s="200" t="s">
        <v>1813</v>
      </c>
      <c r="B1395" s="214" t="s">
        <v>1116</v>
      </c>
      <c r="C1395" s="146" t="s">
        <v>1481</v>
      </c>
      <c r="D1395" s="214" t="str">
        <f t="shared" si="28"/>
        <v>COMMENT ON COLUMN SPT_RPL_PTA_HEADER_V.FORM_CATEGORY_ID IS 'Primary Key for the SPT_FORM_CATEGORIES table';</v>
      </c>
    </row>
    <row r="1396" spans="1:4" x14ac:dyDescent="0.25">
      <c r="A1396" t="s">
        <v>2061</v>
      </c>
      <c r="B1396" t="s">
        <v>315</v>
      </c>
      <c r="C1396" s="145" t="str">
        <f>VLOOKUP(B1396, Table_Cols!$B$519:$C$1165, 2, FALSE)</f>
        <v>The numeric code for the given fishing activity</v>
      </c>
      <c r="D1396" s="145" t="str">
        <f t="shared" si="27"/>
        <v>COMMENT ON COLUMN SPT_TRIP_EVT_V.ACT_CODE IS 'The numeric code for the given fishing activity';</v>
      </c>
    </row>
    <row r="1397" spans="1:4" x14ac:dyDescent="0.25">
      <c r="A1397" t="s">
        <v>2061</v>
      </c>
      <c r="B1397" t="s">
        <v>314</v>
      </c>
      <c r="C1397" s="145" t="str">
        <f>VLOOKUP(B1397, Table_Cols!$B$519:$C$1165, 2, FALSE)</f>
        <v>Primary Key for the SPT_ACTIVITY_CODES table</v>
      </c>
      <c r="D1397" s="145" t="str">
        <f t="shared" si="27"/>
        <v>COMMENT ON COLUMN SPT_TRIP_EVT_V.ACT_CODE_ID IS 'Primary Key for the SPT_ACTIVITY_CODES table';</v>
      </c>
    </row>
    <row r="1398" spans="1:4" x14ac:dyDescent="0.25">
      <c r="A1398" t="s">
        <v>2061</v>
      </c>
      <c r="B1398" t="s">
        <v>391</v>
      </c>
      <c r="C1398" s="145" t="str">
        <f>VLOOKUP(B1398, Table_Cols!$B$519:$C$1165, 2, FALSE)</f>
        <v>The description of the given fishing activity</v>
      </c>
      <c r="D1398" s="145" t="str">
        <f t="shared" si="27"/>
        <v>COMMENT ON COLUMN SPT_TRIP_EVT_V.ACT_DESC IS 'The description of the given fishing activity';</v>
      </c>
    </row>
    <row r="1399" spans="1:4" x14ac:dyDescent="0.25">
      <c r="A1399" t="s">
        <v>2061</v>
      </c>
      <c r="B1399" t="s">
        <v>390</v>
      </c>
      <c r="C1399" s="145" t="str">
        <f>VLOOKUP(B1399, Table_Cols!$B$519:$C$1165, 2, FALSE)</f>
        <v>The name of the given fishing activity</v>
      </c>
      <c r="D1399" s="145" t="str">
        <f t="shared" si="27"/>
        <v>COMMENT ON COLUMN SPT_TRIP_EVT_V.ACT_NAME IS 'The name of the given fishing activity';</v>
      </c>
    </row>
    <row r="1400" spans="1:4" s="197" customFormat="1" x14ac:dyDescent="0.25">
      <c r="A1400" s="197" t="s">
        <v>2061</v>
      </c>
      <c r="B1400" s="197" t="s">
        <v>1158</v>
      </c>
      <c r="C1400" s="197" t="s">
        <v>1479</v>
      </c>
      <c r="D1400" s="197" t="str">
        <f t="shared" si="27"/>
        <v>COMMENT ON COLUMN SPT_TRIP_EVT_V.SWFSC_ACT_CODE IS 'The EVT_TYPE_CODE value that was used in the SWFSC database';</v>
      </c>
    </row>
    <row r="1401" spans="1:4" s="197" customFormat="1" x14ac:dyDescent="0.25">
      <c r="A1401" s="197" t="s">
        <v>2061</v>
      </c>
      <c r="B1401" s="197" t="s">
        <v>1159</v>
      </c>
      <c r="C1401" s="197" t="s">
        <v>1480</v>
      </c>
      <c r="D1401" s="197" t="str">
        <f t="shared" si="27"/>
        <v>COMMENT ON COLUMN SPT_TRIP_EVT_V.SWFSC_EVT_NAME IS 'The EVT_TYPE_NAME value that was used in the SWFSC database';</v>
      </c>
    </row>
    <row r="1402" spans="1:4" s="197" customFormat="1" x14ac:dyDescent="0.25">
      <c r="A1402" s="197" t="s">
        <v>2061</v>
      </c>
      <c r="B1402" s="197" t="s">
        <v>2524</v>
      </c>
      <c r="C1402" s="197" t="s">
        <v>2526</v>
      </c>
      <c r="D1402" s="197" t="str">
        <f t="shared" si="27"/>
        <v>COMMENT ON COLUMN SPT_TRIP_EVT_V.ETUNA_ACT_CODE IS 'The activity code reported in the eTunaLog';</v>
      </c>
    </row>
    <row r="1403" spans="1:4" s="197" customFormat="1" x14ac:dyDescent="0.25">
      <c r="A1403" s="197" t="s">
        <v>2061</v>
      </c>
      <c r="B1403" s="197" t="s">
        <v>2525</v>
      </c>
      <c r="C1403" s="197" t="s">
        <v>2527</v>
      </c>
      <c r="D1403" s="197" t="str">
        <f t="shared" si="27"/>
        <v>COMMENT ON COLUMN SPT_TRIP_EVT_V.ETUNA_ACT_NAME IS 'The activity name reported in the eTunaLog';</v>
      </c>
    </row>
    <row r="1404" spans="1:4" x14ac:dyDescent="0.25">
      <c r="A1404" t="s">
        <v>2061</v>
      </c>
      <c r="B1404" t="s">
        <v>2062</v>
      </c>
      <c r="C1404" s="145" t="str">
        <f>VLOOKUP(B1404, Table_Cols!$B$519:$C$1165, 2, FALSE)</f>
        <v>The school association name used in the eTunaLog smartPDF</v>
      </c>
      <c r="D1404" s="145" t="str">
        <f t="shared" si="27"/>
        <v>COMMENT ON COLUMN SPT_TRIP_EVT_V.ETUNA_SCH_ASSOC_NAME IS 'The school association name used in the eTunaLog smartPDF';</v>
      </c>
    </row>
    <row r="1405" spans="1:4" s="197" customFormat="1" x14ac:dyDescent="0.25">
      <c r="A1405" s="197" t="s">
        <v>2061</v>
      </c>
      <c r="B1405" s="197" t="s">
        <v>2335</v>
      </c>
      <c r="C1405" s="197" t="s">
        <v>2336</v>
      </c>
      <c r="D1405" s="197" t="str">
        <f t="shared" si="27"/>
        <v>COMMENT ON COLUMN SPT_TRIP_EVT_V.ETUNA_FORMAT_EVT_END_DTM IS 'The eTunaLog formatted end date/time of the given activity (UTC) (DD-MON-YYYY HH24:MI)';</v>
      </c>
    </row>
    <row r="1406" spans="1:4" x14ac:dyDescent="0.25">
      <c r="A1406" t="s">
        <v>2061</v>
      </c>
      <c r="B1406" t="s">
        <v>1840</v>
      </c>
      <c r="C1406" s="145" t="s">
        <v>2282</v>
      </c>
      <c r="D1406" s="145" t="str">
        <f t="shared" si="27"/>
        <v>COMMENT ON COLUMN SPT_TRIP_EVT_V.FORMATTED_TRIP_EVT_END_DTM IS 'The formatted end date/time of the given activity (UTC) in MM/DD/YYYY HH24:MI format';</v>
      </c>
    </row>
    <row r="1407" spans="1:4" x14ac:dyDescent="0.25">
      <c r="A1407" t="s">
        <v>2061</v>
      </c>
      <c r="B1407" t="s">
        <v>1839</v>
      </c>
      <c r="C1407" s="145" t="s">
        <v>2283</v>
      </c>
      <c r="D1407" s="145" t="str">
        <f t="shared" si="27"/>
        <v>COMMENT ON COLUMN SPT_TRIP_EVT_V.FORMATTED_TRIP_EVT_START_DTM IS 'The formatted start date/time of the given activity (UTC) in MM/DD/YYYY HH24:MI format';</v>
      </c>
    </row>
    <row r="1408" spans="1:4" s="197" customFormat="1" x14ac:dyDescent="0.25">
      <c r="A1408" s="197" t="s">
        <v>2061</v>
      </c>
      <c r="B1408" s="197" t="s">
        <v>2333</v>
      </c>
      <c r="C1408" s="197" t="s">
        <v>2337</v>
      </c>
      <c r="D1408" s="197" t="str">
        <f t="shared" si="27"/>
        <v>COMMENT ON COLUMN SPT_TRIP_EVT_V.ETUNA_FORMAT_EVT_START_DTM IS 'The eTunaLog formatted start date/time of the given activity (UTC) (DD-MON-YYYY HH24:MI)';</v>
      </c>
    </row>
    <row r="1409" spans="1:4" s="197" customFormat="1" x14ac:dyDescent="0.25">
      <c r="A1409" s="197" t="s">
        <v>2061</v>
      </c>
      <c r="B1409" s="197" t="s">
        <v>2334</v>
      </c>
      <c r="C1409" s="197" t="s">
        <v>2338</v>
      </c>
      <c r="D1409" s="197" t="str">
        <f t="shared" si="27"/>
        <v>COMMENT ON COLUMN SPT_TRIP_EVT_V.ETUNA_FORMAT_EVT_START_DATE IS 'The eTunaLog formatted event date of the given activity (UTC) (DD-MON-YYYY)';</v>
      </c>
    </row>
    <row r="1410" spans="1:4" x14ac:dyDescent="0.25">
      <c r="A1410" t="s">
        <v>2061</v>
      </c>
      <c r="B1410" t="s">
        <v>2063</v>
      </c>
      <c r="C1410" s="145" t="str">
        <f>VLOOKUP(B1410, Table_Cols!$B$519:$C$1165, 2, FALSE)</f>
        <v>The Activity Code value reported in the RPL form</v>
      </c>
      <c r="D1410" s="145" t="str">
        <f t="shared" si="27"/>
        <v>COMMENT ON COLUMN SPT_TRIP_EVT_V.RPL_ORIG_ACT_CODE IS 'The Activity Code value reported in the RPL form';</v>
      </c>
    </row>
    <row r="1411" spans="1:4" x14ac:dyDescent="0.25">
      <c r="A1411" t="s">
        <v>2061</v>
      </c>
      <c r="B1411" t="s">
        <v>2064</v>
      </c>
      <c r="C1411" s="145" t="str">
        <f>VLOOKUP(B1411, Table_Cols!$B$519:$C$1165, 2, FALSE)</f>
        <v>The original Activity Date of the RPL form that the given trip event metadata was reported</v>
      </c>
      <c r="D1411" s="145" t="str">
        <f t="shared" si="27"/>
        <v>COMMENT ON COLUMN SPT_TRIP_EVT_V.RPL_ORIG_EVT_DATE IS 'The original Activity Date of the RPL form that the given trip event metadata was reported';</v>
      </c>
    </row>
    <row r="1412" spans="1:4" x14ac:dyDescent="0.25">
      <c r="A1412" t="s">
        <v>2061</v>
      </c>
      <c r="B1412" t="s">
        <v>1843</v>
      </c>
      <c r="C1412" s="145" t="str">
        <f>VLOOKUP(B1412, Table_Cols!$B$519:$C$1165, 2, FALSE)</f>
        <v>The Latitude value reported in the RPL form for the specified unit of measure</v>
      </c>
      <c r="D1412" s="145" t="str">
        <f t="shared" si="27"/>
        <v>COMMENT ON COLUMN SPT_TRIP_EVT_V.RPL_ORIG_LAT IS 'The Latitude value reported in the RPL form for the specified unit of measure';</v>
      </c>
    </row>
    <row r="1413" spans="1:4" x14ac:dyDescent="0.25">
      <c r="A1413" t="s">
        <v>2061</v>
      </c>
      <c r="B1413" t="s">
        <v>1845</v>
      </c>
      <c r="C1413" s="145" t="str">
        <f>VLOOKUP(B1413, Table_Cols!$B$519:$C$1165, 2, FALSE)</f>
        <v>The Latitude hemisphere value reported in the RPL form</v>
      </c>
      <c r="D1413" s="145" t="str">
        <f t="shared" si="27"/>
        <v>COMMENT ON COLUMN SPT_TRIP_EVT_V.RPL_ORIG_LAT_H IS 'The Latitude hemisphere value reported in the RPL form';</v>
      </c>
    </row>
    <row r="1414" spans="1:4" x14ac:dyDescent="0.25">
      <c r="A1414" t="s">
        <v>2061</v>
      </c>
      <c r="B1414" t="s">
        <v>1844</v>
      </c>
      <c r="C1414" s="145" t="str">
        <f>VLOOKUP(B1414, Table_Cols!$B$519:$C$1165, 2, FALSE)</f>
        <v>The Longitude value reported in the RPL form for the specified unit of measure</v>
      </c>
      <c r="D1414" s="145" t="str">
        <f t="shared" si="27"/>
        <v>COMMENT ON COLUMN SPT_TRIP_EVT_V.RPL_ORIG_LON IS 'The Longitude value reported in the RPL form for the specified unit of measure';</v>
      </c>
    </row>
    <row r="1415" spans="1:4" x14ac:dyDescent="0.25">
      <c r="A1415" t="s">
        <v>2061</v>
      </c>
      <c r="B1415" t="s">
        <v>1846</v>
      </c>
      <c r="C1415" s="145" t="str">
        <f>VLOOKUP(B1415, Table_Cols!$B$519:$C$1165, 2, FALSE)</f>
        <v>The Longitude hemisphere value reported in the RPL form</v>
      </c>
      <c r="D1415" s="145" t="str">
        <f t="shared" si="27"/>
        <v>COMMENT ON COLUMN SPT_TRIP_EVT_V.RPL_ORIG_LON_H IS 'The Longitude hemisphere value reported in the RPL form';</v>
      </c>
    </row>
    <row r="1416" spans="1:4" x14ac:dyDescent="0.25">
      <c r="A1416" t="s">
        <v>2061</v>
      </c>
      <c r="B1416" t="s">
        <v>2065</v>
      </c>
      <c r="C1416" s="145" t="str">
        <f>VLOOKUP(B1416, Table_Cols!$B$519:$C$1165, 2, FALSE)</f>
        <v>The original RPL Page Number of the RPL form that the given trip event metadata was reported</v>
      </c>
      <c r="D1416" s="145" t="str">
        <f t="shared" si="27"/>
        <v>COMMENT ON COLUMN SPT_TRIP_EVT_V.RPL_ORIG_PAGE_NUM IS 'The original RPL Page Number of the RPL form that the given trip event metadata was reported';</v>
      </c>
    </row>
    <row r="1417" spans="1:4" x14ac:dyDescent="0.25">
      <c r="A1417" t="s">
        <v>2061</v>
      </c>
      <c r="B1417" t="s">
        <v>2066</v>
      </c>
      <c r="C1417" s="145" t="str">
        <f>VLOOKUP(B1417, Table_Cols!$B$519:$C$1165, 2, FALSE)</f>
        <v>The School Association Code value reported in the RPL form</v>
      </c>
      <c r="D1417" s="145" t="str">
        <f t="shared" si="27"/>
        <v>COMMENT ON COLUMN SPT_TRIP_EVT_V.RPL_ORIG_SCH_ASSOC IS 'The School Association Code value reported in the RPL form';</v>
      </c>
    </row>
    <row r="1418" spans="1:4" x14ac:dyDescent="0.25">
      <c r="A1418" t="s">
        <v>2061</v>
      </c>
      <c r="B1418" t="s">
        <v>2067</v>
      </c>
      <c r="C1418" s="145" t="str">
        <f>VLOOKUP(B1418, Table_Cols!$B$519:$C$1165, 2, FALSE)</f>
        <v>The original Set End Time of the RPL form that the given trip event metadata was reported</v>
      </c>
      <c r="D1418" s="145" t="str">
        <f t="shared" si="27"/>
        <v>COMMENT ON COLUMN SPT_TRIP_EVT_V.RPL_ORIG_SET_END IS 'The original Set End Time of the RPL form that the given trip event metadata was reported';</v>
      </c>
    </row>
    <row r="1419" spans="1:4" x14ac:dyDescent="0.25">
      <c r="A1419" t="s">
        <v>2061</v>
      </c>
      <c r="B1419" t="s">
        <v>2068</v>
      </c>
      <c r="C1419" s="145" t="str">
        <f>VLOOKUP(B1419, Table_Cols!$B$519:$C$1165, 2, FALSE)</f>
        <v>The original Set Start Time of the RPL form that the given trip event metadata was reported</v>
      </c>
      <c r="D1419" s="145" t="str">
        <f t="shared" si="27"/>
        <v>COMMENT ON COLUMN SPT_TRIP_EVT_V.RPL_ORIG_SET_START IS 'The original Set Start Time of the RPL form that the given trip event metadata was reported';</v>
      </c>
    </row>
    <row r="1420" spans="1:4" x14ac:dyDescent="0.25">
      <c r="A1420" t="s">
        <v>2061</v>
      </c>
      <c r="B1420" t="s">
        <v>2069</v>
      </c>
      <c r="C1420" s="145" t="str">
        <f>VLOOKUP(B1420, Table_Cols!$B$519:$C$1165, 2, FALSE)</f>
        <v>The Well Numbers reported in the RPL form</v>
      </c>
      <c r="D1420" s="145" t="str">
        <f t="shared" si="27"/>
        <v>COMMENT ON COLUMN SPT_TRIP_EVT_V.RPL_ORIG_WELL_NUMBERS IS 'The Well Numbers reported in the RPL form';</v>
      </c>
    </row>
    <row r="1421" spans="1:4" x14ac:dyDescent="0.25">
      <c r="A1421" t="s">
        <v>2061</v>
      </c>
      <c r="B1421" t="s">
        <v>854</v>
      </c>
      <c r="C1421" s="145" t="str">
        <f>VLOOKUP(B1421, Table_Cols!$B$519:$C$1165, 2, FALSE)</f>
        <v>The page number of the RPL form that the given trip event metadata was reported</v>
      </c>
      <c r="D1421" s="145" t="str">
        <f t="shared" si="27"/>
        <v>COMMENT ON COLUMN SPT_TRIP_EVT_V.RPL_PAGE_NUM IS 'The page number of the RPL form that the given trip event metadata was reported';</v>
      </c>
    </row>
    <row r="1422" spans="1:4" x14ac:dyDescent="0.25">
      <c r="A1422" t="s">
        <v>2061</v>
      </c>
      <c r="B1422" t="s">
        <v>273</v>
      </c>
      <c r="C1422" s="145" t="str">
        <f>VLOOKUP(B1422, Table_Cols!$B$519:$C$1165, 2, FALSE)</f>
        <v>School association code</v>
      </c>
      <c r="D1422" s="145" t="str">
        <f t="shared" si="27"/>
        <v>COMMENT ON COLUMN SPT_TRIP_EVT_V.SCH_ASSOC_CODE IS 'School association code';</v>
      </c>
    </row>
    <row r="1423" spans="1:4" x14ac:dyDescent="0.25">
      <c r="A1423" t="s">
        <v>2061</v>
      </c>
      <c r="B1423" t="s">
        <v>275</v>
      </c>
      <c r="C1423" s="145" t="str">
        <f>VLOOKUP(B1423, Table_Cols!$B$519:$C$1165, 2, FALSE)</f>
        <v>School association description</v>
      </c>
      <c r="D1423" s="145" t="str">
        <f t="shared" si="27"/>
        <v>COMMENT ON COLUMN SPT_TRIP_EVT_V.SCH_ASSOC_DESC IS 'School association description';</v>
      </c>
    </row>
    <row r="1424" spans="1:4" x14ac:dyDescent="0.25">
      <c r="A1424" t="s">
        <v>2061</v>
      </c>
      <c r="B1424" t="s">
        <v>272</v>
      </c>
      <c r="C1424" s="145" t="str">
        <f>VLOOKUP(B1424, Table_Cols!$B$519:$C$1165, 2, FALSE)</f>
        <v>Primary Key for the SPT_SCH_ASSOC_CODES table</v>
      </c>
      <c r="D1424" s="145" t="str">
        <f t="shared" si="27"/>
        <v>COMMENT ON COLUMN SPT_TRIP_EVT_V.SCH_ASSOC_ID IS 'Primary Key for the SPT_SCH_ASSOC_CODES table';</v>
      </c>
    </row>
    <row r="1425" spans="1:4" x14ac:dyDescent="0.25">
      <c r="A1425" t="s">
        <v>2061</v>
      </c>
      <c r="B1425" t="s">
        <v>274</v>
      </c>
      <c r="C1425" s="145" t="str">
        <f>VLOOKUP(B1425, Table_Cols!$B$519:$C$1165, 2, FALSE)</f>
        <v>School association name</v>
      </c>
      <c r="D1425" s="145" t="str">
        <f t="shared" si="27"/>
        <v>COMMENT ON COLUMN SPT_TRIP_EVT_V.SCH_ASSOC_NAME IS 'School association name';</v>
      </c>
    </row>
    <row r="1426" spans="1:4" x14ac:dyDescent="0.25">
      <c r="A1426" t="s">
        <v>2061</v>
      </c>
      <c r="B1426" t="s">
        <v>1841</v>
      </c>
      <c r="C1426" s="145" t="str">
        <f>VLOOKUP(B1426, Table_Cols!$B$519:$C$1165, 2, FALSE)</f>
        <v>The fishing set number</v>
      </c>
      <c r="D1426" s="145" t="str">
        <f t="shared" ref="D1426:D1551" si="29">CONCATENATE("COMMENT ON COLUMN ",A1426, ".", B1426, " IS '", SUBSTITUTE(C1426, "'", "''"), "';")</f>
        <v>COMMENT ON COLUMN SPT_TRIP_EVT_V.SET_NUMBER IS 'The fishing set number';</v>
      </c>
    </row>
    <row r="1427" spans="1:4" x14ac:dyDescent="0.25">
      <c r="A1427" t="s">
        <v>2061</v>
      </c>
      <c r="B1427" t="s">
        <v>857</v>
      </c>
      <c r="C1427" s="145" t="str">
        <f>VLOOKUP(B1427, Table_Cols!$B$519:$C$1165, 2, FALSE)</f>
        <v>The end date/time of the given activity (UTC)</v>
      </c>
      <c r="D1427" s="145" t="str">
        <f t="shared" si="29"/>
        <v>COMMENT ON COLUMN SPT_TRIP_EVT_V.VESS_TRIP_EVT_END_DTM IS 'The end date/time of the given activity (UTC)';</v>
      </c>
    </row>
    <row r="1428" spans="1:4" x14ac:dyDescent="0.25">
      <c r="A1428" t="s">
        <v>2061</v>
      </c>
      <c r="B1428" t="s">
        <v>387</v>
      </c>
      <c r="C1428" s="145" t="s">
        <v>2402</v>
      </c>
      <c r="D1428" s="145" t="str">
        <f t="shared" si="29"/>
        <v>COMMENT ON COLUMN SPT_TRIP_EVT_V.VESS_TRIP_EVT_ID IS 'The vessel trip event';</v>
      </c>
    </row>
    <row r="1429" spans="1:4" x14ac:dyDescent="0.25">
      <c r="A1429" t="s">
        <v>2061</v>
      </c>
      <c r="B1429" t="s">
        <v>392</v>
      </c>
      <c r="C1429" s="145" t="str">
        <f>VLOOKUP(B1429, Table_Cols!$B$519:$C$1165, 2, FALSE)</f>
        <v>Latitude (DD)</v>
      </c>
      <c r="D1429" s="145" t="str">
        <f t="shared" si="29"/>
        <v>COMMENT ON COLUMN SPT_TRIP_EVT_V.VESS_TRIP_EVT_LAT_DD IS 'Latitude (DD)';</v>
      </c>
    </row>
    <row r="1430" spans="1:4" x14ac:dyDescent="0.25">
      <c r="A1430" t="s">
        <v>2061</v>
      </c>
      <c r="B1430" t="s">
        <v>393</v>
      </c>
      <c r="C1430" s="145" t="str">
        <f>VLOOKUP(B1430, Table_Cols!$B$519:$C$1165, 2, FALSE)</f>
        <v>Longitude (DD)</v>
      </c>
      <c r="D1430" s="145" t="str">
        <f t="shared" si="29"/>
        <v>COMMENT ON COLUMN SPT_TRIP_EVT_V.VESS_TRIP_EVT_LON_DD IS 'Longitude (DD)';</v>
      </c>
    </row>
    <row r="1431" spans="1:4" x14ac:dyDescent="0.25">
      <c r="A1431" t="s">
        <v>2061</v>
      </c>
      <c r="B1431" t="s">
        <v>862</v>
      </c>
      <c r="C1431" s="145" t="str">
        <f>VLOOKUP(B1431, Table_Cols!$B$519:$C$1165, 2, FALSE)</f>
        <v>Notes for the given vessel trip event (if any)</v>
      </c>
      <c r="D1431" s="145" t="str">
        <f t="shared" si="29"/>
        <v>COMMENT ON COLUMN SPT_TRIP_EVT_V.VESS_TRIP_EVT_NOTES IS 'Notes for the given vessel trip event (if any)';</v>
      </c>
    </row>
    <row r="1432" spans="1:4" x14ac:dyDescent="0.25">
      <c r="A1432" t="s">
        <v>2061</v>
      </c>
      <c r="B1432" t="s">
        <v>868</v>
      </c>
      <c r="C1432" s="145" t="str">
        <f>VLOOKUP(B1432, Table_Cols!$B$519:$C$1165, 2, FALSE)</f>
        <v>The start date/time of the given activity (UTC)</v>
      </c>
      <c r="D1432" s="145" t="str">
        <f t="shared" si="29"/>
        <v>COMMENT ON COLUMN SPT_TRIP_EVT_V.VESS_TRIP_EVT_START_DTM IS 'The start date/time of the given activity (UTC)';</v>
      </c>
    </row>
    <row r="1433" spans="1:4" x14ac:dyDescent="0.25">
      <c r="A1433" t="s">
        <v>2061</v>
      </c>
      <c r="B1433" t="s">
        <v>366</v>
      </c>
      <c r="C1433" s="145" t="str">
        <f>VLOOKUP(B1433, Table_Cols!$B$519:$C$1165, 2, FALSE)</f>
        <v>The vessel trip the fish were onboard before departing/after unloading</v>
      </c>
      <c r="D1433" s="145" t="str">
        <f t="shared" si="29"/>
        <v>COMMENT ON COLUMN SPT_TRIP_EVT_V.VESS_TRIP_ID IS 'The vessel trip the fish were onboard before departing/after unloading';</v>
      </c>
    </row>
    <row r="1434" spans="1:4" x14ac:dyDescent="0.25">
      <c r="A1434" t="s">
        <v>2061</v>
      </c>
      <c r="B1434" t="s">
        <v>195</v>
      </c>
      <c r="C1434" s="145" t="s">
        <v>2281</v>
      </c>
      <c r="D1434" s="145" t="str">
        <f t="shared" si="29"/>
        <v>COMMENT ON COLUMN SPT_TRIP_EVT_V.WELL_NUMBERS IS 'A comma-delimited list of storage well numbers for the retained catch ';</v>
      </c>
    </row>
    <row r="1435" spans="1:4" s="197" customFormat="1" x14ac:dyDescent="0.25">
      <c r="A1435" s="197" t="s">
        <v>2061</v>
      </c>
      <c r="B1435" s="202" t="s">
        <v>857</v>
      </c>
      <c r="C1435" s="197" t="s">
        <v>858</v>
      </c>
      <c r="D1435" s="197" t="str">
        <f t="shared" si="29"/>
        <v>COMMENT ON COLUMN SPT_TRIP_EVT_V.VESS_TRIP_EVT_END_DTM IS 'The end date/time of the given activity (UTC)';</v>
      </c>
    </row>
    <row r="1436" spans="1:4" s="214" customFormat="1" x14ac:dyDescent="0.25">
      <c r="A1436" s="214" t="s">
        <v>2061</v>
      </c>
      <c r="B1436" s="202" t="s">
        <v>3069</v>
      </c>
      <c r="C1436" s="214" t="s">
        <v>3071</v>
      </c>
      <c r="D1436" s="214" t="str">
        <f t="shared" si="29"/>
        <v>COMMENT ON COLUMN SPT_TRIP_EVT_V.SCH_SWFSC_EVT_CODE IS 'The School Association EVT_TYPE_CODE value that was used in the SWFSC database';</v>
      </c>
    </row>
    <row r="1437" spans="1:4" s="214" customFormat="1" x14ac:dyDescent="0.25">
      <c r="A1437" s="214" t="s">
        <v>2061</v>
      </c>
      <c r="B1437" s="202" t="s">
        <v>3070</v>
      </c>
      <c r="C1437" s="214" t="s">
        <v>3072</v>
      </c>
      <c r="D1437" s="214" t="str">
        <f t="shared" si="29"/>
        <v>COMMENT ON COLUMN SPT_TRIP_EVT_V.SCH_SWFSC_EVT_NAME IS 'The School Association EVT_TYPE_NAME value that was used in the SWFSC database';</v>
      </c>
    </row>
    <row r="1438" spans="1:4" s="263" customFormat="1" x14ac:dyDescent="0.25">
      <c r="A1438" s="263" t="s">
        <v>2061</v>
      </c>
      <c r="B1438" s="223" t="s">
        <v>4327</v>
      </c>
      <c r="C1438" s="263" t="s">
        <v>4328</v>
      </c>
      <c r="D1438" s="263" t="str">
        <f t="shared" si="29"/>
        <v>COMMENT ON COLUMN SPT_TRIP_EVT_V.RPL_ORIG_TRANS_VESS IS 'The original transfer vessel reported on the RPL that the net sharing "giving" event was given to, or the transfer vessel that a given net sharing "receive" event was received from.  This value should be null for all non-net sharing activities.';</v>
      </c>
    </row>
    <row r="1439" spans="1:4" s="214" customFormat="1" x14ac:dyDescent="0.25">
      <c r="A1439" s="214" t="s">
        <v>2061</v>
      </c>
      <c r="B1439" s="202" t="s">
        <v>3075</v>
      </c>
      <c r="C1439" s="214" t="s">
        <v>3123</v>
      </c>
      <c r="D1439" s="214" t="str">
        <f t="shared" si="29"/>
        <v>COMMENT ON COLUMN SPT_TRIP_EVT_V.TRANS_PTA_VESS_ID IS 'The transfer vessel that the net sharing "giving" event was given to, or the transfer vessel that a given net sharing "receive" event was received from.  This value should be null for all non-net sharing activities.';</v>
      </c>
    </row>
    <row r="1440" spans="1:4" s="224" customFormat="1" x14ac:dyDescent="0.25">
      <c r="A1440" s="224" t="s">
        <v>2061</v>
      </c>
      <c r="B1440" s="224" t="s">
        <v>3240</v>
      </c>
      <c r="C1440" s="225" t="s">
        <v>3243</v>
      </c>
      <c r="D1440" s="224" t="str">
        <f>CONCATENATE("COMMENT ON COLUMN ",A1440, ".", B1440, " IS '", SUBSTITUTE(C1440, "'", "''"), "';")</f>
        <v>COMMENT ON COLUMN SPT_TRIP_EVT_V.NS_VESS_TYPE_CODE IS 'The vessel type code for the given net sharing "receive" fishing Vessel for net sharing trip events';</v>
      </c>
    </row>
    <row r="1441" spans="1:4" s="224" customFormat="1" x14ac:dyDescent="0.25">
      <c r="A1441" s="224" t="s">
        <v>2061</v>
      </c>
      <c r="B1441" s="224" t="s">
        <v>3241</v>
      </c>
      <c r="C1441" s="225" t="s">
        <v>3245</v>
      </c>
      <c r="D1441" s="224" t="str">
        <f>CONCATENATE("COMMENT ON COLUMN ",A1441, ".", B1441, " IS '", SUBSTITUTE(C1441, "'", "''"), "';")</f>
        <v>COMMENT ON COLUMN SPT_TRIP_EVT_V.NS_VESS_TYPE_NAME IS 'The vessel type name for the given net sharing "receive" fishing Vessel for net sharing trip events';</v>
      </c>
    </row>
    <row r="1442" spans="1:4" s="224" customFormat="1" x14ac:dyDescent="0.25">
      <c r="A1442" s="224" t="s">
        <v>2061</v>
      </c>
      <c r="B1442" s="224" t="s">
        <v>3242</v>
      </c>
      <c r="C1442" s="225" t="s">
        <v>3244</v>
      </c>
      <c r="D1442" s="224" t="str">
        <f>CONCATENATE("COMMENT ON COLUMN ",A1442, ".", B1442, " IS '", SUBSTITUTE(C1442, "'", "''"), "';")</f>
        <v>COMMENT ON COLUMN SPT_TRIP_EVT_V.NS_VESS_TYPE_DESC IS 'The vessel type description for the given net sharing "receive" fishing Vessel for net sharing trip events';</v>
      </c>
    </row>
    <row r="1443" spans="1:4" s="214" customFormat="1" x14ac:dyDescent="0.25">
      <c r="A1443" s="214" t="s">
        <v>2061</v>
      </c>
      <c r="B1443" s="202" t="s">
        <v>3076</v>
      </c>
      <c r="C1443" s="225" t="s">
        <v>3124</v>
      </c>
      <c r="D1443" s="214" t="str">
        <f t="shared" si="29"/>
        <v>COMMENT ON COLUMN SPT_TRIP_EVT_V.NS_VESS_ID IS 'Primary Key for the SPT_PTA_VESSELS table for the given net sharing "receive" fishing Vessel for net sharing trip events';</v>
      </c>
    </row>
    <row r="1444" spans="1:4" s="214" customFormat="1" x14ac:dyDescent="0.25">
      <c r="A1444" s="214" t="s">
        <v>2061</v>
      </c>
      <c r="B1444" s="202" t="s">
        <v>3077</v>
      </c>
      <c r="C1444" s="225" t="s">
        <v>3125</v>
      </c>
      <c r="D1444" s="214" t="str">
        <f t="shared" si="29"/>
        <v>COMMENT ON COLUMN SPT_TRIP_EVT_V.NS_VESS_NAME IS 'The current value of the Vessel Name (non-PTA) for the given net sharing "receive" fishing Vessel for net sharing trip events';</v>
      </c>
    </row>
    <row r="1445" spans="1:4" s="214" customFormat="1" x14ac:dyDescent="0.25">
      <c r="A1445" s="214" t="s">
        <v>2061</v>
      </c>
      <c r="B1445" s="202" t="s">
        <v>3078</v>
      </c>
      <c r="C1445" s="225" t="s">
        <v>3126</v>
      </c>
      <c r="D1445" s="214" t="str">
        <f t="shared" si="29"/>
        <v>COMMENT ON COLUMN SPT_TRIP_EVT_V.NS_VESS_FISHERY IS 'The fishery for the given net sharing "receive" fishing Vessel for net sharing trip events';</v>
      </c>
    </row>
    <row r="1446" spans="1:4" s="214" customFormat="1" x14ac:dyDescent="0.25">
      <c r="A1446" s="214" t="s">
        <v>2061</v>
      </c>
      <c r="B1446" s="202" t="s">
        <v>3079</v>
      </c>
      <c r="C1446" s="225" t="s">
        <v>3127</v>
      </c>
      <c r="D1446" s="214" t="str">
        <f t="shared" si="29"/>
        <v>COMMENT ON COLUMN SPT_TRIP_EVT_V.NS_VESS_REG_NUM IS 'The registration number for the given net sharing "receive" fishing Vessel for net sharing trip events';</v>
      </c>
    </row>
    <row r="1447" spans="1:4" s="214" customFormat="1" x14ac:dyDescent="0.25">
      <c r="A1447" s="214" t="s">
        <v>2061</v>
      </c>
      <c r="B1447" s="202" t="s">
        <v>3080</v>
      </c>
      <c r="C1447" s="225" t="s">
        <v>3128</v>
      </c>
      <c r="D1447" s="214" t="str">
        <f t="shared" si="29"/>
        <v>COMMENT ON COLUMN SPT_TRIP_EVT_V.NS_VESS_TYPE_ID IS 'The Vessel Type ID for the given net sharing "receive" fishing Vessel for net sharing trip events';</v>
      </c>
    </row>
    <row r="1448" spans="1:4" s="222" customFormat="1" x14ac:dyDescent="0.25">
      <c r="A1448" s="222" t="s">
        <v>2061</v>
      </c>
      <c r="B1448" s="223" t="s">
        <v>293</v>
      </c>
      <c r="C1448" s="225" t="s">
        <v>3129</v>
      </c>
      <c r="D1448" s="222" t="str">
        <f t="shared" si="29"/>
        <v>COMMENT ON COLUMN SPT_TRIP_EVT_V.VESS_TYPE_CODE IS 'The code for the vessel type of the given net sharing "receive" fishing Vessel for net sharing trip events';</v>
      </c>
    </row>
    <row r="1449" spans="1:4" s="222" customFormat="1" x14ac:dyDescent="0.25">
      <c r="A1449" s="222" t="s">
        <v>2061</v>
      </c>
      <c r="B1449" s="223" t="s">
        <v>294</v>
      </c>
      <c r="C1449" s="225" t="s">
        <v>3130</v>
      </c>
      <c r="D1449" s="222" t="str">
        <f t="shared" si="29"/>
        <v>COMMENT ON COLUMN SPT_TRIP_EVT_V.VESS_TYPE_NAME IS 'The name for the vessel type of the given net sharing "receive" fishing Vessel for net sharing trip events';</v>
      </c>
    </row>
    <row r="1450" spans="1:4" s="222" customFormat="1" x14ac:dyDescent="0.25">
      <c r="A1450" s="222" t="s">
        <v>2061</v>
      </c>
      <c r="B1450" s="223" t="s">
        <v>295</v>
      </c>
      <c r="C1450" s="225" t="s">
        <v>3131</v>
      </c>
      <c r="D1450" s="222" t="str">
        <f t="shared" si="29"/>
        <v>COMMENT ON COLUMN SPT_TRIP_EVT_V.VESS_TYPE_DESC IS 'The description for the vessel type of the given net sharing "receive" fishing Vessel for net sharing trip events';</v>
      </c>
    </row>
    <row r="1451" spans="1:4" s="214" customFormat="1" x14ac:dyDescent="0.25">
      <c r="A1451" s="214" t="s">
        <v>2061</v>
      </c>
      <c r="B1451" s="202" t="s">
        <v>3081</v>
      </c>
      <c r="C1451" s="225" t="s">
        <v>3132</v>
      </c>
      <c r="D1451" s="214" t="str">
        <f t="shared" si="29"/>
        <v>COMMENT ON COLUMN SPT_TRIP_EVT_V.NS_VESS_CATEGORY IS 'The category for the given net sharing "receive" fishing Vessel for net sharing trip events';</v>
      </c>
    </row>
    <row r="1452" spans="1:4" s="214" customFormat="1" x14ac:dyDescent="0.25">
      <c r="A1452" s="214" t="s">
        <v>2061</v>
      </c>
      <c r="B1452" s="202" t="s">
        <v>3082</v>
      </c>
      <c r="C1452" s="225" t="s">
        <v>3133</v>
      </c>
      <c r="D1452" s="214" t="str">
        <f t="shared" si="29"/>
        <v>COMMENT ON COLUMN SPT_TRIP_EVT_V.NS_VESS_DESC IS 'The description for the given net sharing "receive" fishing Vessel for net sharing trip events';</v>
      </c>
    </row>
    <row r="1453" spans="1:4" s="214" customFormat="1" x14ac:dyDescent="0.25">
      <c r="A1453" s="214" t="s">
        <v>2061</v>
      </c>
      <c r="B1453" s="202" t="s">
        <v>3083</v>
      </c>
      <c r="C1453" s="225" t="s">
        <v>3134</v>
      </c>
      <c r="D1453" s="214" t="str">
        <f t="shared" si="29"/>
        <v>COMMENT ON COLUMN SPT_TRIP_EVT_V.NS_VESS_ORG_ID IS 'The Vessel Management Organization for the given net sharing "receive" fishing Vessel for net sharing trip events during the Trip Event Start Date (PTA)';</v>
      </c>
    </row>
    <row r="1454" spans="1:4" s="214" customFormat="1" x14ac:dyDescent="0.25">
      <c r="A1454" s="214" t="s">
        <v>2061</v>
      </c>
      <c r="B1454" s="202" t="s">
        <v>3084</v>
      </c>
      <c r="C1454" s="225" t="s">
        <v>3172</v>
      </c>
      <c r="D1454" s="214" t="str">
        <f t="shared" si="29"/>
        <v>COMMENT ON COLUMN SPT_TRIP_EVT_V.NS_VESS_NOTE IS 'Notes about the given net sharing "receive" fishing Vessel for net sharing trip events';</v>
      </c>
    </row>
    <row r="1455" spans="1:4" s="214" customFormat="1" x14ac:dyDescent="0.25">
      <c r="A1455" s="214" t="s">
        <v>2061</v>
      </c>
      <c r="B1455" s="202" t="s">
        <v>3085</v>
      </c>
      <c r="C1455" s="225" t="s">
        <v>3173</v>
      </c>
      <c r="D1455" s="214" t="str">
        <f t="shared" si="29"/>
        <v>COMMENT ON COLUMN SPT_TRIP_EVT_V.NS_PTA_HIST_VESS_ID IS 'Primary Key for the SPT_PTA_HIST_VESSELS record for the given net sharing "receive" fishing Vessel for net sharing trip events during the Trip Event Start Date (PTA)';</v>
      </c>
    </row>
    <row r="1456" spans="1:4" s="214" customFormat="1" x14ac:dyDescent="0.25">
      <c r="A1456" s="214" t="s">
        <v>2061</v>
      </c>
      <c r="B1456" s="202" t="s">
        <v>3086</v>
      </c>
      <c r="C1456" s="225" t="s">
        <v>3135</v>
      </c>
      <c r="D1456" s="214" t="str">
        <f t="shared" si="29"/>
        <v>COMMENT ON COLUMN SPT_TRIP_EVT_V.NS_PTA_VESS_NAME IS 'The name of the given net sharing "receive" fishing Vessel for net sharing trip events during the Trip Event Start Date (PTA)';</v>
      </c>
    </row>
    <row r="1457" spans="1:4" s="214" customFormat="1" x14ac:dyDescent="0.25">
      <c r="A1457" s="214" t="s">
        <v>2061</v>
      </c>
      <c r="B1457" s="202" t="s">
        <v>3087</v>
      </c>
      <c r="C1457" s="225" t="s">
        <v>3136</v>
      </c>
      <c r="D1457" s="214" t="str">
        <f t="shared" si="29"/>
        <v>COMMENT ON COLUMN SPT_TRIP_EVT_V.NS_PTA_FFA_VID IS 'The FFA VID of the given net sharing "receive" fishing Vessel for net sharing trip events during the Trip Event Start Date (PTA)';</v>
      </c>
    </row>
    <row r="1458" spans="1:4" s="214" customFormat="1" x14ac:dyDescent="0.25">
      <c r="A1458" s="214" t="s">
        <v>2061</v>
      </c>
      <c r="B1458" s="202" t="s">
        <v>3088</v>
      </c>
      <c r="C1458" s="225" t="s">
        <v>3137</v>
      </c>
      <c r="D1458" s="214" t="str">
        <f t="shared" si="29"/>
        <v>COMMENT ON COLUMN SPT_TRIP_EVT_V.NS_PTA_VESS_LIC_NUM IS 'The license number of the given net sharing "receive" fishing Vessel for net sharing trip events during the Trip Event Start Date (PTA)';</v>
      </c>
    </row>
    <row r="1459" spans="1:4" s="214" customFormat="1" x14ac:dyDescent="0.25">
      <c r="A1459" s="214" t="s">
        <v>2061</v>
      </c>
      <c r="B1459" s="202" t="s">
        <v>3089</v>
      </c>
      <c r="C1459" s="225" t="s">
        <v>3138</v>
      </c>
      <c r="D1459" s="214" t="str">
        <f t="shared" si="29"/>
        <v>COMMENT ON COLUMN SPT_TRIP_EVT_V.NS_PTA_VESS_IRCS IS 'The IRCS of the given net sharing "receive" fishing Vessel for net sharing trip events during the Trip Event Start Date (PTA)';</v>
      </c>
    </row>
    <row r="1460" spans="1:4" s="214" customFormat="1" x14ac:dyDescent="0.25">
      <c r="A1460" s="214" t="s">
        <v>2061</v>
      </c>
      <c r="B1460" s="202" t="s">
        <v>3090</v>
      </c>
      <c r="C1460" s="225" t="s">
        <v>3139</v>
      </c>
      <c r="D1460" s="214" t="str">
        <f t="shared" si="29"/>
        <v>COMMENT ON COLUMN SPT_TRIP_EVT_V.NS_PTA_VESS_FLAG IS 'The country Flag of the given net sharing "receive" fishing Vessel for net sharing trip events during the Trip Event Start Date (PTA)';</v>
      </c>
    </row>
    <row r="1461" spans="1:4" s="214" customFormat="1" x14ac:dyDescent="0.25">
      <c r="A1461" s="214" t="s">
        <v>2061</v>
      </c>
      <c r="B1461" s="202" t="s">
        <v>3091</v>
      </c>
      <c r="C1461" s="225" t="s">
        <v>3140</v>
      </c>
      <c r="D1461" s="214" t="str">
        <f t="shared" si="29"/>
        <v>COMMENT ON COLUMN SPT_TRIP_EVT_V.NS_PTA_WCPFC_ID_NUM IS 'The WCPFC ID of the given net sharing "receive" fishing Vessel for net sharing trip events during the Trip Event Start Date (PTA)';</v>
      </c>
    </row>
    <row r="1462" spans="1:4" s="214" customFormat="1" x14ac:dyDescent="0.25">
      <c r="A1462" s="214" t="s">
        <v>2061</v>
      </c>
      <c r="B1462" s="202" t="s">
        <v>3092</v>
      </c>
      <c r="C1462" s="225" t="s">
        <v>3141</v>
      </c>
      <c r="D1462" s="214" t="str">
        <f t="shared" si="29"/>
        <v>COMMENT ON COLUMN SPT_TRIP_EVT_V.NS_PTA_VESS_ORG_ID IS 'The Vessel Management Organization of the given net sharing "receive" fishing Vessel for net sharing trip events during the Trip Event Start Date (PTA)';</v>
      </c>
    </row>
    <row r="1463" spans="1:4" s="214" customFormat="1" x14ac:dyDescent="0.25">
      <c r="A1463" s="214" t="s">
        <v>2061</v>
      </c>
      <c r="B1463" s="202" t="s">
        <v>3093</v>
      </c>
      <c r="C1463" s="225" t="s">
        <v>3170</v>
      </c>
      <c r="D1463" s="214" t="str">
        <f t="shared" si="29"/>
        <v>COMMENT ON COLUMN SPT_TRIP_EVT_V.NS_PTA_VESS_EFF_DATE IS 'The effective date for the given set of Vessel values for the given net sharing "receive" fishing Vessel for net sharing trip events during the Trip Event Start Date (PTA)';</v>
      </c>
    </row>
    <row r="1464" spans="1:4" s="214" customFormat="1" x14ac:dyDescent="0.25">
      <c r="A1464" s="214" t="s">
        <v>2061</v>
      </c>
      <c r="B1464" s="202" t="s">
        <v>3094</v>
      </c>
      <c r="C1464" s="225" t="s">
        <v>3171</v>
      </c>
      <c r="D1464" s="214" t="str">
        <f t="shared" si="29"/>
        <v>COMMENT ON COLUMN SPT_TRIP_EVT_V.NS_PTA_VESS_END_DATE IS 'The end date for the given set of Vessel values for the given net sharing "receive" fishing Vessel for net sharing trip events during the Trip Event Start Date (PTA)';</v>
      </c>
    </row>
    <row r="1465" spans="1:4" s="214" customFormat="1" x14ac:dyDescent="0.25">
      <c r="A1465" s="214" t="s">
        <v>2061</v>
      </c>
      <c r="B1465" s="202" t="s">
        <v>3095</v>
      </c>
      <c r="C1465" s="225" t="s">
        <v>3142</v>
      </c>
      <c r="D1465" s="214" t="str">
        <f t="shared" si="29"/>
        <v>COMMENT ON COLUMN SPT_TRIP_EVT_V.NS_PTA_VESS_ORG_TYPE_ID IS 'The current Vessel Management Organization Type for the given net sharing "receive" fishing Vessel for net sharing trip events during the Trip Event Start Date (PTA)';</v>
      </c>
    </row>
    <row r="1466" spans="1:4" s="214" customFormat="1" x14ac:dyDescent="0.25">
      <c r="A1466" s="214" t="s">
        <v>2061</v>
      </c>
      <c r="B1466" s="202" t="s">
        <v>3096</v>
      </c>
      <c r="C1466" s="225" t="s">
        <v>3143</v>
      </c>
      <c r="D1466" s="214" t="str">
        <f t="shared" si="29"/>
        <v>COMMENT ON COLUMN SPT_TRIP_EVT_V.NS_PTA_VESS_ORG_TYPE_CODE IS 'The Vessel Management Organization Type Code of the given net sharing "receive" fishing Vessel for net sharing trip events during the Trip Event Start Date (PTA)';</v>
      </c>
    </row>
    <row r="1467" spans="1:4" s="214" customFormat="1" x14ac:dyDescent="0.25">
      <c r="A1467" s="214" t="s">
        <v>2061</v>
      </c>
      <c r="B1467" s="202" t="s">
        <v>3097</v>
      </c>
      <c r="C1467" s="225" t="s">
        <v>3144</v>
      </c>
      <c r="D1467" s="214" t="str">
        <f t="shared" si="29"/>
        <v>COMMENT ON COLUMN SPT_TRIP_EVT_V.NS_PTA_VESS_ORG_TYPE_NAME IS 'The Vessel Management Organization Type Name of the given net sharing "receive" fishing Vessel for net sharing trip events during the Trip Event Start Date (PTA)';</v>
      </c>
    </row>
    <row r="1468" spans="1:4" s="214" customFormat="1" x14ac:dyDescent="0.25">
      <c r="A1468" s="214" t="s">
        <v>2061</v>
      </c>
      <c r="B1468" s="202" t="s">
        <v>3098</v>
      </c>
      <c r="C1468" s="225" t="s">
        <v>3145</v>
      </c>
      <c r="D1468" s="214" t="str">
        <f t="shared" si="29"/>
        <v>COMMENT ON COLUMN SPT_TRIP_EVT_V.NS_PTA_VESS_ORG_TYPE_DESC IS 'The Vessel Management Organization Type description of the given net sharing "receive" fishing Vessel for net sharing trip events during the Trip Event Start Date (PTA)';</v>
      </c>
    </row>
    <row r="1469" spans="1:4" s="214" customFormat="1" x14ac:dyDescent="0.25">
      <c r="A1469" s="214" t="s">
        <v>2061</v>
      </c>
      <c r="B1469" s="202" t="s">
        <v>3099</v>
      </c>
      <c r="C1469" s="225" t="s">
        <v>3146</v>
      </c>
      <c r="D1469" s="214" t="str">
        <f t="shared" si="29"/>
        <v>COMMENT ON COLUMN SPT_TRIP_EVT_V.NS_PTA_VESS_ORG_NAME IS 'The name of the Vessel Management Organization of the given net sharing "receive" fishing Vessel for net sharing trip events during the Trip Event Start Date (PTA)';</v>
      </c>
    </row>
    <row r="1470" spans="1:4" s="214" customFormat="1" x14ac:dyDescent="0.25">
      <c r="A1470" s="214" t="s">
        <v>2061</v>
      </c>
      <c r="B1470" s="202" t="s">
        <v>3100</v>
      </c>
      <c r="C1470" s="225" t="s">
        <v>3147</v>
      </c>
      <c r="D1470" s="214" t="str">
        <f t="shared" si="29"/>
        <v>COMMENT ON COLUMN SPT_TRIP_EVT_V.NS_CONV_PTA_VESS_ORG_NAME IS 'The converted name of the Vessel Management Organization of the given net sharing "receive" fishing Vessel for net sharing trip events during the Trip Event Start Date (PTA) (all special characters, redundant spaces removed, capitalized and leading/trailing whitespace removed)';</v>
      </c>
    </row>
    <row r="1471" spans="1:4" s="214" customFormat="1" x14ac:dyDescent="0.25">
      <c r="A1471" s="214" t="s">
        <v>2061</v>
      </c>
      <c r="B1471" s="202" t="s">
        <v>3101</v>
      </c>
      <c r="C1471" s="225" t="s">
        <v>3148</v>
      </c>
      <c r="D1471" s="214" t="str">
        <f t="shared" si="29"/>
        <v>COMMENT ON COLUMN SPT_TRIP_EVT_V.NS_PTA_VESS_ORG_ALIASES IS 'The comma delimited list of Vessel Management Organization aliases of the given net sharing "receive" fishing Vessel for net sharing trip events during the Trip Event Start Date (PTA)';</v>
      </c>
    </row>
    <row r="1472" spans="1:4" s="214" customFormat="1" x14ac:dyDescent="0.25">
      <c r="A1472" s="214" t="s">
        <v>2061</v>
      </c>
      <c r="B1472" s="202" t="s">
        <v>3102</v>
      </c>
      <c r="C1472" s="225" t="s">
        <v>3149</v>
      </c>
      <c r="D1472" s="214" t="str">
        <f t="shared" si="29"/>
        <v>COMMENT ON COLUMN SPT_TRIP_EVT_V.NS_CONV_PTA_VESS_ORG_ALIASES IS 'The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v>
      </c>
    </row>
    <row r="1473" spans="1:4" s="214" customFormat="1" x14ac:dyDescent="0.25">
      <c r="A1473" s="214" t="s">
        <v>2061</v>
      </c>
      <c r="B1473" s="202" t="s">
        <v>3103</v>
      </c>
      <c r="C1473" s="225" t="s">
        <v>3150</v>
      </c>
      <c r="D1473" s="214" t="str">
        <f t="shared" si="29"/>
        <v>COMMENT ON COLUMN SPT_TRIP_EVT_V.NS_PTA_VESS_ORG_ABBR IS 'The abbreviated name of the Vessel Management Organization of the given net sharing "receive" fishing Vessel for net sharing trip events during the Trip Event Start Date (PTA)';</v>
      </c>
    </row>
    <row r="1474" spans="1:4" s="214" customFormat="1" x14ac:dyDescent="0.25">
      <c r="A1474" s="214" t="s">
        <v>2061</v>
      </c>
      <c r="B1474" s="202" t="s">
        <v>3104</v>
      </c>
      <c r="C1474" s="225" t="s">
        <v>3151</v>
      </c>
      <c r="D1474" s="214" t="str">
        <f t="shared" si="29"/>
        <v>COMMENT ON COLUMN SPT_TRIP_EVT_V.NS_PTA_VESS_ORG_DESC IS 'Description for the Vessel Management Organization of the given net sharing "receive" fishing Vessel for net sharing trip events during the Trip Event Start Date (PTA)';</v>
      </c>
    </row>
    <row r="1475" spans="1:4" s="214" customFormat="1" x14ac:dyDescent="0.25">
      <c r="A1475" s="214" t="s">
        <v>2061</v>
      </c>
      <c r="B1475" s="202" t="s">
        <v>3105</v>
      </c>
      <c r="C1475" s="225" t="s">
        <v>3152</v>
      </c>
      <c r="D1475" s="214" t="str">
        <f t="shared" si="29"/>
        <v>COMMENT ON COLUMN SPT_TRIP_EVT_V.NS_PTA_VESS_ORG_PHONE_NUM IS 'The phone number for the Vessel Management Organization of the given net sharing "receive" fishing Vessel for net sharing trip events during the Trip Event Start Date (PTA)';</v>
      </c>
    </row>
    <row r="1476" spans="1:4" s="214" customFormat="1" x14ac:dyDescent="0.25">
      <c r="A1476" s="214" t="s">
        <v>2061</v>
      </c>
      <c r="B1476" s="202" t="s">
        <v>3106</v>
      </c>
      <c r="C1476" s="225" t="s">
        <v>3153</v>
      </c>
      <c r="D1476" s="214" t="str">
        <f t="shared" si="29"/>
        <v>COMMENT ON COLUMN SPT_TRIP_EVT_V.NS_PTA_VESS_ORG_ADDR1 IS 'The Vessel Management Organization Address line 1 of the given net sharing "receive" fishing Vessel for net sharing trip events during the Trip Event Start Date (PTA)';</v>
      </c>
    </row>
    <row r="1477" spans="1:4" s="214" customFormat="1" x14ac:dyDescent="0.25">
      <c r="A1477" s="214" t="s">
        <v>2061</v>
      </c>
      <c r="B1477" s="202" t="s">
        <v>3107</v>
      </c>
      <c r="C1477" s="225" t="s">
        <v>3154</v>
      </c>
      <c r="D1477" s="214" t="str">
        <f t="shared" si="29"/>
        <v>COMMENT ON COLUMN SPT_TRIP_EVT_V.NS_PTA_VESS_ORG_ADDR2 IS 'The Vessel Management Organization Address line 2 of the given net sharing "receive" fishing Vessel for net sharing trip events during the Trip Event Start Date (PTA)';</v>
      </c>
    </row>
    <row r="1478" spans="1:4" s="214" customFormat="1" x14ac:dyDescent="0.25">
      <c r="A1478" s="214" t="s">
        <v>2061</v>
      </c>
      <c r="B1478" s="202" t="s">
        <v>3108</v>
      </c>
      <c r="C1478" s="225" t="s">
        <v>3155</v>
      </c>
      <c r="D1478" s="214" t="str">
        <f t="shared" si="29"/>
        <v>COMMENT ON COLUMN SPT_TRIP_EVT_V.NS_PTA_VESS_ORG_ADDR3 IS 'The Vessel Management Organization Address line 3 of the given net sharing "receive" fishing Vessel for net sharing trip events during the Trip Event Start Date (PTA)';</v>
      </c>
    </row>
    <row r="1479" spans="1:4" s="214" customFormat="1" x14ac:dyDescent="0.25">
      <c r="A1479" s="214" t="s">
        <v>2061</v>
      </c>
      <c r="B1479" s="202" t="s">
        <v>3109</v>
      </c>
      <c r="C1479" s="225" t="s">
        <v>3156</v>
      </c>
      <c r="D1479" s="214" t="str">
        <f t="shared" si="29"/>
        <v>COMMENT ON COLUMN SPT_TRIP_EVT_V.NS_PTA_VESS_ORG_WEB_URL IS 'The Vessel Management Organization website of the given net sharing "receive" fishing Vessel for net sharing trip events during the Trip Event Start Date (PTA)';</v>
      </c>
    </row>
    <row r="1480" spans="1:4" s="214" customFormat="1" x14ac:dyDescent="0.25">
      <c r="A1480" s="214" t="s">
        <v>2061</v>
      </c>
      <c r="B1480" s="202" t="s">
        <v>3110</v>
      </c>
      <c r="C1480" s="225" t="s">
        <v>3157</v>
      </c>
      <c r="D1480" s="214" t="str">
        <f t="shared" si="29"/>
        <v>COMMENT ON COLUMN SPT_TRIP_EVT_V.NS_PTA_VESS_ORG_LOC_ID IS 'The Vessel Management Organization''s location of the given net sharing "receive" fishing Vessel for net sharing trip events during the Trip Event Start Date (PTA)';</v>
      </c>
    </row>
    <row r="1481" spans="1:4" s="214" customFormat="1" x14ac:dyDescent="0.25">
      <c r="A1481" s="214" t="s">
        <v>2061</v>
      </c>
      <c r="B1481" s="202" t="s">
        <v>3111</v>
      </c>
      <c r="C1481" s="225" t="s">
        <v>3158</v>
      </c>
      <c r="D1481" s="214" t="str">
        <f t="shared" si="29"/>
        <v>COMMENT ON COLUMN SPT_TRIP_EVT_V.NS_PTA_VESS_ORG_LOC_NAME IS 'The Vessel Management Organization location of the given net sharing "receive" fishing Vessel for net sharing trip events during the Trip Event Start Date (PTA)';</v>
      </c>
    </row>
    <row r="1482" spans="1:4" s="214" customFormat="1" x14ac:dyDescent="0.25">
      <c r="A1482" s="214" t="s">
        <v>2061</v>
      </c>
      <c r="B1482" s="202" t="s">
        <v>3112</v>
      </c>
      <c r="C1482" s="225" t="s">
        <v>3159</v>
      </c>
      <c r="D1482" s="214" t="str">
        <f t="shared" si="29"/>
        <v>COMMENT ON COLUMN SPT_TRIP_EVT_V.NS_CONV_PTA_VESS_ORG_LOC_NAME IS 'The converted Vessel Management Organization location of the given net sharing "receive" fishing Vessel for net sharing trip events during the Trip Event Start Date (PTA) (all special characters, redundant spaces removed, capitalized and leading/trailing whitespace removed)';</v>
      </c>
    </row>
    <row r="1483" spans="1:4" s="214" customFormat="1" x14ac:dyDescent="0.25">
      <c r="A1483" s="214" t="s">
        <v>2061</v>
      </c>
      <c r="B1483" s="202" t="s">
        <v>3113</v>
      </c>
      <c r="C1483" s="225" t="s">
        <v>3160</v>
      </c>
      <c r="D1483" s="214" t="str">
        <f t="shared" si="29"/>
        <v>COMMENT ON COLUMN SPT_TRIP_EVT_V.NS_PTA_VESS_ORG_LOC_TYPE_ID IS 'The Vessel Management Organization location type of the given net sharing "receive" fishing Vessel for net sharing trip events during the Trip Event Start Date (PTA)';</v>
      </c>
    </row>
    <row r="1484" spans="1:4" s="214" customFormat="1" x14ac:dyDescent="0.25">
      <c r="A1484" s="214" t="s">
        <v>2061</v>
      </c>
      <c r="B1484" s="202" t="s">
        <v>3114</v>
      </c>
      <c r="C1484" s="225" t="s">
        <v>3161</v>
      </c>
      <c r="D1484" s="214" t="str">
        <f t="shared" si="29"/>
        <v>COMMENT ON COLUMN SPT_TRIP_EVT_V.NS_PTA_VESS_ORG_LOC_TYPE_NAME IS 'The Vessel Management Organization location type name of the given net sharing "receive" fishing Vessel for net sharing trip events during the Trip Event Start Date (PTA)';</v>
      </c>
    </row>
    <row r="1485" spans="1:4" s="214" customFormat="1" x14ac:dyDescent="0.25">
      <c r="A1485" s="214" t="s">
        <v>2061</v>
      </c>
      <c r="B1485" s="202" t="s">
        <v>3115</v>
      </c>
      <c r="C1485" s="225" t="s">
        <v>3162</v>
      </c>
      <c r="D1485" s="214" t="str">
        <f t="shared" si="29"/>
        <v>COMMENT ON COLUMN SPT_TRIP_EVT_V.NS_PTA_VESS_ORG_LOC_TYPE_CODE IS 'The Vessel Management Organization location type code of the given net sharing "receive" fishing Vessel for net sharing trip events during the Trip Event Start Date (PTA)';</v>
      </c>
    </row>
    <row r="1486" spans="1:4" s="214" customFormat="1" x14ac:dyDescent="0.25">
      <c r="A1486" s="214" t="s">
        <v>2061</v>
      </c>
      <c r="B1486" s="202" t="s">
        <v>3116</v>
      </c>
      <c r="C1486" s="225" t="s">
        <v>3163</v>
      </c>
      <c r="D1486" s="214" t="str">
        <f t="shared" si="29"/>
        <v>COMMENT ON COLUMN SPT_TRIP_EVT_V.NS_PTA_VESS_ORG_LOC_TYPE_DESC IS 'The Vessel Management Organization location type description of the given net sharing "receive" fishing Vessel for net sharing trip events during the Trip Event Start Date (PTA)';</v>
      </c>
    </row>
    <row r="1487" spans="1:4" s="214" customFormat="1" x14ac:dyDescent="0.25">
      <c r="A1487" s="214" t="s">
        <v>2061</v>
      </c>
      <c r="B1487" s="202" t="s">
        <v>3117</v>
      </c>
      <c r="C1487" s="225" t="s">
        <v>3164</v>
      </c>
      <c r="D1487" s="214" t="str">
        <f t="shared" si="29"/>
        <v>COMMENT ON COLUMN SPT_TRIP_EVT_V.NS_PTA_VESS_ORG_LOC_ALPHA_CODE IS 'The Vessel Management Organization location alphabetic code of the given net sharing "receive" fishing Vessel for net sharing trip events during the Trip Event Start Date (PTA)';</v>
      </c>
    </row>
    <row r="1488" spans="1:4" s="214" customFormat="1" x14ac:dyDescent="0.25">
      <c r="A1488" s="214" t="s">
        <v>2061</v>
      </c>
      <c r="B1488" s="202" t="s">
        <v>3118</v>
      </c>
      <c r="C1488" s="225" t="s">
        <v>3165</v>
      </c>
      <c r="D1488" s="214" t="str">
        <f t="shared" si="29"/>
        <v>COMMENT ON COLUMN SPT_TRIP_EVT_V.NS_PTA_VESS_ORG_LOC_DESC IS 'The Vessel Management Organization location description of the given net sharing "receive" fishing Vessel for net sharing trip events during the Trip Event Start Date (PTA)';</v>
      </c>
    </row>
    <row r="1489" spans="1:4" s="214" customFormat="1" x14ac:dyDescent="0.25">
      <c r="A1489" s="214" t="s">
        <v>2061</v>
      </c>
      <c r="B1489" s="202" t="s">
        <v>3119</v>
      </c>
      <c r="C1489" s="225" t="s">
        <v>3166</v>
      </c>
      <c r="D1489" s="214" t="str">
        <f t="shared" si="29"/>
        <v>COMMENT ON COLUMN SPT_TRIP_EVT_V.NS_PTA_VESS_ORG_LOC_NUM_CODE IS 'The Vessel Management Organization location numeric code of the given net sharing "receive" fishing Vessel for net sharing trip events during the Trip Event Start Date (PTA)';</v>
      </c>
    </row>
    <row r="1490" spans="1:4" s="214" customFormat="1" x14ac:dyDescent="0.25">
      <c r="A1490" s="214" t="s">
        <v>2061</v>
      </c>
      <c r="B1490" s="202" t="s">
        <v>3120</v>
      </c>
      <c r="C1490" s="225" t="s">
        <v>3167</v>
      </c>
      <c r="D1490" s="214" t="str">
        <f t="shared" si="29"/>
        <v>COMMENT ON COLUMN SPT_TRIP_EVT_V.NS_PTA_VESS_ORG_PARENT_LOC_ID IS 'The parent location of the Vessel Management Organization location of the given net sharing "receive" fishing Vessel for net sharing trip events during the Trip Event Start Date (PTA)';</v>
      </c>
    </row>
    <row r="1491" spans="1:4" s="214" customFormat="1" x14ac:dyDescent="0.25">
      <c r="A1491" s="214" t="s">
        <v>2061</v>
      </c>
      <c r="B1491" s="202" t="s">
        <v>3121</v>
      </c>
      <c r="C1491" s="225" t="s">
        <v>3168</v>
      </c>
      <c r="D1491" s="214" t="str">
        <f t="shared" si="29"/>
        <v>COMMENT ON COLUMN SPT_TRIP_EVT_V.NS_PTA_VESS_ORG_LOC_ALIASES IS 'The comma delimited list of Vessel Management Organization location aliases of the given net sharing "receive" fishing Vessel for net sharing trip events during the Trip Event Start Date (PTA)';</v>
      </c>
    </row>
    <row r="1492" spans="1:4" s="214" customFormat="1" x14ac:dyDescent="0.25">
      <c r="A1492" s="214" t="s">
        <v>2061</v>
      </c>
      <c r="B1492" s="202" t="s">
        <v>3122</v>
      </c>
      <c r="C1492" s="225" t="s">
        <v>3169</v>
      </c>
      <c r="D1492" s="214" t="str">
        <f t="shared" si="29"/>
        <v>COMMENT ON COLUMN SPT_TRIP_EVT_V.NS_CONV_VESS_ORG_LOC_ALIASES IS 'The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v>
      </c>
    </row>
    <row r="1493" spans="1:4" s="263" customFormat="1" x14ac:dyDescent="0.25">
      <c r="A1493" s="263" t="s">
        <v>2061</v>
      </c>
      <c r="B1493" s="223" t="s">
        <v>852</v>
      </c>
      <c r="C1493" s="239" t="s">
        <v>853</v>
      </c>
      <c r="D1493" s="263" t="str">
        <f t="shared" si="29"/>
        <v>COMMENT ON COLUMN SPT_TRIP_EVT_V.PARENT_TRIP_EVT_ID IS 'The parent Trip Event record.  This will be NULL for all events except for the Transferring Fish To/From Vessel Activity Codes; in these cases it will reference the "Fishing Set" Trip Event record where the fish were caught.';</v>
      </c>
    </row>
    <row r="1494" spans="1:4" x14ac:dyDescent="0.25">
      <c r="A1494" t="s">
        <v>2070</v>
      </c>
      <c r="B1494" t="s">
        <v>501</v>
      </c>
      <c r="C1494" s="145" t="str">
        <f>VLOOKUP(B1494, Table_Cols!$B$519:$C$1165, 2, FALSE)</f>
        <v>Primary Key for the SPT_TRIP_OB_FISH table</v>
      </c>
      <c r="D1494" s="145" t="str">
        <f t="shared" si="29"/>
        <v>COMMENT ON COLUMN SPT_TRIP_OB_FISH_V.OB_FISH_ID IS 'Primary Key for the SPT_TRIP_OB_FISH table';</v>
      </c>
    </row>
    <row r="1495" spans="1:4" x14ac:dyDescent="0.25">
      <c r="A1495" t="s">
        <v>2070</v>
      </c>
      <c r="B1495" t="s">
        <v>743</v>
      </c>
      <c r="C1495" s="145" t="str">
        <f>VLOOKUP(B1495, Table_Cols!$B$519:$C$1165, 2, FALSE)</f>
        <v>The Size Class for the given species onboard before departing/after unloading</v>
      </c>
      <c r="D1495" s="145" t="str">
        <f t="shared" si="29"/>
        <v>COMMENT ON COLUMN SPT_TRIP_OB_FISH_V.OB_FISH_SIZE_CLASS_ID IS 'The Size Class for the given species onboard before departing/after unloading';</v>
      </c>
    </row>
    <row r="1496" spans="1:4" x14ac:dyDescent="0.25">
      <c r="A1496" t="s">
        <v>2070</v>
      </c>
      <c r="B1496" t="s">
        <v>745</v>
      </c>
      <c r="C1496" s="145" t="str">
        <f>VLOOKUP(B1496, Table_Cols!$B$519:$C$1165, 2, FALSE)</f>
        <v>The species onboard the vessel before the vessel departs or after the vessel unloads</v>
      </c>
      <c r="D1496" s="145" t="str">
        <f t="shared" si="29"/>
        <v>COMMENT ON COLUMN SPT_TRIP_OB_FISH_V.OB_FISH_SPP_ID IS 'The species onboard the vessel before the vessel departs or after the vessel unloads';</v>
      </c>
    </row>
    <row r="1497" spans="1:4" x14ac:dyDescent="0.25">
      <c r="A1497" t="s">
        <v>2070</v>
      </c>
      <c r="B1497" t="s">
        <v>747</v>
      </c>
      <c r="C1497" s="145" t="str">
        <f>VLOOKUP(B1497, Table_Cols!$B$519:$C$1165, 2, FALSE)</f>
        <v>The trip disposition for the fish onboard the vessel (before the trip departs or after unloading)</v>
      </c>
      <c r="D1497" s="145" t="str">
        <f t="shared" si="29"/>
        <v>COMMENT ON COLUMN SPT_TRIP_OB_FISH_V.OB_FISH_TRIP_DISP_ID IS 'The trip disposition for the fish onboard the vessel (before the trip departs or after unloading)';</v>
      </c>
    </row>
    <row r="1498" spans="1:4" x14ac:dyDescent="0.25">
      <c r="A1498" t="s">
        <v>2070</v>
      </c>
      <c r="B1498" t="s">
        <v>749</v>
      </c>
      <c r="C1498" s="145" t="str">
        <f>VLOOKUP(B1498, Table_Cols!$B$519:$C$1165, 2, FALSE)</f>
        <v>The total weight (in metric tonnes) for the given species and unit of measure onboard the vessel before the vessel departs or after the vessel unloads</v>
      </c>
      <c r="D1498" s="145" t="str">
        <f t="shared" si="29"/>
        <v>COMMENT ON COLUMN SPT_TRIP_OB_FISH_V.OB_FISH_WT_MT IS 'The total weight (in metric tonnes) for the given species and unit of measure onboard the vessel before the vessel departs or after the vessel unloads';</v>
      </c>
    </row>
    <row r="1499" spans="1:4" x14ac:dyDescent="0.25">
      <c r="A1499" t="s">
        <v>2070</v>
      </c>
      <c r="B1499" t="s">
        <v>2499</v>
      </c>
      <c r="C1499" s="145" t="s">
        <v>2181</v>
      </c>
      <c r="D1499" s="145" t="str">
        <f t="shared" si="29"/>
        <v>COMMENT ON COLUMN SPT_TRIP_OB_FISH_V.RPL_ORIG_OB_FISH_WT_CHR IS 'The original weight value reported in the RPL form for the given species and unit of measure onboard the vessel before the vessel departs or after the vessel unloads';</v>
      </c>
    </row>
    <row r="1500" spans="1:4" s="197" customFormat="1" x14ac:dyDescent="0.25">
      <c r="A1500" s="197" t="s">
        <v>2070</v>
      </c>
      <c r="B1500" s="197" t="s">
        <v>2500</v>
      </c>
      <c r="C1500" s="197" t="s">
        <v>2501</v>
      </c>
      <c r="D1500" s="197" t="str">
        <f t="shared" si="29"/>
        <v>COMMENT ON COLUMN SPT_TRIP_OB_FISH_V.RPL_ORIG_OB_FISH_WT_NUM IS 'The original converted numeric weight value reported in the RPL form for the given species and unit of measure onboard the vessel before the vessel departs or after the vessel unloads';</v>
      </c>
    </row>
    <row r="1501" spans="1:4" x14ac:dyDescent="0.25">
      <c r="A1501" t="s">
        <v>2070</v>
      </c>
      <c r="B1501" t="s">
        <v>431</v>
      </c>
      <c r="C1501" s="145" t="str">
        <f>VLOOKUP(B1501, Table_Cols!$B$519:$C$1165, 2, FALSE)</f>
        <v>The description for the given size class</v>
      </c>
      <c r="D1501" s="145" t="str">
        <f t="shared" si="29"/>
        <v>COMMENT ON COLUMN SPT_TRIP_OB_FISH_V.SIZE_CLASS_DESC IS 'The description for the given size class';</v>
      </c>
    </row>
    <row r="1502" spans="1:4" x14ac:dyDescent="0.25">
      <c r="A1502" t="s">
        <v>2070</v>
      </c>
      <c r="B1502" t="s">
        <v>162</v>
      </c>
      <c r="C1502" s="145" t="str">
        <f>VLOOKUP(B1502, Table_Cols!$B$519:$C$1165, 2, FALSE)</f>
        <v>The label for the given size class</v>
      </c>
      <c r="D1502" s="145" t="str">
        <f t="shared" si="29"/>
        <v>COMMENT ON COLUMN SPT_TRIP_OB_FISH_V.SIZE_CLASS_LABEL IS 'The label for the given size class';</v>
      </c>
    </row>
    <row r="1503" spans="1:4" x14ac:dyDescent="0.25">
      <c r="A1503" t="s">
        <v>2070</v>
      </c>
      <c r="B1503" t="s">
        <v>698</v>
      </c>
      <c r="C1503" s="145" t="str">
        <f>VLOOKUP(B1503, Table_Cols!$B$519:$C$1165, 2, FALSE)</f>
        <v>The relative sort order for the given Size Class</v>
      </c>
      <c r="D1503" s="145" t="str">
        <f t="shared" si="29"/>
        <v>COMMENT ON COLUMN SPT_TRIP_OB_FISH_V.SIZE_CLASS_SORT_ORDER IS 'The relative sort order for the given Size Class';</v>
      </c>
    </row>
    <row r="1504" spans="1:4" x14ac:dyDescent="0.25">
      <c r="A1504" t="s">
        <v>2070</v>
      </c>
      <c r="B1504" t="s">
        <v>430</v>
      </c>
      <c r="C1504" s="145" t="str">
        <f>VLOOKUP(B1504, Table_Cols!$B$519:$C$1165, 2, FALSE)</f>
        <v xml:space="preserve">The metric weight (in kg) for the maximum weight of the class (inclusive) </v>
      </c>
      <c r="D1504" s="145" t="str">
        <f t="shared" si="29"/>
        <v>COMMENT ON COLUMN SPT_TRIP_OB_FISH_V.SIZE_CLASS_WT_MAX_KG IS 'The metric weight (in kg) for the maximum weight of the class (inclusive) ';</v>
      </c>
    </row>
    <row r="1505" spans="1:4" x14ac:dyDescent="0.25">
      <c r="A1505" t="s">
        <v>2070</v>
      </c>
      <c r="B1505" t="s">
        <v>428</v>
      </c>
      <c r="C1505" s="145" t="str">
        <f>VLOOKUP(B1505, Table_Cols!$B$519:$C$1165, 2, FALSE)</f>
        <v xml:space="preserve">The imperial weight (in pounds) for the maximum weight of the class (inclusive) </v>
      </c>
      <c r="D1505" s="145" t="str">
        <f t="shared" si="29"/>
        <v>COMMENT ON COLUMN SPT_TRIP_OB_FISH_V.SIZE_CLASS_WT_MAX_LB IS 'The imperial weight (in pounds) for the maximum weight of the class (inclusive) ';</v>
      </c>
    </row>
    <row r="1506" spans="1:4" x14ac:dyDescent="0.25">
      <c r="A1506" t="s">
        <v>2070</v>
      </c>
      <c r="B1506" t="s">
        <v>429</v>
      </c>
      <c r="C1506" s="145" t="str">
        <f>VLOOKUP(B1506, Table_Cols!$B$519:$C$1165, 2, FALSE)</f>
        <v>The metric weight (in kg) for the minimum weight of the class (non-inclusive)</v>
      </c>
      <c r="D1506" s="145" t="str">
        <f t="shared" si="29"/>
        <v>COMMENT ON COLUMN SPT_TRIP_OB_FISH_V.SIZE_CLASS_WT_MIN_KG IS 'The metric weight (in kg) for the minimum weight of the class (non-inclusive)';</v>
      </c>
    </row>
    <row r="1507" spans="1:4" x14ac:dyDescent="0.25">
      <c r="A1507" t="s">
        <v>2070</v>
      </c>
      <c r="B1507" t="s">
        <v>427</v>
      </c>
      <c r="C1507" s="145" t="str">
        <f>VLOOKUP(B1507, Table_Cols!$B$519:$C$1165, 2, FALSE)</f>
        <v>The imperial weight (in pounds) for the minimum weight of the class (non-inclusive)</v>
      </c>
      <c r="D1507" s="145" t="str">
        <f t="shared" si="29"/>
        <v>COMMENT ON COLUMN SPT_TRIP_OB_FISH_V.SIZE_CLASS_WT_MIN_LB IS 'The imperial weight (in pounds) for the minimum weight of the class (non-inclusive)';</v>
      </c>
    </row>
    <row r="1508" spans="1:4" x14ac:dyDescent="0.25">
      <c r="A1508" t="s">
        <v>2070</v>
      </c>
      <c r="B1508" t="s">
        <v>711</v>
      </c>
      <c r="C1508" s="145" t="str">
        <f>VLOOKUP(B1508, Table_Cols!$B$519:$C$1165, 2, FALSE)</f>
        <v>The author for the given taxonomic species definition</v>
      </c>
      <c r="D1508" s="145" t="str">
        <f t="shared" si="29"/>
        <v>COMMENT ON COLUMN SPT_TRIP_OB_FISH_V.SPP_AUTHOR IS 'The author for the given taxonomic species definition';</v>
      </c>
    </row>
    <row r="1509" spans="1:4" x14ac:dyDescent="0.25">
      <c r="A1509" t="s">
        <v>2070</v>
      </c>
      <c r="B1509" t="s">
        <v>309</v>
      </c>
      <c r="C1509" s="145" t="str">
        <f>VLOOKUP(B1509, Table_Cols!$B$519:$C$1165, 2, FALSE)</f>
        <v>Common name of the species</v>
      </c>
      <c r="D1509" s="145" t="str">
        <f t="shared" si="29"/>
        <v>COMMENT ON COLUMN SPT_TRIP_OB_FISH_V.SPP_COMMON_NAME IS 'Common name of the species';</v>
      </c>
    </row>
    <row r="1510" spans="1:4" x14ac:dyDescent="0.25">
      <c r="A1510" t="s">
        <v>2070</v>
      </c>
      <c r="B1510" t="s">
        <v>308</v>
      </c>
      <c r="C1510" s="145" t="str">
        <f>VLOOKUP(B1510, Table_Cols!$B$519:$C$1165, 2, FALSE)</f>
        <v>FAO Code</v>
      </c>
      <c r="D1510" s="145" t="str">
        <f t="shared" si="29"/>
        <v>COMMENT ON COLUMN SPT_TRIP_OB_FISH_V.SPP_FAO_CODE IS 'FAO Code';</v>
      </c>
    </row>
    <row r="1511" spans="1:4" x14ac:dyDescent="0.25">
      <c r="A1511" t="s">
        <v>2070</v>
      </c>
      <c r="B1511" t="s">
        <v>716</v>
      </c>
      <c r="C1511" s="145" t="str">
        <f>VLOOKUP(B1511, Table_Cols!$B$519:$C$1165, 2, FALSE)</f>
        <v>The Observer code for the given species</v>
      </c>
      <c r="D1511" s="145" t="str">
        <f t="shared" si="29"/>
        <v>COMMENT ON COLUMN SPT_TRIP_OB_FISH_V.SPP_OBS_CODE IS 'The Observer code for the given species';</v>
      </c>
    </row>
    <row r="1512" spans="1:4" s="214" customFormat="1" x14ac:dyDescent="0.25">
      <c r="A1512" s="214" t="s">
        <v>2070</v>
      </c>
      <c r="B1512" s="214" t="s">
        <v>1460</v>
      </c>
      <c r="C1512" s="214" t="s">
        <v>1461</v>
      </c>
      <c r="D1512" s="214" t="str">
        <f t="shared" si="29"/>
        <v>COMMENT ON COLUMN SPT_TRIP_OB_FISH_V.SWFSC_CODE IS 'The Species Code from the original SWFSC database';</v>
      </c>
    </row>
    <row r="1513" spans="1:4" x14ac:dyDescent="0.25">
      <c r="A1513" t="s">
        <v>2070</v>
      </c>
      <c r="B1513" t="s">
        <v>310</v>
      </c>
      <c r="C1513" s="145" t="str">
        <f>VLOOKUP(B1513, Table_Cols!$B$519:$C$1165, 2, FALSE)</f>
        <v xml:space="preserve">Flag to indicate if the given species is legal to be retained ('Y') or is not retained ('N') </v>
      </c>
      <c r="D1513" s="145" t="str">
        <f t="shared" si="29"/>
        <v>COMMENT ON COLUMN SPT_TRIP_OB_FISH_V.SPP_RETAINED_YN IS 'Flag to indicate if the given species is legal to be retained (''Y'') or is not retained (''N'') ';</v>
      </c>
    </row>
    <row r="1514" spans="1:4" s="214" customFormat="1" x14ac:dyDescent="0.25">
      <c r="A1514" s="214" t="s">
        <v>2070</v>
      </c>
      <c r="B1514" s="214" t="s">
        <v>2865</v>
      </c>
      <c r="C1514" s="214" t="s">
        <v>2866</v>
      </c>
      <c r="D1514" s="214" t="str">
        <f t="shared" si="29"/>
        <v>COMMENT ON COLUMN SPT_TRIP_OB_FISH_V.TARGET_TUNA_SPP_YN IS 'Flag to indicate if a given species is a target tuna species (this is used for validation purposes to enforce business rules)';</v>
      </c>
    </row>
    <row r="1515" spans="1:4" x14ac:dyDescent="0.25">
      <c r="A1515" t="s">
        <v>2070</v>
      </c>
      <c r="B1515" t="s">
        <v>312</v>
      </c>
      <c r="C1515" s="145" t="str">
        <f>VLOOKUP(B1515, Table_Cols!$B$519:$C$1165, 2, FALSE)</f>
        <v>Scientific name of the species</v>
      </c>
      <c r="D1515" s="145" t="str">
        <f t="shared" si="29"/>
        <v>COMMENT ON COLUMN SPT_TRIP_OB_FISH_V.SPP_SCIENTIFIC_NAME IS 'Scientific name of the species';</v>
      </c>
    </row>
    <row r="1516" spans="1:4" x14ac:dyDescent="0.25">
      <c r="A1516" t="s">
        <v>2070</v>
      </c>
      <c r="B1516" t="s">
        <v>720</v>
      </c>
      <c r="C1516" s="145" t="str">
        <f>VLOOKUP(B1516, Table_Cols!$B$519:$C$1165, 2, FALSE)</f>
        <v>Taxonomic serial number assigned by ITIS</v>
      </c>
      <c r="D1516" s="145" t="str">
        <f t="shared" si="29"/>
        <v>COMMENT ON COLUMN SPT_TRIP_OB_FISH_V.SPP_TSN IS 'Taxonomic serial number assigned by ITIS';</v>
      </c>
    </row>
    <row r="1517" spans="1:4" x14ac:dyDescent="0.25">
      <c r="A1517" t="s">
        <v>2070</v>
      </c>
      <c r="B1517" t="s">
        <v>311</v>
      </c>
      <c r="C1517" s="145" t="str">
        <f>VLOOKUP(B1517, Table_Cols!$B$519:$C$1165, 2, FALSE)</f>
        <v xml:space="preserve">Flag to indicate if the given species is a tuna species ('Y') or is not a tuna species ('N') </v>
      </c>
      <c r="D1517" s="145" t="str">
        <f t="shared" si="29"/>
        <v>COMMENT ON COLUMN SPT_TRIP_OB_FISH_V.SPP_TUNA_YN IS 'Flag to indicate if the given species is a tuna species (''Y'') or is not a tuna species (''N'') ';</v>
      </c>
    </row>
    <row r="1518" spans="1:4" x14ac:dyDescent="0.25">
      <c r="A1518" t="s">
        <v>2070</v>
      </c>
      <c r="B1518" t="s">
        <v>723</v>
      </c>
      <c r="C1518" s="145" t="str">
        <f>VLOOKUP(B1518, Table_Cols!$B$519:$C$1165, 2, FALSE)</f>
        <v>The year the species was described</v>
      </c>
      <c r="D1518" s="145" t="str">
        <f t="shared" si="29"/>
        <v>COMMENT ON COLUMN SPT_TRIP_OB_FISH_V.SPP_YEAR_DESCRIBED IS 'The year the species was described';</v>
      </c>
    </row>
    <row r="1519" spans="1:4" x14ac:dyDescent="0.25">
      <c r="A1519" t="s">
        <v>2070</v>
      </c>
      <c r="B1519" t="s">
        <v>171</v>
      </c>
      <c r="C1519" s="145" t="str">
        <f>VLOOKUP(B1519, Table_Cols!$B$519:$C$1165, 2, FALSE)</f>
        <v>The alphabetic code for the given taxonomic type</v>
      </c>
      <c r="D1519" s="145" t="str">
        <f t="shared" si="29"/>
        <v>COMMENT ON COLUMN SPT_TRIP_OB_FISH_V.TAXON_TYPE_CODE IS 'The alphabetic code for the given taxonomic type';</v>
      </c>
    </row>
    <row r="1520" spans="1:4" x14ac:dyDescent="0.25">
      <c r="A1520" t="s">
        <v>2070</v>
      </c>
      <c r="B1520" t="s">
        <v>313</v>
      </c>
      <c r="C1520" s="145" t="str">
        <f>VLOOKUP(B1520, Table_Cols!$B$519:$C$1165, 2, FALSE)</f>
        <v>The description of the given taxonomic type</v>
      </c>
      <c r="D1520" s="145" t="str">
        <f t="shared" si="29"/>
        <v>COMMENT ON COLUMN SPT_TRIP_OB_FISH_V.TAXON_TYPE_DESC IS 'The description of the given taxonomic type';</v>
      </c>
    </row>
    <row r="1521" spans="1:4" x14ac:dyDescent="0.25">
      <c r="A1521" t="s">
        <v>2070</v>
      </c>
      <c r="B1521" t="s">
        <v>7</v>
      </c>
      <c r="C1521" s="145" t="str">
        <f>VLOOKUP(B1521, Table_Cols!$B$519:$C$1165, 2, FALSE)</f>
        <v>Taxonomic rank of the given species record</v>
      </c>
      <c r="D1521" s="145" t="str">
        <f t="shared" si="29"/>
        <v>COMMENT ON COLUMN SPT_TRIP_OB_FISH_V.TAXON_TYPE_ID IS 'Taxonomic rank of the given species record';</v>
      </c>
    </row>
    <row r="1522" spans="1:4" x14ac:dyDescent="0.25">
      <c r="A1522" t="s">
        <v>2070</v>
      </c>
      <c r="B1522" t="s">
        <v>172</v>
      </c>
      <c r="C1522" s="145" t="str">
        <f>VLOOKUP(B1522, Table_Cols!$B$519:$C$1165, 2, FALSE)</f>
        <v>The name of the given taxonomic type</v>
      </c>
      <c r="D1522" s="145" t="str">
        <f t="shared" si="29"/>
        <v>COMMENT ON COLUMN SPT_TRIP_OB_FISH_V.TAXON_TYPE_NAME IS 'The name of the given taxonomic type';</v>
      </c>
    </row>
    <row r="1523" spans="1:4" x14ac:dyDescent="0.25">
      <c r="A1523" t="s">
        <v>2070</v>
      </c>
      <c r="B1523" t="s">
        <v>733</v>
      </c>
      <c r="C1523" s="145" t="str">
        <f>VLOOKUP(B1523, Table_Cols!$B$519:$C$1165, 2, FALSE)</f>
        <v>The code for the given trip disposition type</v>
      </c>
      <c r="D1523" s="145" t="str">
        <f t="shared" si="29"/>
        <v>COMMENT ON COLUMN SPT_TRIP_OB_FISH_V.TRIP_DISP_CODE IS 'The code for the given trip disposition type';</v>
      </c>
    </row>
    <row r="1524" spans="1:4" x14ac:dyDescent="0.25">
      <c r="A1524" t="s">
        <v>2070</v>
      </c>
      <c r="B1524" t="s">
        <v>735</v>
      </c>
      <c r="C1524" s="145" t="str">
        <f>VLOOKUP(B1524, Table_Cols!$B$519:$C$1165, 2, FALSE)</f>
        <v>The description of the given trip disposition type</v>
      </c>
      <c r="D1524" s="145" t="str">
        <f t="shared" si="29"/>
        <v>COMMENT ON COLUMN SPT_TRIP_OB_FISH_V.TRIP_DISP_DESC IS 'The description of the given trip disposition type';</v>
      </c>
    </row>
    <row r="1525" spans="1:4" x14ac:dyDescent="0.25">
      <c r="A1525" t="s">
        <v>2070</v>
      </c>
      <c r="B1525" t="s">
        <v>738</v>
      </c>
      <c r="C1525" s="145" t="str">
        <f>VLOOKUP(B1525, Table_Cols!$B$519:$C$1165, 2, FALSE)</f>
        <v>The name of the given trip disposition type</v>
      </c>
      <c r="D1525" s="145" t="str">
        <f t="shared" si="29"/>
        <v>COMMENT ON COLUMN SPT_TRIP_OB_FISH_V.TRIP_DISP_NAME IS 'The name of the given trip disposition type';</v>
      </c>
    </row>
    <row r="1526" spans="1:4" x14ac:dyDescent="0.25">
      <c r="A1526" t="s">
        <v>2070</v>
      </c>
      <c r="B1526" t="s">
        <v>366</v>
      </c>
      <c r="C1526" s="145" t="str">
        <f>VLOOKUP(B1526, Table_Cols!$B$519:$C$1165, 2, FALSE)</f>
        <v>The vessel trip the fish were onboard before departing/after unloading</v>
      </c>
      <c r="D1526" s="145" t="str">
        <f t="shared" si="29"/>
        <v>COMMENT ON COLUMN SPT_TRIP_OB_FISH_V.VESS_TRIP_ID IS 'The vessel trip the fish were onboard before departing/after unloading';</v>
      </c>
    </row>
    <row r="1527" spans="1:4" x14ac:dyDescent="0.25">
      <c r="A1527" t="s">
        <v>2072</v>
      </c>
      <c r="B1527" t="s">
        <v>1605</v>
      </c>
      <c r="C1527" s="145" t="str">
        <f>VLOOKUP(B1527, Table_Cols!$B$519:$C$1165, 2, FALSE)</f>
        <v>The date on which this record was created in the database</v>
      </c>
      <c r="D1527" s="145" t="str">
        <f t="shared" si="29"/>
        <v>COMMENT ON COLUMN SPT_XML_PTA_ERRORS_V.CREATE_DATE IS 'The date on which this record was created in the database';</v>
      </c>
    </row>
    <row r="1528" spans="1:4" x14ac:dyDescent="0.25">
      <c r="A1528" t="s">
        <v>2072</v>
      </c>
      <c r="B1528" t="s">
        <v>1978</v>
      </c>
      <c r="C1528" s="145" t="str">
        <f>VLOOKUP(B1528, Table_Cols!$B$519:$C$1165, 2, FALSE)</f>
        <v>The description of the given XML Data File error</v>
      </c>
      <c r="D1528" s="145" t="str">
        <f t="shared" si="29"/>
        <v>COMMENT ON COLUMN SPT_XML_PTA_ERRORS_V.ERROR_DESCRIPTION IS 'The description of the given XML Data File error';</v>
      </c>
    </row>
    <row r="1529" spans="1:4" s="214" customFormat="1" x14ac:dyDescent="0.25">
      <c r="A1529" s="214" t="s">
        <v>2072</v>
      </c>
      <c r="B1529" s="214" t="s">
        <v>2784</v>
      </c>
      <c r="C1529" s="214" t="s">
        <v>2785</v>
      </c>
      <c r="D1529" s="214" t="str">
        <f t="shared" si="29"/>
        <v>COMMENT ON COLUMN SPT_XML_PTA_ERRORS_V.ERROR_NOTES IS 'Manually entered notes for the corresponding data error';</v>
      </c>
    </row>
    <row r="1530" spans="1:4" x14ac:dyDescent="0.25">
      <c r="A1530" t="s">
        <v>2072</v>
      </c>
      <c r="B1530" t="s">
        <v>1889</v>
      </c>
      <c r="C1530" s="145" t="str">
        <f>VLOOKUP(B1530, Table_Cols!$B$519:$C$1165, 2, FALSE)</f>
        <v>Primary Key for the SPT_ERRORS table</v>
      </c>
      <c r="D1530" s="145" t="str">
        <f t="shared" si="29"/>
        <v>COMMENT ON COLUMN SPT_XML_PTA_ERRORS_V.ERROR_ID IS 'Primary Key for the SPT_ERRORS table';</v>
      </c>
    </row>
    <row r="1531" spans="1:4" x14ac:dyDescent="0.25">
      <c r="A1531" t="s">
        <v>2072</v>
      </c>
      <c r="B1531" t="s">
        <v>1890</v>
      </c>
      <c r="C1531" s="145" t="str">
        <f>VLOOKUP(B1531, Table_Cols!$B$519:$C$1165, 2, FALSE)</f>
        <v>The Error Type for the given error</v>
      </c>
      <c r="D1531" s="145" t="str">
        <f t="shared" si="29"/>
        <v>COMMENT ON COLUMN SPT_XML_PTA_ERRORS_V.ERROR_TYPE_ID IS 'The Error Type for the given error';</v>
      </c>
    </row>
    <row r="1532" spans="1:4" x14ac:dyDescent="0.25">
      <c r="A1532" t="s">
        <v>2072</v>
      </c>
      <c r="B1532" t="s">
        <v>2571</v>
      </c>
      <c r="C1532" s="186" t="s">
        <v>2574</v>
      </c>
      <c r="D1532" s="145" t="str">
        <f t="shared" si="29"/>
        <v>COMMENT ON COLUMN SPT_XML_PTA_ERRORS_V.DATA_STREAM_CODE IS 'The code for the given data stream';</v>
      </c>
    </row>
    <row r="1533" spans="1:4" x14ac:dyDescent="0.25">
      <c r="A1533" t="s">
        <v>2072</v>
      </c>
      <c r="B1533" t="s">
        <v>2572</v>
      </c>
      <c r="C1533" s="186" t="s">
        <v>2576</v>
      </c>
      <c r="D1533" s="145" t="str">
        <f t="shared" si="29"/>
        <v>COMMENT ON COLUMN SPT_XML_PTA_ERRORS_V.DATA_STREAM_DESC IS 'The description for the given data stream';</v>
      </c>
    </row>
    <row r="1534" spans="1:4" x14ac:dyDescent="0.25">
      <c r="A1534" t="s">
        <v>2072</v>
      </c>
      <c r="B1534" t="s">
        <v>2570</v>
      </c>
      <c r="C1534" s="186" t="s">
        <v>2577</v>
      </c>
      <c r="D1534" s="145" t="str">
        <f t="shared" si="29"/>
        <v>COMMENT ON COLUMN SPT_XML_PTA_ERRORS_V.DATA_STREAM_ID IS 'Primary Key for the SPT_DATA_STREAMS table';</v>
      </c>
    </row>
    <row r="1535" spans="1:4" x14ac:dyDescent="0.25">
      <c r="A1535" t="s">
        <v>2072</v>
      </c>
      <c r="B1535" t="s">
        <v>2573</v>
      </c>
      <c r="C1535" s="186" t="s">
        <v>2575</v>
      </c>
      <c r="D1535" s="145" t="str">
        <f t="shared" si="29"/>
        <v>COMMENT ON COLUMN SPT_XML_PTA_ERRORS_V.DATA_STREAM_NAME IS 'The name for the given data stream';</v>
      </c>
    </row>
    <row r="1536" spans="1:4" x14ac:dyDescent="0.25">
      <c r="A1536" t="s">
        <v>2072</v>
      </c>
      <c r="B1536" t="s">
        <v>1982</v>
      </c>
      <c r="C1536" s="145" t="str">
        <f>VLOOKUP(B1536, Table_Cols!$B$519:$C$1165, 2, FALSE)</f>
        <v>The code for the given error severity</v>
      </c>
      <c r="D1536" s="145" t="str">
        <f t="shared" si="29"/>
        <v>COMMENT ON COLUMN SPT_XML_PTA_ERRORS_V.ERR_SEVERITY_CODE IS 'The code for the given error severity';</v>
      </c>
    </row>
    <row r="1537" spans="1:4" x14ac:dyDescent="0.25">
      <c r="A1537" t="s">
        <v>2072</v>
      </c>
      <c r="B1537" t="s">
        <v>1983</v>
      </c>
      <c r="C1537" s="145" t="str">
        <f>VLOOKUP(B1537, Table_Cols!$B$519:$C$1165, 2, FALSE)</f>
        <v>The description for the given error severity</v>
      </c>
      <c r="D1537" s="145" t="str">
        <f t="shared" si="29"/>
        <v>COMMENT ON COLUMN SPT_XML_PTA_ERRORS_V.ERR_SEVERITY_DESC IS 'The description for the given error severity';</v>
      </c>
    </row>
    <row r="1538" spans="1:4" x14ac:dyDescent="0.25">
      <c r="A1538" t="s">
        <v>2072</v>
      </c>
      <c r="B1538" t="s">
        <v>1835</v>
      </c>
      <c r="C1538" s="145" t="str">
        <f>VLOOKUP(B1538, Table_Cols!$B$519:$C$1165, 2, FALSE)</f>
        <v>The Severity of the given error type criteria.  These indicate the status of the given error (e.g. warnings, data errors, violations of law, etc.)</v>
      </c>
      <c r="D1538" s="145" t="str">
        <f t="shared" si="29"/>
        <v>COMMENT ON COLUMN SPT_XML_PTA_ERRORS_V.ERR_SEVERITY_ID IS 'The Severity of the given error type criteria.  These indicate the status of the given error (e.g. warnings, data errors, violations of law, etc.)';</v>
      </c>
    </row>
    <row r="1539" spans="1:4" x14ac:dyDescent="0.25">
      <c r="A1539" t="s">
        <v>2072</v>
      </c>
      <c r="B1539" t="s">
        <v>1984</v>
      </c>
      <c r="C1539" s="145" t="str">
        <f>VLOOKUP(B1539, Table_Cols!$B$519:$C$1165, 2, FALSE)</f>
        <v>The name for the given error severity</v>
      </c>
      <c r="D1539" s="145" t="str">
        <f t="shared" si="29"/>
        <v>COMMENT ON COLUMN SPT_XML_PTA_ERRORS_V.ERR_SEVERITY_NAME IS 'The name for the given error severity';</v>
      </c>
    </row>
    <row r="1540" spans="1:4" x14ac:dyDescent="0.25">
      <c r="A1540" t="s">
        <v>2072</v>
      </c>
      <c r="B1540" t="s">
        <v>1985</v>
      </c>
      <c r="C1540" s="145" t="str">
        <f>VLOOKUP(B1540, Table_Cols!$B$519:$C$1165, 2, FALSE)</f>
        <v>Flag to indicate if the given error type criteria is active</v>
      </c>
      <c r="D1540" s="145" t="str">
        <f t="shared" si="29"/>
        <v>COMMENT ON COLUMN SPT_XML_PTA_ERRORS_V.ERR_TYPE_ACTIVE_YN IS 'Flag to indicate if the given error type criteria is active';</v>
      </c>
    </row>
    <row r="1541" spans="1:4" x14ac:dyDescent="0.25">
      <c r="A1541" t="s">
        <v>2072</v>
      </c>
      <c r="B1541" t="s">
        <v>1986</v>
      </c>
      <c r="C1541" s="145" t="str">
        <f>VLOOKUP(B1541,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41" s="145" t="str">
        <f t="shared" si="29"/>
        <v>COMMENT ON COLUMN SPT_XML_PTA_ERRORS_V.ERR_TYPE_COMMENT_TEMPLATE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42" spans="1:4" x14ac:dyDescent="0.25">
      <c r="A1542" t="s">
        <v>2072</v>
      </c>
      <c r="B1542" t="s">
        <v>1987</v>
      </c>
      <c r="C1542" s="145" t="str">
        <f>VLOOKUP(B1542, Table_Cols!$B$519:$C$1165, 2, FALSE)</f>
        <v>The description for the given QC validation error type</v>
      </c>
      <c r="D1542" s="145" t="str">
        <f t="shared" si="29"/>
        <v>COMMENT ON COLUMN SPT_XML_PTA_ERRORS_V.ERR_TYPE_DESC IS 'The description for the given QC validation error type';</v>
      </c>
    </row>
    <row r="1543" spans="1:4" x14ac:dyDescent="0.25">
      <c r="A1543" t="s">
        <v>2072</v>
      </c>
      <c r="B1543" t="s">
        <v>1988</v>
      </c>
      <c r="C1543" s="145" t="str">
        <f>VLOOKUP(B1543, Table_Cols!$B$519:$C$1165, 2, FALSE)</f>
        <v>The name of the given QC validation criteria</v>
      </c>
      <c r="D1543" s="145" t="str">
        <f t="shared" si="29"/>
        <v>COMMENT ON COLUMN SPT_XML_PTA_ERRORS_V.ERR_TYPE_NAME IS 'The name of the given QC validation criteria';</v>
      </c>
    </row>
    <row r="1544" spans="1:4" x14ac:dyDescent="0.25">
      <c r="A1544" t="s">
        <v>2072</v>
      </c>
      <c r="B1544" t="s">
        <v>1965</v>
      </c>
      <c r="C1544" s="145" t="str">
        <f>VLOOKUP(B1544, Table_Cols!$B$519:$C$1165, 2, FALSE)</f>
        <v>The date/time the XML data import script finished executing</v>
      </c>
      <c r="D1544" s="145" t="str">
        <f t="shared" si="29"/>
        <v>COMMENT ON COLUMN SPT_XML_PTA_ERRORS_V.EXEC_END_DTM IS 'The date/time the XML data import script finished executing';</v>
      </c>
    </row>
    <row r="1545" spans="1:4" x14ac:dyDescent="0.25">
      <c r="A1545" t="s">
        <v>2072</v>
      </c>
      <c r="B1545" t="s">
        <v>1966</v>
      </c>
      <c r="C1545" s="145" t="str">
        <f>VLOOKUP(B1545, Table_Cols!$B$519:$C$1165, 2, FALSE)</f>
        <v>The date/time the XML data import script was executed</v>
      </c>
      <c r="D1545" s="145" t="str">
        <f t="shared" si="29"/>
        <v>COMMENT ON COLUMN SPT_XML_PTA_ERRORS_V.EXEC_START_DTM IS 'The date/time the XML data import script was executed';</v>
      </c>
    </row>
    <row r="1546" spans="1:4" x14ac:dyDescent="0.25">
      <c r="A1546" t="s">
        <v>2072</v>
      </c>
      <c r="B1546" t="s">
        <v>1967</v>
      </c>
      <c r="C1546" s="145" t="str">
        <f>VLOOKUP(B1546, Table_Cols!$B$519:$C$1165, 2, FALSE)</f>
        <v>Flag to indicate if the given data file is active (Y) or inactive (N)</v>
      </c>
      <c r="D1546" s="145" t="str">
        <f t="shared" si="29"/>
        <v>COMMENT ON COLUMN SPT_XML_PTA_ERRORS_V.FILE_ACTIVE_YN IS 'Flag to indicate if the given data file is active (Y) or inactive (N)';</v>
      </c>
    </row>
    <row r="1547" spans="1:4" x14ac:dyDescent="0.25">
      <c r="A1547" t="s">
        <v>2072</v>
      </c>
      <c r="B1547" t="s">
        <v>1968</v>
      </c>
      <c r="C1547" s="145" t="str">
        <f>VLOOKUP(B1547, Table_Cols!$B$519:$C$1165, 2, FALSE)</f>
        <v>The MD5 file checksum for the given XML data file</v>
      </c>
      <c r="D1547" s="145" t="str">
        <f t="shared" si="29"/>
        <v>COMMENT ON COLUMN SPT_XML_PTA_ERRORS_V.FILE_CHECKSUM IS 'The MD5 file checksum for the given XML data file';</v>
      </c>
    </row>
    <row r="1548" spans="1:4" x14ac:dyDescent="0.25">
      <c r="A1548" t="s">
        <v>2072</v>
      </c>
      <c r="B1548" t="s">
        <v>1969</v>
      </c>
      <c r="C1548" s="145" t="str">
        <f>VLOOKUP(B1548, Table_Cols!$B$519:$C$1165, 2, FALSE)</f>
        <v>This is the file name for the given XML data file</v>
      </c>
      <c r="D1548" s="145" t="str">
        <f t="shared" si="29"/>
        <v>COMMENT ON COLUMN SPT_XML_PTA_ERRORS_V.FILE_NAME IS 'This is the file name for the given XML data file';</v>
      </c>
    </row>
    <row r="1549" spans="1:4" x14ac:dyDescent="0.25">
      <c r="A1549" t="s">
        <v>2072</v>
      </c>
      <c r="B1549" t="s">
        <v>1970</v>
      </c>
      <c r="C1549" s="145" t="str">
        <f>VLOOKUP(B1549, Table_Cols!$B$519:$C$1165, 2, FALSE)</f>
        <v>This is the full file path for the given XML data file</v>
      </c>
      <c r="D1549" s="145" t="str">
        <f t="shared" si="29"/>
        <v>COMMENT ON COLUMN SPT_XML_PTA_ERRORS_V.FILE_PATH IS 'This is the full file path for the given XML data file';</v>
      </c>
    </row>
    <row r="1550" spans="1:4" x14ac:dyDescent="0.25">
      <c r="A1550" t="s">
        <v>2072</v>
      </c>
      <c r="B1550" t="s">
        <v>1989</v>
      </c>
      <c r="C1550" s="159" t="s">
        <v>2254</v>
      </c>
      <c r="D1550" s="145" t="str">
        <f t="shared" si="29"/>
        <v>COMMENT ON COLUMN SPT_XML_PTA_ERRORS_V.FORMATTED_CREATE_DATE IS 'The formatted date/time on which this record was created in the database (MM/DD/YYYY HH24:MI)';</v>
      </c>
    </row>
    <row r="1551" spans="1:4" x14ac:dyDescent="0.25">
      <c r="A1551" t="s">
        <v>2072</v>
      </c>
      <c r="B1551" t="s">
        <v>1971</v>
      </c>
      <c r="C1551" s="159" t="s">
        <v>2255</v>
      </c>
      <c r="D1551" s="145" t="str">
        <f t="shared" si="29"/>
        <v>COMMENT ON COLUMN SPT_XML_PTA_ERRORS_V.FORMATTED_EXEC_END_DTM IS 'The formatted date/time the XML data import script finished executing (MM/DD/YYYY HH24:MI)';</v>
      </c>
    </row>
    <row r="1552" spans="1:4" x14ac:dyDescent="0.25">
      <c r="A1552" t="s">
        <v>2072</v>
      </c>
      <c r="B1552" t="s">
        <v>1972</v>
      </c>
      <c r="C1552" s="159" t="s">
        <v>2256</v>
      </c>
      <c r="D1552" s="145" t="str">
        <f t="shared" ref="D1552:D1610" si="30">CONCATENATE("COMMENT ON COLUMN ",A1552, ".", B1552, " IS '", SUBSTITUTE(C1552, "'", "''"), "';")</f>
        <v>COMMENT ON COLUMN SPT_XML_PTA_ERRORS_V.FORMATTED_EXEC_START_DTM IS 'The formatted date/time the XML data import script was executed (MM/DD/YYYY HH24:MI)';</v>
      </c>
    </row>
    <row r="1553" spans="1:4" x14ac:dyDescent="0.25">
      <c r="A1553" t="s">
        <v>2072</v>
      </c>
      <c r="B1553" t="s">
        <v>1990</v>
      </c>
      <c r="C1553" s="159" t="s">
        <v>2258</v>
      </c>
      <c r="D1553" s="145" t="str">
        <f t="shared" si="30"/>
        <v>COMMENT ON COLUMN SPT_XML_PTA_ERRORS_V.FORMATTED_LAST_EVAL_DATE IS 'The formatted date/time on which this record was last evaluated based on its associated validation criteria that was active at when the given associated data stream parent record was first evaluated (MM/DD/YYYY HH24:MI)';</v>
      </c>
    </row>
    <row r="1554" spans="1:4" x14ac:dyDescent="0.25">
      <c r="A1554" t="s">
        <v>2072</v>
      </c>
      <c r="B1554" t="s">
        <v>1973</v>
      </c>
      <c r="C1554" s="159" t="s">
        <v>2257</v>
      </c>
      <c r="D1554" s="145" t="str">
        <f t="shared" si="30"/>
        <v>COMMENT ON COLUMN SPT_XML_PTA_ERRORS_V.FORMATTED_SCAN_DATE IS 'The formatted date/time the XML file was scanned (MM/DD/YYYY HH24:MI)';</v>
      </c>
    </row>
    <row r="1555" spans="1:4" x14ac:dyDescent="0.25">
      <c r="A1555" t="s">
        <v>2072</v>
      </c>
      <c r="B1555" t="s">
        <v>1991</v>
      </c>
      <c r="C1555" s="145" t="str">
        <f>VLOOKUP(B1555,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55" s="145" t="str">
        <f t="shared" si="30"/>
        <v>COMMENT ON COLUMN SPT_XML_PTA_ERRORS_V.IND_FIELD_NAME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56" spans="1:4" x14ac:dyDescent="0.25">
      <c r="A1556" t="s">
        <v>2072</v>
      </c>
      <c r="B1556" t="s">
        <v>1992</v>
      </c>
      <c r="C1556" s="145" t="str">
        <f>VLOOKUP(B1556, Table_Cols!$B$519:$C$1165, 2, FALSE)</f>
        <v>The date on which this record was last evaluated based on its associated validation criteria that was active at when the given associated data stream parent record was first evaluated</v>
      </c>
      <c r="D1556" s="145" t="str">
        <f t="shared" si="30"/>
        <v>COMMENT ON COLUMN SPT_XML_PTA_ERRORS_V.LAST_EVAL_DATE IS 'The date on which this record was last evaluated based on its associated validation criteria that was active at when the given associated data stream parent record was first evaluated';</v>
      </c>
    </row>
    <row r="1557" spans="1:4" x14ac:dyDescent="0.25">
      <c r="A1557" t="s">
        <v>2072</v>
      </c>
      <c r="B1557" t="s">
        <v>1993</v>
      </c>
      <c r="C1557" s="145" t="str">
        <f>VLOOKUP(B1557, Table_Cols!$B$519:$C$1165, 2, FALSE)</f>
        <v>The name of the object that is used in the given QC validation criteria</v>
      </c>
      <c r="D1557" s="145" t="str">
        <f t="shared" si="30"/>
        <v>COMMENT ON COLUMN SPT_XML_PTA_ERRORS_V.OBJECT_NAME IS 'The name of the object that is used in the given QC validation criteria';</v>
      </c>
    </row>
    <row r="1558" spans="1:4" x14ac:dyDescent="0.25">
      <c r="A1558" t="s">
        <v>2072</v>
      </c>
      <c r="B1558" t="s">
        <v>1884</v>
      </c>
      <c r="C1558" s="145" t="str">
        <f>VLOOKUP(B1558, Table_Cols!$B$519:$C$1165, 2, FALSE)</f>
        <v>Foreign key reference to the Errors (PTA) intersection table</v>
      </c>
      <c r="D1558" s="145" t="str">
        <f t="shared" si="30"/>
        <v>COMMENT ON COLUMN SPT_XML_PTA_ERRORS_V.PTA_ERROR_ID IS 'Foreign key reference to the Errors (PTA) intersection table';</v>
      </c>
    </row>
    <row r="1559" spans="1:4" x14ac:dyDescent="0.25">
      <c r="A1559" t="s">
        <v>2072</v>
      </c>
      <c r="B1559" t="s">
        <v>366</v>
      </c>
      <c r="C1559" s="263" t="s">
        <v>841</v>
      </c>
      <c r="D1559" s="145" t="str">
        <f t="shared" si="30"/>
        <v>COMMENT ON COLUMN SPT_XML_PTA_ERRORS_V.VESS_TRIP_ID IS 'Primary Key for the SPT_VESSEL_TRIPS table';</v>
      </c>
    </row>
    <row r="1560" spans="1:4" x14ac:dyDescent="0.25">
      <c r="A1560" t="s">
        <v>2072</v>
      </c>
      <c r="B1560" t="s">
        <v>1893</v>
      </c>
      <c r="C1560" s="145" t="str">
        <f>VLOOKUP(B1560, Table_Cols!$B$519:$C$1165, 2, FALSE)</f>
        <v>The Data QC Object that the error type is determined from.  If this is NULL it is not associated with a QC query validation constraint (e.g. DB error)</v>
      </c>
      <c r="D1560" s="145" t="str">
        <f t="shared" si="30"/>
        <v>COMMENT ON COLUMN SPT_XML_PTA_ERRORS_V.QC_OBJECT_ID IS 'The Data QC Object that the error type is determined from.  If this is NULL it is not associated with a QC query validation constraint (e.g. DB error)';</v>
      </c>
    </row>
    <row r="1561" spans="1:4" x14ac:dyDescent="0.25">
      <c r="A1561" t="s">
        <v>2072</v>
      </c>
      <c r="B1561" t="s">
        <v>1994</v>
      </c>
      <c r="C1561" s="145" t="str">
        <f>VLOOKUP(B1561, Table_Cols!$B$519:$C$1165, 2, FALSE)</f>
        <v>Flag to indicate if the QC object is active (Y) or inactive (N)</v>
      </c>
      <c r="D1561" s="145" t="str">
        <f t="shared" si="30"/>
        <v>COMMENT ON COLUMN SPT_XML_PTA_ERRORS_V.QC_OBJ_ACTIVE_YN IS 'Flag to indicate if the QC object is active (Y) or inactive (N)';</v>
      </c>
    </row>
    <row r="1562" spans="1:4" x14ac:dyDescent="0.25">
      <c r="A1562" t="s">
        <v>2072</v>
      </c>
      <c r="B1562" t="s">
        <v>1995</v>
      </c>
      <c r="C1562" s="145" t="str">
        <f>VLOOKUP(B1562, Table_Cols!$B$519:$C$1165, 2, FALSE)</f>
        <v>Relative sort order for the QC object to be executed in</v>
      </c>
      <c r="D1562" s="145" t="str">
        <f t="shared" si="30"/>
        <v>COMMENT ON COLUMN SPT_XML_PTA_ERRORS_V.QC_SORT_ORDER IS 'Relative sort order for the QC object to be executed in';</v>
      </c>
    </row>
    <row r="1563" spans="1:4" x14ac:dyDescent="0.25">
      <c r="A1563" t="s">
        <v>2072</v>
      </c>
      <c r="B1563" t="s">
        <v>1974</v>
      </c>
      <c r="C1563" s="145" t="str">
        <f>VLOOKUP(B1563, Table_Cols!$B$519:$C$1165, 2, FALSE)</f>
        <v>Date/time the XML file was scanned</v>
      </c>
      <c r="D1563" s="145" t="str">
        <f t="shared" si="30"/>
        <v>COMMENT ON COLUMN SPT_XML_PTA_ERRORS_V.SCAN_DATE IS 'Date/time the XML file was scanned';</v>
      </c>
    </row>
    <row r="1564" spans="1:4" x14ac:dyDescent="0.25">
      <c r="A1564" t="s">
        <v>2072</v>
      </c>
      <c r="B1564" t="s">
        <v>1975</v>
      </c>
      <c r="C1564" s="145" t="str">
        <f>VLOOKUP(B1564, Table_Cols!$B$519:$C$1165, 2, FALSE)</f>
        <v>The base file path for the given XML data import script execution</v>
      </c>
      <c r="D1564" s="145" t="str">
        <f t="shared" si="30"/>
        <v>COMMENT ON COLUMN SPT_XML_PTA_ERRORS_V.SCRIPT_EXECUTION_PATH IS 'The base file path for the given XML data import script execution';</v>
      </c>
    </row>
    <row r="1565" spans="1:4" x14ac:dyDescent="0.25">
      <c r="A1565" t="s">
        <v>2072</v>
      </c>
      <c r="B1565" t="s">
        <v>1092</v>
      </c>
      <c r="C1565" s="145" t="str">
        <f>VLOOKUP(B1565, Table_Cols!$B$519:$C$1165, 2, FALSE)</f>
        <v>Primary Key for the SPT_APP_XML_EXEC table</v>
      </c>
      <c r="D1565" s="145" t="str">
        <f t="shared" si="30"/>
        <v>COMMENT ON COLUMN SPT_XML_PTA_ERRORS_V.XML_EXEC_ID IS 'Primary Key for the SPT_APP_XML_EXEC table';</v>
      </c>
    </row>
    <row r="1566" spans="1:4" x14ac:dyDescent="0.25">
      <c r="A1566" t="s">
        <v>2072</v>
      </c>
      <c r="B1566" t="s">
        <v>1088</v>
      </c>
      <c r="C1566" s="145" t="str">
        <f>VLOOKUP(B1566, Table_Cols!$B$519:$C$1165, 2, FALSE)</f>
        <v>Primary Key for the SPT_XML_DATA_FILES table</v>
      </c>
      <c r="D1566" s="145" t="str">
        <f t="shared" si="30"/>
        <v>COMMENT ON COLUMN SPT_XML_PTA_ERRORS_V.XML_FILE_ID IS 'Primary Key for the SPT_XML_DATA_FILES table';</v>
      </c>
    </row>
    <row r="1567" spans="1:4" s="214" customFormat="1" x14ac:dyDescent="0.25">
      <c r="A1567" s="214" t="s">
        <v>2072</v>
      </c>
      <c r="B1567" s="214" t="s">
        <v>2783</v>
      </c>
      <c r="C1567" s="214" t="s">
        <v>2791</v>
      </c>
      <c r="D1567" s="214" t="str">
        <f t="shared" si="30"/>
        <v>COMMENT ON COLUMN SPT_XML_PTA_ERRORS_V.ERR_RES_TYPE_ID IS 'Primary Key for the SPT_ERR_RES_TYPES table';</v>
      </c>
    </row>
    <row r="1568" spans="1:4" s="214" customFormat="1" x14ac:dyDescent="0.25">
      <c r="A1568" s="214" t="s">
        <v>2072</v>
      </c>
      <c r="B1568" s="214" t="s">
        <v>2788</v>
      </c>
      <c r="C1568" s="214" t="s">
        <v>2792</v>
      </c>
      <c r="D1568" s="214" t="str">
        <f t="shared" si="30"/>
        <v>COMMENT ON COLUMN SPT_XML_PTA_ERRORS_V.ERR_RES_TYPE_CODE IS 'The Error Resolution Type code';</v>
      </c>
    </row>
    <row r="1569" spans="1:4" s="214" customFormat="1" x14ac:dyDescent="0.25">
      <c r="A1569" s="214" t="s">
        <v>2072</v>
      </c>
      <c r="B1569" s="214" t="s">
        <v>2789</v>
      </c>
      <c r="C1569" s="214" t="s">
        <v>2793</v>
      </c>
      <c r="D1569" s="214" t="str">
        <f t="shared" si="30"/>
        <v>COMMENT ON COLUMN SPT_XML_PTA_ERRORS_V.ERR_RES_TYPE_NAME IS 'The Error Resolution Type name';</v>
      </c>
    </row>
    <row r="1570" spans="1:4" s="214" customFormat="1" x14ac:dyDescent="0.25">
      <c r="A1570" s="214" t="s">
        <v>2072</v>
      </c>
      <c r="B1570" s="214" t="s">
        <v>2790</v>
      </c>
      <c r="C1570" s="214" t="s">
        <v>2794</v>
      </c>
      <c r="D1570" s="214" t="str">
        <f t="shared" si="30"/>
        <v>COMMENT ON COLUMN SPT_XML_PTA_ERRORS_V.ERR_RES_TYPE_DESC IS 'The Error Resolution Type description';</v>
      </c>
    </row>
    <row r="1571" spans="1:4" x14ac:dyDescent="0.25">
      <c r="A1571" t="s">
        <v>2073</v>
      </c>
      <c r="B1571" t="s">
        <v>1605</v>
      </c>
      <c r="C1571" s="145" t="str">
        <f>VLOOKUP(B1571, Table_Cols!$B$519:$C$1165, 2, FALSE)</f>
        <v>The date on which this record was created in the database</v>
      </c>
      <c r="D1571" s="145" t="str">
        <f t="shared" si="30"/>
        <v>COMMENT ON COLUMN SPT_XML_PTA_ERROR_TYPE_V.CREATE_DATE IS 'The date on which this record was created in the database';</v>
      </c>
    </row>
    <row r="1572" spans="1:4" x14ac:dyDescent="0.25">
      <c r="A1572" t="s">
        <v>2073</v>
      </c>
      <c r="B1572" t="s">
        <v>1890</v>
      </c>
      <c r="C1572" s="145" t="str">
        <f>VLOOKUP(B1572, Table_Cols!$B$519:$C$1165, 2, FALSE)</f>
        <v>The Error Type for the given error</v>
      </c>
      <c r="D1572" s="145" t="str">
        <f t="shared" si="30"/>
        <v>COMMENT ON COLUMN SPT_XML_PTA_ERROR_TYPE_V.ERROR_TYPE_ID IS 'The Error Type for the given error';</v>
      </c>
    </row>
    <row r="1573" spans="1:4" x14ac:dyDescent="0.25">
      <c r="A1573" t="s">
        <v>2073</v>
      </c>
      <c r="B1573" t="s">
        <v>2571</v>
      </c>
      <c r="C1573" s="186" t="s">
        <v>2574</v>
      </c>
      <c r="D1573" s="145" t="str">
        <f t="shared" si="30"/>
        <v>COMMENT ON COLUMN SPT_XML_PTA_ERROR_TYPE_V.DATA_STREAM_CODE IS 'The code for the given data stream';</v>
      </c>
    </row>
    <row r="1574" spans="1:4" x14ac:dyDescent="0.25">
      <c r="A1574" t="s">
        <v>2073</v>
      </c>
      <c r="B1574" t="s">
        <v>2572</v>
      </c>
      <c r="C1574" s="186" t="s">
        <v>2576</v>
      </c>
      <c r="D1574" s="145" t="str">
        <f t="shared" si="30"/>
        <v>COMMENT ON COLUMN SPT_XML_PTA_ERROR_TYPE_V.DATA_STREAM_DESC IS 'The description for the given data stream';</v>
      </c>
    </row>
    <row r="1575" spans="1:4" x14ac:dyDescent="0.25">
      <c r="A1575" t="s">
        <v>2073</v>
      </c>
      <c r="B1575" t="s">
        <v>2570</v>
      </c>
      <c r="C1575" s="186" t="s">
        <v>2577</v>
      </c>
      <c r="D1575" s="145" t="str">
        <f t="shared" si="30"/>
        <v>COMMENT ON COLUMN SPT_XML_PTA_ERROR_TYPE_V.DATA_STREAM_ID IS 'Primary Key for the SPT_DATA_STREAMS table';</v>
      </c>
    </row>
    <row r="1576" spans="1:4" x14ac:dyDescent="0.25">
      <c r="A1576" t="s">
        <v>2073</v>
      </c>
      <c r="B1576" t="s">
        <v>2573</v>
      </c>
      <c r="C1576" s="186" t="s">
        <v>2575</v>
      </c>
      <c r="D1576" s="145" t="str">
        <f t="shared" si="30"/>
        <v>COMMENT ON COLUMN SPT_XML_PTA_ERROR_TYPE_V.DATA_STREAM_NAME IS 'The name for the given data stream';</v>
      </c>
    </row>
    <row r="1577" spans="1:4" x14ac:dyDescent="0.25">
      <c r="A1577" t="s">
        <v>2073</v>
      </c>
      <c r="B1577" t="s">
        <v>1982</v>
      </c>
      <c r="C1577" s="145" t="str">
        <f>VLOOKUP(B1577, Table_Cols!$B$519:$C$1165, 2, FALSE)</f>
        <v>The code for the given error severity</v>
      </c>
      <c r="D1577" s="145" t="str">
        <f t="shared" si="30"/>
        <v>COMMENT ON COLUMN SPT_XML_PTA_ERROR_TYPE_V.ERR_SEVERITY_CODE IS 'The code for the given error severity';</v>
      </c>
    </row>
    <row r="1578" spans="1:4" x14ac:dyDescent="0.25">
      <c r="A1578" t="s">
        <v>2073</v>
      </c>
      <c r="B1578" t="s">
        <v>1983</v>
      </c>
      <c r="C1578" s="145" t="str">
        <f>VLOOKUP(B1578, Table_Cols!$B$519:$C$1165, 2, FALSE)</f>
        <v>The description for the given error severity</v>
      </c>
      <c r="D1578" s="145" t="str">
        <f t="shared" si="30"/>
        <v>COMMENT ON COLUMN SPT_XML_PTA_ERROR_TYPE_V.ERR_SEVERITY_DESC IS 'The description for the given error severity';</v>
      </c>
    </row>
    <row r="1579" spans="1:4" x14ac:dyDescent="0.25">
      <c r="A1579" t="s">
        <v>2073</v>
      </c>
      <c r="B1579" t="s">
        <v>1835</v>
      </c>
      <c r="C1579" s="145" t="str">
        <f>VLOOKUP(B1579, Table_Cols!$B$519:$C$1165, 2, FALSE)</f>
        <v>The Severity of the given error type criteria.  These indicate the status of the given error (e.g. warnings, data errors, violations of law, etc.)</v>
      </c>
      <c r="D1579" s="145" t="str">
        <f t="shared" si="30"/>
        <v>COMMENT ON COLUMN SPT_XML_PTA_ERROR_TYPE_V.ERR_SEVERITY_ID IS 'The Severity of the given error type criteria.  These indicate the status of the given error (e.g. warnings, data errors, violations of law, etc.)';</v>
      </c>
    </row>
    <row r="1580" spans="1:4" x14ac:dyDescent="0.25">
      <c r="A1580" t="s">
        <v>2073</v>
      </c>
      <c r="B1580" t="s">
        <v>1984</v>
      </c>
      <c r="C1580" s="145" t="str">
        <f>VLOOKUP(B1580, Table_Cols!$B$519:$C$1165, 2, FALSE)</f>
        <v>The name for the given error severity</v>
      </c>
      <c r="D1580" s="145" t="str">
        <f t="shared" si="30"/>
        <v>COMMENT ON COLUMN SPT_XML_PTA_ERROR_TYPE_V.ERR_SEVERITY_NAME IS 'The name for the given error severity';</v>
      </c>
    </row>
    <row r="1581" spans="1:4" x14ac:dyDescent="0.25">
      <c r="A1581" t="s">
        <v>2073</v>
      </c>
      <c r="B1581" t="s">
        <v>1985</v>
      </c>
      <c r="C1581" s="145" t="str">
        <f>VLOOKUP(B1581, Table_Cols!$B$519:$C$1165, 2, FALSE)</f>
        <v>Flag to indicate if the given error type criteria is active</v>
      </c>
      <c r="D1581" s="145" t="str">
        <f t="shared" si="30"/>
        <v>COMMENT ON COLUMN SPT_XML_PTA_ERROR_TYPE_V.ERR_TYPE_ACTIVE_YN IS 'Flag to indicate if the given error type criteria is active';</v>
      </c>
    </row>
    <row r="1582" spans="1:4" x14ac:dyDescent="0.25">
      <c r="A1582" t="s">
        <v>2073</v>
      </c>
      <c r="B1582" t="s">
        <v>1986</v>
      </c>
      <c r="C1582" s="145" t="str">
        <f>VLOOKUP(B1582,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82" s="145" t="str">
        <f t="shared" si="30"/>
        <v>COMMENT ON COLUMN SPT_XML_PTA_ERROR_TYPE_V.ERR_TYPE_COMMENT_TEMPLATE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83" spans="1:4" x14ac:dyDescent="0.25">
      <c r="A1583" t="s">
        <v>2073</v>
      </c>
      <c r="B1583" t="s">
        <v>1987</v>
      </c>
      <c r="C1583" s="145" t="str">
        <f>VLOOKUP(B1583, Table_Cols!$B$519:$C$1165, 2, FALSE)</f>
        <v>The description for the given QC validation error type</v>
      </c>
      <c r="D1583" s="145" t="str">
        <f t="shared" si="30"/>
        <v>COMMENT ON COLUMN SPT_XML_PTA_ERROR_TYPE_V.ERR_TYPE_DESC IS 'The description for the given QC validation error type';</v>
      </c>
    </row>
    <row r="1584" spans="1:4" x14ac:dyDescent="0.25">
      <c r="A1584" t="s">
        <v>2073</v>
      </c>
      <c r="B1584" t="s">
        <v>1988</v>
      </c>
      <c r="C1584" s="145" t="str">
        <f>VLOOKUP(B1584, Table_Cols!$B$519:$C$1165, 2, FALSE)</f>
        <v>The name of the given QC validation criteria</v>
      </c>
      <c r="D1584" s="145" t="str">
        <f t="shared" si="30"/>
        <v>COMMENT ON COLUMN SPT_XML_PTA_ERROR_TYPE_V.ERR_TYPE_NAME IS 'The name of the given QC validation criteria';</v>
      </c>
    </row>
    <row r="1585" spans="1:4" x14ac:dyDescent="0.25">
      <c r="A1585" t="s">
        <v>2073</v>
      </c>
      <c r="B1585" t="s">
        <v>1965</v>
      </c>
      <c r="C1585" s="145" t="str">
        <f>VLOOKUP(B1585, Table_Cols!$B$519:$C$1165, 2, FALSE)</f>
        <v>The date/time the XML data import script finished executing</v>
      </c>
      <c r="D1585" s="145" t="str">
        <f t="shared" si="30"/>
        <v>COMMENT ON COLUMN SPT_XML_PTA_ERROR_TYPE_V.EXEC_END_DTM IS 'The date/time the XML data import script finished executing';</v>
      </c>
    </row>
    <row r="1586" spans="1:4" x14ac:dyDescent="0.25">
      <c r="A1586" t="s">
        <v>2073</v>
      </c>
      <c r="B1586" t="s">
        <v>1966</v>
      </c>
      <c r="C1586" s="145" t="str">
        <f>VLOOKUP(B1586, Table_Cols!$B$519:$C$1165, 2, FALSE)</f>
        <v>The date/time the XML data import script was executed</v>
      </c>
      <c r="D1586" s="145" t="str">
        <f t="shared" si="30"/>
        <v>COMMENT ON COLUMN SPT_XML_PTA_ERROR_TYPE_V.EXEC_START_DTM IS 'The date/time the XML data import script was executed';</v>
      </c>
    </row>
    <row r="1587" spans="1:4" x14ac:dyDescent="0.25">
      <c r="A1587" t="s">
        <v>2073</v>
      </c>
      <c r="B1587" t="s">
        <v>1967</v>
      </c>
      <c r="C1587" s="145" t="str">
        <f>VLOOKUP(B1587, Table_Cols!$B$519:$C$1165, 2, FALSE)</f>
        <v>Flag to indicate if the given data file is active (Y) or inactive (N)</v>
      </c>
      <c r="D1587" s="145" t="str">
        <f t="shared" si="30"/>
        <v>COMMENT ON COLUMN SPT_XML_PTA_ERROR_TYPE_V.FILE_ACTIVE_YN IS 'Flag to indicate if the given data file is active (Y) or inactive (N)';</v>
      </c>
    </row>
    <row r="1588" spans="1:4" x14ac:dyDescent="0.25">
      <c r="A1588" t="s">
        <v>2073</v>
      </c>
      <c r="B1588" t="s">
        <v>1968</v>
      </c>
      <c r="C1588" s="145" t="str">
        <f>VLOOKUP(B1588, Table_Cols!$B$519:$C$1165, 2, FALSE)</f>
        <v>The MD5 file checksum for the given XML data file</v>
      </c>
      <c r="D1588" s="145" t="str">
        <f t="shared" si="30"/>
        <v>COMMENT ON COLUMN SPT_XML_PTA_ERROR_TYPE_V.FILE_CHECKSUM IS 'The MD5 file checksum for the given XML data file';</v>
      </c>
    </row>
    <row r="1589" spans="1:4" x14ac:dyDescent="0.25">
      <c r="A1589" t="s">
        <v>2073</v>
      </c>
      <c r="B1589" t="s">
        <v>1969</v>
      </c>
      <c r="C1589" s="145" t="str">
        <f>VLOOKUP(B1589, Table_Cols!$B$519:$C$1165, 2, FALSE)</f>
        <v>This is the file name for the given XML data file</v>
      </c>
      <c r="D1589" s="145" t="str">
        <f t="shared" si="30"/>
        <v>COMMENT ON COLUMN SPT_XML_PTA_ERROR_TYPE_V.FILE_NAME IS 'This is the file name for the given XML data file';</v>
      </c>
    </row>
    <row r="1590" spans="1:4" x14ac:dyDescent="0.25">
      <c r="A1590" t="s">
        <v>2073</v>
      </c>
      <c r="B1590" t="s">
        <v>1970</v>
      </c>
      <c r="C1590" s="145" t="str">
        <f>VLOOKUP(B1590, Table_Cols!$B$519:$C$1165, 2, FALSE)</f>
        <v>This is the full file path for the given XML data file</v>
      </c>
      <c r="D1590" s="145" t="str">
        <f t="shared" si="30"/>
        <v>COMMENT ON COLUMN SPT_XML_PTA_ERROR_TYPE_V.FILE_PATH IS 'This is the full file path for the given XML data file';</v>
      </c>
    </row>
    <row r="1591" spans="1:4" x14ac:dyDescent="0.25">
      <c r="A1591" t="s">
        <v>2073</v>
      </c>
      <c r="B1591" t="s">
        <v>1989</v>
      </c>
      <c r="C1591" s="159" t="s">
        <v>2254</v>
      </c>
      <c r="D1591" s="145" t="str">
        <f t="shared" si="30"/>
        <v>COMMENT ON COLUMN SPT_XML_PTA_ERROR_TYPE_V.FORMATTED_CREATE_DATE IS 'The formatted date/time on which this record was created in the database (MM/DD/YYYY HH24:MI)';</v>
      </c>
    </row>
    <row r="1592" spans="1:4" x14ac:dyDescent="0.25">
      <c r="A1592" t="s">
        <v>2073</v>
      </c>
      <c r="B1592" t="s">
        <v>1971</v>
      </c>
      <c r="C1592" s="159" t="s">
        <v>2255</v>
      </c>
      <c r="D1592" s="145" t="str">
        <f t="shared" si="30"/>
        <v>COMMENT ON COLUMN SPT_XML_PTA_ERROR_TYPE_V.FORMATTED_EXEC_END_DTM IS 'The formatted date/time the XML data import script finished executing (MM/DD/YYYY HH24:MI)';</v>
      </c>
    </row>
    <row r="1593" spans="1:4" x14ac:dyDescent="0.25">
      <c r="A1593" t="s">
        <v>2073</v>
      </c>
      <c r="B1593" t="s">
        <v>1972</v>
      </c>
      <c r="C1593" s="159" t="s">
        <v>2256</v>
      </c>
      <c r="D1593" s="145" t="str">
        <f t="shared" si="30"/>
        <v>COMMENT ON COLUMN SPT_XML_PTA_ERROR_TYPE_V.FORMATTED_EXEC_START_DTM IS 'The formatted date/time the XML data import script was executed (MM/DD/YYYY HH24:MI)';</v>
      </c>
    </row>
    <row r="1594" spans="1:4" x14ac:dyDescent="0.25">
      <c r="A1594" t="s">
        <v>2073</v>
      </c>
      <c r="B1594" t="s">
        <v>1973</v>
      </c>
      <c r="C1594" s="159" t="s">
        <v>2257</v>
      </c>
      <c r="D1594" s="145" t="str">
        <f t="shared" si="30"/>
        <v>COMMENT ON COLUMN SPT_XML_PTA_ERROR_TYPE_V.FORMATTED_SCAN_DATE IS 'The formatted date/time the XML file was scanned (MM/DD/YYYY HH24:MI)';</v>
      </c>
    </row>
    <row r="1595" spans="1:4" x14ac:dyDescent="0.25">
      <c r="A1595" t="s">
        <v>2073</v>
      </c>
      <c r="B1595" t="s">
        <v>1991</v>
      </c>
      <c r="C1595" s="145" t="str">
        <f>VLOOKUP(B1595,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95" s="145" t="str">
        <f t="shared" si="30"/>
        <v>COMMENT ON COLUMN SPT_XML_PTA_ERROR_TYPE_V.IND_FIELD_NAME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96" spans="1:4" x14ac:dyDescent="0.25">
      <c r="A1596" t="s">
        <v>2073</v>
      </c>
      <c r="B1596" t="s">
        <v>1993</v>
      </c>
      <c r="C1596" s="145" t="str">
        <f>VLOOKUP(B1596, Table_Cols!$B$519:$C$1165, 2, FALSE)</f>
        <v>The name of the object that is used in the given QC validation criteria</v>
      </c>
      <c r="D1596" s="145" t="str">
        <f t="shared" si="30"/>
        <v>COMMENT ON COLUMN SPT_XML_PTA_ERROR_TYPE_V.OBJECT_NAME IS 'The name of the object that is used in the given QC validation criteria';</v>
      </c>
    </row>
    <row r="1597" spans="1:4" x14ac:dyDescent="0.25">
      <c r="A1597" t="s">
        <v>2073</v>
      </c>
      <c r="B1597" t="s">
        <v>1884</v>
      </c>
      <c r="C1597" s="145" t="str">
        <f>VLOOKUP(B1597, Table_Cols!$B$519:$C$1165, 2, FALSE)</f>
        <v>Foreign key reference to the Errors (PTA) intersection table</v>
      </c>
      <c r="D1597" s="145" t="str">
        <f t="shared" si="30"/>
        <v>COMMENT ON COLUMN SPT_XML_PTA_ERROR_TYPE_V.PTA_ERROR_ID IS 'Foreign key reference to the Errors (PTA) intersection table';</v>
      </c>
    </row>
    <row r="1598" spans="1:4" x14ac:dyDescent="0.25">
      <c r="A1598" t="s">
        <v>2073</v>
      </c>
      <c r="B1598" t="s">
        <v>366</v>
      </c>
      <c r="C1598" s="263" t="s">
        <v>841</v>
      </c>
      <c r="D1598" s="145" t="str">
        <f t="shared" si="30"/>
        <v>COMMENT ON COLUMN SPT_XML_PTA_ERROR_TYPE_V.VESS_TRIP_ID IS 'Primary Key for the SPT_VESSEL_TRIPS table';</v>
      </c>
    </row>
    <row r="1599" spans="1:4" x14ac:dyDescent="0.25">
      <c r="A1599" t="s">
        <v>2073</v>
      </c>
      <c r="B1599" t="s">
        <v>1885</v>
      </c>
      <c r="C1599" s="145" t="str">
        <f>VLOOKUP(B1599, Table_Cols!$B$519:$C$1165, 2, FALSE)</f>
        <v>Primary Key for the SPT_PTA_ERR_TYP_ASSOC table</v>
      </c>
      <c r="D1599" s="145" t="str">
        <f t="shared" si="30"/>
        <v>COMMENT ON COLUMN SPT_XML_PTA_ERROR_TYPE_V.PTA_ERR_TYP_ASSOC_ID IS 'Primary Key for the SPT_PTA_ERR_TYP_ASSOC table';</v>
      </c>
    </row>
    <row r="1600" spans="1:4" x14ac:dyDescent="0.25">
      <c r="A1600" t="s">
        <v>2073</v>
      </c>
      <c r="B1600" t="s">
        <v>1893</v>
      </c>
      <c r="C1600" s="145" t="str">
        <f>VLOOKUP(B1600, Table_Cols!$B$519:$C$1165, 2, FALSE)</f>
        <v>The Data QC Object that the error type is determined from.  If this is NULL it is not associated with a QC query validation constraint (e.g. DB error)</v>
      </c>
      <c r="D1600" s="145" t="str">
        <f t="shared" si="30"/>
        <v>COMMENT ON COLUMN SPT_XML_PTA_ERROR_TYPE_V.QC_OBJECT_ID IS 'The Data QC Object that the error type is determined from.  If this is NULL it is not associated with a QC query validation constraint (e.g. DB error)';</v>
      </c>
    </row>
    <row r="1601" spans="1:4" x14ac:dyDescent="0.25">
      <c r="A1601" t="s">
        <v>2073</v>
      </c>
      <c r="B1601" t="s">
        <v>1994</v>
      </c>
      <c r="C1601" s="145" t="str">
        <f>VLOOKUP(B1601, Table_Cols!$B$519:$C$1165, 2, FALSE)</f>
        <v>Flag to indicate if the QC object is active (Y) or inactive (N)</v>
      </c>
      <c r="D1601" s="145" t="str">
        <f t="shared" si="30"/>
        <v>COMMENT ON COLUMN SPT_XML_PTA_ERROR_TYPE_V.QC_OBJ_ACTIVE_YN IS 'Flag to indicate if the QC object is active (Y) or inactive (N)';</v>
      </c>
    </row>
    <row r="1602" spans="1:4" x14ac:dyDescent="0.25">
      <c r="A1602" t="s">
        <v>2073</v>
      </c>
      <c r="B1602" t="s">
        <v>1995</v>
      </c>
      <c r="C1602" s="145" t="str">
        <f>VLOOKUP(B1602, Table_Cols!$B$519:$C$1165, 2, FALSE)</f>
        <v>Relative sort order for the QC object to be executed in</v>
      </c>
      <c r="D1602" s="145" t="str">
        <f t="shared" si="30"/>
        <v>COMMENT ON COLUMN SPT_XML_PTA_ERROR_TYPE_V.QC_SORT_ORDER IS 'Relative sort order for the QC object to be executed in';</v>
      </c>
    </row>
    <row r="1603" spans="1:4" x14ac:dyDescent="0.25">
      <c r="A1603" t="s">
        <v>2073</v>
      </c>
      <c r="B1603" t="s">
        <v>1974</v>
      </c>
      <c r="C1603" s="145" t="str">
        <f>VLOOKUP(B1603, Table_Cols!$B$519:$C$1165, 2, FALSE)</f>
        <v>Date/time the XML file was scanned</v>
      </c>
      <c r="D1603" s="145" t="str">
        <f t="shared" si="30"/>
        <v>COMMENT ON COLUMN SPT_XML_PTA_ERROR_TYPE_V.SCAN_DATE IS 'Date/time the XML file was scanned';</v>
      </c>
    </row>
    <row r="1604" spans="1:4" x14ac:dyDescent="0.25">
      <c r="A1604" t="s">
        <v>2073</v>
      </c>
      <c r="B1604" t="s">
        <v>1975</v>
      </c>
      <c r="C1604" s="145" t="str">
        <f>VLOOKUP(B1604, Table_Cols!$B$519:$C$1165, 2, FALSE)</f>
        <v>The base file path for the given XML data import script execution</v>
      </c>
      <c r="D1604" s="145" t="str">
        <f t="shared" si="30"/>
        <v>COMMENT ON COLUMN SPT_XML_PTA_ERROR_TYPE_V.SCRIPT_EXECUTION_PATH IS 'The base file path for the given XML data import script execution';</v>
      </c>
    </row>
    <row r="1605" spans="1:4" x14ac:dyDescent="0.25">
      <c r="A1605" t="s">
        <v>2073</v>
      </c>
      <c r="B1605" t="s">
        <v>1092</v>
      </c>
      <c r="C1605" s="145" t="str">
        <f>VLOOKUP(B1605, Table_Cols!$B$519:$C$1165, 2, FALSE)</f>
        <v>Primary Key for the SPT_APP_XML_EXEC table</v>
      </c>
      <c r="D1605" s="145" t="str">
        <f t="shared" si="30"/>
        <v>COMMENT ON COLUMN SPT_XML_PTA_ERROR_TYPE_V.XML_EXEC_ID IS 'Primary Key for the SPT_APP_XML_EXEC table';</v>
      </c>
    </row>
    <row r="1606" spans="1:4" x14ac:dyDescent="0.25">
      <c r="A1606" t="s">
        <v>2073</v>
      </c>
      <c r="B1606" t="s">
        <v>1088</v>
      </c>
      <c r="C1606" s="145" t="str">
        <f>VLOOKUP(B1606, Table_Cols!$B$519:$C$1165, 2, FALSE)</f>
        <v>Primary Key for the SPT_XML_DATA_FILES table</v>
      </c>
      <c r="D1606" s="145" t="str">
        <f t="shared" si="30"/>
        <v>COMMENT ON COLUMN SPT_XML_PTA_ERROR_TYPE_V.XML_FILE_ID IS 'Primary Key for the SPT_XML_DATA_FILES table';</v>
      </c>
    </row>
    <row r="1607" spans="1:4" x14ac:dyDescent="0.25">
      <c r="A1607" s="170" t="s">
        <v>904</v>
      </c>
      <c r="B1607" t="s">
        <v>975</v>
      </c>
      <c r="C1607" t="s">
        <v>959</v>
      </c>
      <c r="D1607" s="164" t="str">
        <f t="shared" si="30"/>
        <v>COMMENT ON COLUMN SPT_QC_PTA_VESS_NO_MATCH_V.PTA_HIST_VESS_ID IS 'Primary Key for the SPT_PTA_VESSEL_HIST table';</v>
      </c>
    </row>
    <row r="1608" spans="1:4" x14ac:dyDescent="0.25">
      <c r="A1608" s="170" t="s">
        <v>904</v>
      </c>
      <c r="B1608" t="s">
        <v>902</v>
      </c>
      <c r="C1608" t="s">
        <v>947</v>
      </c>
      <c r="D1608" s="164" t="str">
        <f t="shared" si="30"/>
        <v>COMMENT ON COLUMN SPT_QC_PTA_VESS_NO_MATCH_V.PTA_VESS_ID IS 'The Vessel the given PTA Vessel History record belongs to';</v>
      </c>
    </row>
    <row r="1609" spans="1:4" x14ac:dyDescent="0.25">
      <c r="A1609" s="170" t="s">
        <v>904</v>
      </c>
      <c r="B1609" t="s">
        <v>903</v>
      </c>
      <c r="C1609" t="s">
        <v>952</v>
      </c>
      <c r="D1609" s="164" t="str">
        <f t="shared" si="30"/>
        <v>COMMENT ON COLUMN SPT_QC_PTA_VESS_NO_MATCH_V.PTA_VESS_NAME IS 'The name of the given Vessel';</v>
      </c>
    </row>
    <row r="1610" spans="1:4" x14ac:dyDescent="0.25">
      <c r="A1610" s="170" t="s">
        <v>904</v>
      </c>
      <c r="B1610" t="s">
        <v>900</v>
      </c>
      <c r="C1610" t="s">
        <v>941</v>
      </c>
      <c r="D1610" s="164" t="str">
        <f t="shared" si="30"/>
        <v>COMMENT ON COLUMN SPT_QC_PTA_VESS_NO_MATCH_V.EFFECTIVE_DATE IS 'The effective date for the given set of Vessel values';</v>
      </c>
    </row>
    <row r="1611" spans="1:4" x14ac:dyDescent="0.25">
      <c r="A1611" s="170" t="s">
        <v>904</v>
      </c>
      <c r="B1611" t="s">
        <v>901</v>
      </c>
      <c r="C1611" t="s">
        <v>942</v>
      </c>
      <c r="D1611" s="164" t="str">
        <f t="shared" ref="D1611:D1707" si="31">CONCATENATE("COMMENT ON COLUMN ",A1611, ".", B1611, " IS '", SUBSTITUTE(C1611, "'", "''"), "';")</f>
        <v>COMMENT ON COLUMN SPT_QC_PTA_VESS_NO_MATCH_V.END_DATE IS 'The end date for the given set of Vessel values';</v>
      </c>
    </row>
    <row r="1612" spans="1:4" x14ac:dyDescent="0.25">
      <c r="A1612" s="170" t="s">
        <v>904</v>
      </c>
      <c r="B1612" t="s">
        <v>905</v>
      </c>
      <c r="C1612" t="s">
        <v>961</v>
      </c>
      <c r="D1612" s="164" t="str">
        <f t="shared" si="31"/>
        <v>COMMENT ON COLUMN SPT_QC_PTA_VESS_NO_MATCH_V.EFF_DATE_NO_MATCH IS 'This field indicates that the given record''s EFFECTIVE_DATE does not have another record with a matching END_DATE';</v>
      </c>
    </row>
    <row r="1613" spans="1:4" x14ac:dyDescent="0.25">
      <c r="A1613" s="170" t="s">
        <v>904</v>
      </c>
      <c r="B1613" t="s">
        <v>908</v>
      </c>
      <c r="C1613" t="s">
        <v>963</v>
      </c>
      <c r="D1613" s="164" t="str">
        <f t="shared" si="31"/>
        <v>COMMENT ON COLUMN SPT_QC_PTA_VESS_NO_MATCH_V.MIN_EFF_DATE IS 'The minimum Effective Date for the given reference record''s series of PTA history records (indicates the first record in the series of PTA PTA history records)';</v>
      </c>
    </row>
    <row r="1614" spans="1:4" x14ac:dyDescent="0.25">
      <c r="A1614" s="170" t="s">
        <v>904</v>
      </c>
      <c r="B1614" t="s">
        <v>906</v>
      </c>
      <c r="C1614" t="s">
        <v>960</v>
      </c>
      <c r="D1614" s="164" t="str">
        <f t="shared" si="31"/>
        <v>COMMENT ON COLUMN SPT_QC_PTA_VESS_NO_MATCH_V.END_DATE_NO_MATCH IS 'This field indicates that the given record''s END_DATE does not have another record with a matching EFFECTIVE_DATE';</v>
      </c>
    </row>
    <row r="1615" spans="1:4" x14ac:dyDescent="0.25">
      <c r="A1615" s="170" t="s">
        <v>904</v>
      </c>
      <c r="B1615" t="s">
        <v>907</v>
      </c>
      <c r="C1615" t="s">
        <v>962</v>
      </c>
      <c r="D1615" s="164" t="str">
        <f t="shared" si="31"/>
        <v>COMMENT ON COLUMN SPT_QC_PTA_VESS_NO_MATCH_V.MAX_END_DATE IS 'The maximum End Date for the given reference record''s series of PTA history records (indicates the first record in the series of PTA PTA history records)';</v>
      </c>
    </row>
    <row r="1616" spans="1:4" s="214" customFormat="1" x14ac:dyDescent="0.25">
      <c r="A1616" s="200" t="s">
        <v>904</v>
      </c>
      <c r="B1616" s="202" t="s">
        <v>2768</v>
      </c>
      <c r="C1616" s="202" t="s">
        <v>2769</v>
      </c>
      <c r="D1616" s="214" t="str">
        <f t="shared" si="31"/>
        <v>COMMENT ON COLUMN SPT_QC_PTA_VESS_NO_MATCH_V.INV_DB_ARR_SUB_DTM IS 'Invalid RPL Submission Date Occurs before Arrival Date/Time';</v>
      </c>
    </row>
    <row r="1617" spans="1:4" s="214" customFormat="1" x14ac:dyDescent="0.25">
      <c r="A1617" s="200" t="s">
        <v>1998</v>
      </c>
      <c r="B1617" s="202" t="s">
        <v>2770</v>
      </c>
      <c r="C1617" s="202" t="s">
        <v>2771</v>
      </c>
      <c r="D1617" s="214" t="str">
        <f t="shared" si="31"/>
        <v>COMMENT ON COLUMN SPT_QC_RPL_HEADER_V.BLANK_DB_VESS_COUNTRY IS 'Blank Country of Registration Stored in Database';</v>
      </c>
    </row>
    <row r="1618" spans="1:4" s="214" customFormat="1" x14ac:dyDescent="0.25">
      <c r="A1618" s="200" t="s">
        <v>1998</v>
      </c>
      <c r="B1618" s="202" t="s">
        <v>2768</v>
      </c>
      <c r="C1618" s="202" t="s">
        <v>2769</v>
      </c>
      <c r="D1618" s="214" t="str">
        <f t="shared" si="31"/>
        <v>COMMENT ON COLUMN SPT_QC_RPL_HEADER_V.INV_DB_ARR_SUB_DTM IS 'Invalid RPL Submission Date Occurs before Arrival Date/Time';</v>
      </c>
    </row>
    <row r="1619" spans="1:4" x14ac:dyDescent="0.25">
      <c r="A1619" s="170" t="s">
        <v>1998</v>
      </c>
      <c r="B1619" t="s">
        <v>2657</v>
      </c>
      <c r="C1619" s="202" t="s">
        <v>2658</v>
      </c>
      <c r="D1619" s="164" t="str">
        <f t="shared" si="31"/>
        <v>COMMENT ON COLUMN SPT_QC_RPL_HEADER_V.INV_DB_PTA_FISH_COMP_ORG_TYPE IS 'Invalid Vessel History Organization Type for Name of Fishing Company Stored in Database';</v>
      </c>
    </row>
    <row r="1620" spans="1:4" x14ac:dyDescent="0.25">
      <c r="A1620" s="170" t="s">
        <v>1998</v>
      </c>
      <c r="B1620" t="s">
        <v>2002</v>
      </c>
      <c r="C1620" s="164" t="str">
        <f>VLOOKUP(B1620, Table_Cols!$B$519:$C$1165, 2, FALSE)</f>
        <v>The Agent value reported in the RPL form</v>
      </c>
      <c r="D1620" s="164" t="str">
        <f t="shared" si="31"/>
        <v>COMMENT ON COLUMN SPT_QC_RPL_HEADER_V.RPL_ORIG_AGENT IS 'The Agent value reported in the RPL form';</v>
      </c>
    </row>
    <row r="1621" spans="1:4" s="197" customFormat="1" ht="15.75" thickBot="1" x14ac:dyDescent="0.3">
      <c r="A1621" s="200" t="s">
        <v>1998</v>
      </c>
      <c r="B1621" s="197" t="s">
        <v>2439</v>
      </c>
      <c r="C1621" s="166" t="s">
        <v>2440</v>
      </c>
      <c r="D1621" s="197" t="str">
        <f t="shared" si="31"/>
        <v>COMMENT ON COLUMN SPT_QC_RPL_HEADER_V.CONV_RPL_ORIG_AGENT IS 'The converted Agent value (removal of leading/trailing whitespace, redundant spaces, punctuation, conversion to uppercase) reported in the RPL form';</v>
      </c>
    </row>
    <row r="1622" spans="1:4" ht="15.75" thickBot="1" x14ac:dyDescent="0.3">
      <c r="A1622" s="170" t="s">
        <v>1998</v>
      </c>
      <c r="B1622" s="206" t="s">
        <v>2455</v>
      </c>
      <c r="C1622" s="206" t="s">
        <v>2457</v>
      </c>
      <c r="D1622" s="164" t="str">
        <f t="shared" si="31"/>
        <v>COMMENT ON COLUMN SPT_QC_RPL_HEADER_V.BLANK_RPL_PORT_AGENT IS 'Blank Name of Agent In Port of Unloading Entered in RPL';</v>
      </c>
    </row>
    <row r="1623" spans="1:4" s="197" customFormat="1" ht="15.75" thickBot="1" x14ac:dyDescent="0.3">
      <c r="A1623" s="200" t="s">
        <v>1998</v>
      </c>
      <c r="B1623" s="206" t="s">
        <v>2456</v>
      </c>
      <c r="C1623" s="206" t="s">
        <v>2458</v>
      </c>
      <c r="D1623" s="197" t="str">
        <f t="shared" si="31"/>
        <v>COMMENT ON COLUMN SPT_QC_RPL_HEADER_V.BLANK_DB_PORT_AGENT IS 'Blank Name of Agent In Port of Unloading Stored in Database';</v>
      </c>
    </row>
    <row r="1624" spans="1:4" x14ac:dyDescent="0.25">
      <c r="A1624" s="170" t="s">
        <v>1998</v>
      </c>
      <c r="B1624" t="s">
        <v>1230</v>
      </c>
      <c r="C1624" s="164" t="str">
        <f>VLOOKUP(B1624, $B$1194:$C$1387, 2, FALSE)</f>
        <v>The Organization name for the given Port Agent</v>
      </c>
      <c r="D1624" s="164" t="str">
        <f t="shared" si="31"/>
        <v>COMMENT ON COLUMN SPT_QC_RPL_HEADER_V.UL_ORG_NAME IS 'The Organization name for the given Port Agent';</v>
      </c>
    </row>
    <row r="1625" spans="1:4" s="197" customFormat="1" x14ac:dyDescent="0.25">
      <c r="A1625" s="200" t="s">
        <v>1998</v>
      </c>
      <c r="B1625" s="197" t="s">
        <v>2429</v>
      </c>
      <c r="C1625" s="166" t="str">
        <f t="shared" ref="C1625" si="32">VLOOKUP(B1625, $B$1193:$C$1387, 2, FALSE)</f>
        <v>The converted Organization name for the given Port Agent (all special characters, redundant spaces removed, capitalized and leading/trailing whitespace removed)</v>
      </c>
      <c r="D1625" s="197" t="str">
        <f t="shared" si="31"/>
        <v>COMMENT ON COLUMN SPT_QC_RPL_HEADER_V.CONV_UL_ORG_NAME IS 'The converted Organization name for the given Port Agent (all special characters, redundant spaces removed, capitalized and leading/trailing whitespace removed)';</v>
      </c>
    </row>
    <row r="1626" spans="1:4" s="197" customFormat="1" x14ac:dyDescent="0.25">
      <c r="A1626" s="200" t="s">
        <v>1998</v>
      </c>
      <c r="B1626" s="146" t="s">
        <v>2842</v>
      </c>
      <c r="C1626" s="166" t="str">
        <f>VLOOKUP(B1626, $B$1193:$C$1387, 2, FALSE)</f>
        <v>The comma delimited list of Organization name aliases for the given Port Agent</v>
      </c>
      <c r="D1626" s="197" t="str">
        <f t="shared" si="31"/>
        <v>COMMENT ON COLUMN SPT_QC_RPL_HEADER_V.UL_ORG_NAME_ALIASES IS 'The comma delimited list of Organization name aliases for the given Port Agent';</v>
      </c>
    </row>
    <row r="1627" spans="1:4" s="197" customFormat="1" x14ac:dyDescent="0.25">
      <c r="A1627" s="200" t="s">
        <v>1998</v>
      </c>
      <c r="B1627" s="146" t="s">
        <v>2843</v>
      </c>
      <c r="C1627" s="166" t="str">
        <f>VLOOKUP(B1627, $B$1193:$C$1387, 2, FALSE)</f>
        <v>The comma delimited list of converted Organization name aliases for the given Port Agent (all special characters, redundant spaces removed, capitalized and leading/trailing whitespace removed)</v>
      </c>
      <c r="D1627" s="197" t="str">
        <f t="shared" si="31"/>
        <v>COMMENT ON COLUMN SPT_QC_RPL_HEADER_V.CONV_UL_ORG_NAME_ALIASES IS 'The comma delimited list of converted Organization name aliases for the given Port Agent (all special characters, redundant spaces removed, capitalized and leading/trailing whitespace removed)';</v>
      </c>
    </row>
    <row r="1628" spans="1:4" x14ac:dyDescent="0.25">
      <c r="A1628" s="170" t="s">
        <v>1998</v>
      </c>
      <c r="B1628" t="s">
        <v>2659</v>
      </c>
      <c r="C1628" s="203" t="s">
        <v>2284</v>
      </c>
      <c r="D1628" s="164" t="str">
        <f t="shared" si="31"/>
        <v>COMMENT ON COLUMN SPT_QC_RPL_HEADER_V.MIS_PORT_AGENT IS 'Mismatched Name of Agent In Port of Unloading';</v>
      </c>
    </row>
    <row r="1629" spans="1:4" x14ac:dyDescent="0.25">
      <c r="A1629" s="170" t="s">
        <v>1998</v>
      </c>
      <c r="B1629" t="s">
        <v>1238</v>
      </c>
      <c r="C1629" s="164" t="str">
        <f>VLOOKUP(B1629, $B$1194:$C$1387, 2, FALSE)</f>
        <v>The Organization Type code for the given Port Agent</v>
      </c>
      <c r="D1629" s="164" t="str">
        <f t="shared" si="31"/>
        <v>COMMENT ON COLUMN SPT_QC_RPL_HEADER_V.UL_ORG_TYPE_CODE IS 'The Organization Type code for the given Port Agent';</v>
      </c>
    </row>
    <row r="1630" spans="1:4" x14ac:dyDescent="0.25">
      <c r="A1630" s="170" t="s">
        <v>1998</v>
      </c>
      <c r="B1630" t="s">
        <v>2660</v>
      </c>
      <c r="C1630" s="202" t="s">
        <v>2661</v>
      </c>
      <c r="D1630" s="164" t="str">
        <f t="shared" si="31"/>
        <v>COMMENT ON COLUMN SPT_QC_RPL_HEADER_V.INV_DB_PORT_AGENT_ORG_TYPE IS 'Invalid Organization Type for Name of Agent In Port of Unloading Stored in Database';</v>
      </c>
    </row>
    <row r="1631" spans="1:4" x14ac:dyDescent="0.25">
      <c r="A1631" s="170" t="s">
        <v>1998</v>
      </c>
      <c r="B1631" t="s">
        <v>2010</v>
      </c>
      <c r="C1631" s="164" t="str">
        <f>VLOOKUP(B1631, Table_Cols!$B$519:$C$1165, 2, FALSE)</f>
        <v>The Port Depart value reported in the RPL form</v>
      </c>
      <c r="D1631" s="164" t="str">
        <f t="shared" si="31"/>
        <v>COMMENT ON COLUMN SPT_QC_RPL_HEADER_V.RPL_ORIG_PORT_DEPART IS 'The Port Depart value reported in the RPL form';</v>
      </c>
    </row>
    <row r="1632" spans="1:4" s="197" customFormat="1" ht="15.75" thickBot="1" x14ac:dyDescent="0.3">
      <c r="A1632" s="200" t="s">
        <v>1998</v>
      </c>
      <c r="B1632" s="197" t="s">
        <v>2441</v>
      </c>
      <c r="C1632" s="166" t="s">
        <v>2443</v>
      </c>
      <c r="D1632" s="197" t="str">
        <f t="shared" si="31"/>
        <v>COMMENT ON COLUMN SPT_QC_RPL_HEADER_V.CONV_RPL_ORIG_PORT_DEPART IS 'The converted Port Depart value (removal of leading/trailing whitespace, redundant spaces, punctuation, conversion to uppercase) reported in the RPL form';</v>
      </c>
    </row>
    <row r="1633" spans="1:4" ht="15.75" thickBot="1" x14ac:dyDescent="0.3">
      <c r="A1633" s="170" t="s">
        <v>1998</v>
      </c>
      <c r="B1633" s="206" t="s">
        <v>2662</v>
      </c>
      <c r="C1633" s="202" t="s">
        <v>2447</v>
      </c>
      <c r="D1633" s="164" t="str">
        <f t="shared" si="31"/>
        <v>COMMENT ON COLUMN SPT_QC_RPL_HEADER_V.BLANK_RPL_DEPART_PORT IS 'Blank Port of Departure Entered in RPL';</v>
      </c>
    </row>
    <row r="1634" spans="1:4" s="197" customFormat="1" ht="15.75" thickBot="1" x14ac:dyDescent="0.3">
      <c r="A1634" s="200" t="s">
        <v>1998</v>
      </c>
      <c r="B1634" s="206" t="s">
        <v>2663</v>
      </c>
      <c r="C1634" s="202" t="s">
        <v>2448</v>
      </c>
      <c r="D1634" s="197" t="str">
        <f t="shared" si="31"/>
        <v>COMMENT ON COLUMN SPT_QC_RPL_HEADER_V.BLANK_DB_DEPART_PORT IS 'Blank Port of Departure Stored in Database';</v>
      </c>
    </row>
    <row r="1635" spans="1:4" x14ac:dyDescent="0.25">
      <c r="A1635" s="170" t="s">
        <v>1998</v>
      </c>
      <c r="B1635" t="s">
        <v>1212</v>
      </c>
      <c r="C1635" s="164" t="str">
        <f>VLOOKUP(B1635, $B$1194:$C$1387, 2, FALSE)</f>
        <v>The location name for the Port of Departure for the given fishing trip</v>
      </c>
      <c r="D1635" s="164" t="str">
        <f t="shared" si="31"/>
        <v>COMMENT ON COLUMN SPT_QC_RPL_HEADER_V.DEPART_LOC_NAME IS 'The location name for the Port of Departure for the given fishing trip';</v>
      </c>
    </row>
    <row r="1636" spans="1:4" s="214" customFormat="1" x14ac:dyDescent="0.25">
      <c r="A1636" s="200" t="s">
        <v>1998</v>
      </c>
      <c r="B1636" s="146" t="s">
        <v>2810</v>
      </c>
      <c r="C1636" s="166" t="str">
        <f t="shared" ref="C1636:C1638" si="33">VLOOKUP(B1636, $B$1193:$C$1387, 2, FALSE)</f>
        <v>The location name alias for the Port of Departure for the given fishing trip</v>
      </c>
      <c r="D1636" s="214" t="str">
        <f t="shared" si="31"/>
        <v>COMMENT ON COLUMN SPT_QC_RPL_HEADER_V.DEPART_LOC_NAME_ALIASES IS 'The location name alias for the Port of Departure for the given fishing trip';</v>
      </c>
    </row>
    <row r="1637" spans="1:4" s="214" customFormat="1" x14ac:dyDescent="0.25">
      <c r="A1637" s="200" t="s">
        <v>1998</v>
      </c>
      <c r="B1637" s="146" t="s">
        <v>2811</v>
      </c>
      <c r="C1637" s="166" t="str">
        <f t="shared" si="33"/>
        <v>The comma delimited list of converted location name aliases for the Port of Departure for the given fishing trip (all special characters, redundant spaces removed, capitalized and leading/trailing whitespace removed)</v>
      </c>
      <c r="D1637" s="214" t="str">
        <f t="shared" si="31"/>
        <v>COMMENT ON COLUMN SPT_QC_RPL_HEADER_V.CONV_DEPART_LOC_NAME_ALIASES IS 'The comma delimited list of converted location name aliases for the Port of Departure for the given fishing trip (all special characters, redundant spaces removed, capitalized and leading/trailing whitespace removed)';</v>
      </c>
    </row>
    <row r="1638" spans="1:4" s="197" customFormat="1" x14ac:dyDescent="0.25">
      <c r="A1638" s="200" t="s">
        <v>1998</v>
      </c>
      <c r="B1638" s="197" t="s">
        <v>2442</v>
      </c>
      <c r="C1638" s="166" t="str">
        <f t="shared" si="33"/>
        <v>The converted location name for the Port of Departure for the given fishing trip (all special characters, redundant spaces removed, capitalized and leading/trailing whitespace removed)</v>
      </c>
      <c r="D1638" s="197" t="str">
        <f t="shared" si="31"/>
        <v>COMMENT ON COLUMN SPT_QC_RPL_HEADER_V.CONV_DEPART_LOC_NAME IS 'The converted location name for the Port of Departure for the given fishing trip (all special characters, redundant spaces removed, capitalized and leading/trailing whitespace removed)';</v>
      </c>
    </row>
    <row r="1639" spans="1:4" x14ac:dyDescent="0.25">
      <c r="A1639" s="170" t="s">
        <v>1998</v>
      </c>
      <c r="B1639" t="s">
        <v>2664</v>
      </c>
      <c r="C1639" s="203" t="s">
        <v>2285</v>
      </c>
      <c r="D1639" s="164" t="str">
        <f t="shared" si="31"/>
        <v>COMMENT ON COLUMN SPT_QC_RPL_HEADER_V.MIS_DEPART_PORT IS 'Mismatched Port of Departure';</v>
      </c>
    </row>
    <row r="1640" spans="1:4" x14ac:dyDescent="0.25">
      <c r="A1640" s="170" t="s">
        <v>1998</v>
      </c>
      <c r="B1640" t="s">
        <v>1218</v>
      </c>
      <c r="C1640" s="164" t="str">
        <f>VLOOKUP(B1640, $B$1194:$C$1387, 2, FALSE)</f>
        <v>The location type code for the Port of Departure for the given fishing trip</v>
      </c>
      <c r="D1640" s="164" t="str">
        <f t="shared" si="31"/>
        <v>COMMENT ON COLUMN SPT_QC_RPL_HEADER_V.DEPART_LOC_TYPE_CODE IS 'The location type code for the Port of Departure for the given fishing trip';</v>
      </c>
    </row>
    <row r="1641" spans="1:4" x14ac:dyDescent="0.25">
      <c r="A1641" s="170" t="s">
        <v>1998</v>
      </c>
      <c r="B1641" t="s">
        <v>2609</v>
      </c>
      <c r="C1641" s="202" t="s">
        <v>2610</v>
      </c>
      <c r="D1641" s="164" t="str">
        <f t="shared" si="31"/>
        <v>COMMENT ON COLUMN SPT_QC_RPL_HEADER_V.INV_DB_DEP_PORT_LOC_TYPE IS 'Invalid Location Type for Port of Departure Stored in Database';</v>
      </c>
    </row>
    <row r="1642" spans="1:4" x14ac:dyDescent="0.25">
      <c r="A1642" s="170" t="s">
        <v>1998</v>
      </c>
      <c r="B1642" t="s">
        <v>2011</v>
      </c>
      <c r="C1642" s="164" t="str">
        <f>VLOOKUP(B1642, Table_Cols!$B$519:$C$1165, 2, FALSE)</f>
        <v>The Port Unload value reported in the RPL form</v>
      </c>
      <c r="D1642" s="164" t="str">
        <f t="shared" si="31"/>
        <v>COMMENT ON COLUMN SPT_QC_RPL_HEADER_V.RPL_ORIG_PORT_UNLOAD IS 'The Port Unload value reported in the RPL form';</v>
      </c>
    </row>
    <row r="1643" spans="1:4" s="197" customFormat="1" ht="15.75" thickBot="1" x14ac:dyDescent="0.3">
      <c r="A1643" s="200" t="s">
        <v>1998</v>
      </c>
      <c r="B1643" s="197" t="s">
        <v>2444</v>
      </c>
      <c r="C1643" s="166" t="s">
        <v>2446</v>
      </c>
      <c r="D1643" s="197" t="str">
        <f t="shared" si="31"/>
        <v>COMMENT ON COLUMN SPT_QC_RPL_HEADER_V.CONV_RPL_ORIG_PORT_UNLOAD IS 'The converted Port Unload value (removal of leading/trailing whitespace, redundant spaces, punctuation, conversion to uppercase) reported in the RPL form';</v>
      </c>
    </row>
    <row r="1644" spans="1:4" ht="15.75" thickBot="1" x14ac:dyDescent="0.3">
      <c r="A1644" s="200" t="s">
        <v>1998</v>
      </c>
      <c r="B1644" s="206" t="s">
        <v>2621</v>
      </c>
      <c r="C1644" s="202" t="s">
        <v>2449</v>
      </c>
      <c r="D1644" s="197" t="str">
        <f t="shared" si="31"/>
        <v>COMMENT ON COLUMN SPT_QC_RPL_HEADER_V.BLANK_RPL_ARRIVAL_PORT IS 'Blank Port of Unloading Entered in RPL';</v>
      </c>
    </row>
    <row r="1645" spans="1:4" s="197" customFormat="1" ht="15.75" thickBot="1" x14ac:dyDescent="0.3">
      <c r="A1645" s="200" t="s">
        <v>1998</v>
      </c>
      <c r="B1645" s="206" t="s">
        <v>2608</v>
      </c>
      <c r="C1645" s="202" t="s">
        <v>2450</v>
      </c>
      <c r="D1645" s="197" t="str">
        <f t="shared" si="31"/>
        <v>COMMENT ON COLUMN SPT_QC_RPL_HEADER_V.BLANK_DB_ARRIVAL_PORT IS 'Blank Port of Unloading Stored in Database';</v>
      </c>
    </row>
    <row r="1646" spans="1:4" x14ac:dyDescent="0.25">
      <c r="A1646" s="200" t="s">
        <v>1998</v>
      </c>
      <c r="B1646" t="s">
        <v>1220</v>
      </c>
      <c r="C1646" s="164" t="str">
        <f>VLOOKUP(B1646, $B$1194:$C$1387, 2, FALSE)</f>
        <v>The location name for the Port of Arrival for the given fishing trip</v>
      </c>
      <c r="D1646" s="197" t="str">
        <f t="shared" si="31"/>
        <v>COMMENT ON COLUMN SPT_QC_RPL_HEADER_V.ARRIVE_LOC_NAME IS 'The location name for the Port of Arrival for the given fishing trip';</v>
      </c>
    </row>
    <row r="1647" spans="1:4" s="214" customFormat="1" x14ac:dyDescent="0.25">
      <c r="A1647" s="200" t="s">
        <v>1998</v>
      </c>
      <c r="B1647" s="146" t="s">
        <v>2806</v>
      </c>
      <c r="C1647" s="166" t="str">
        <f t="shared" ref="C1647:C1648" si="34">VLOOKUP(B1647, $B$1193:$C$1387, 2, FALSE)</f>
        <v>The comma delimited list of location name aliases for the Port of Arrival for the given fishing trip</v>
      </c>
      <c r="D1647" s="214" t="str">
        <f t="shared" si="31"/>
        <v>COMMENT ON COLUMN SPT_QC_RPL_HEADER_V.ARRIVE_LOC_NAME_ALIASES IS 'The comma delimited list of location name aliases for the Port of Arrival for the given fishing trip';</v>
      </c>
    </row>
    <row r="1648" spans="1:4" s="197" customFormat="1" x14ac:dyDescent="0.25">
      <c r="A1648" s="200" t="s">
        <v>1998</v>
      </c>
      <c r="B1648" s="146" t="s">
        <v>2445</v>
      </c>
      <c r="C1648" s="166" t="str">
        <f t="shared" si="34"/>
        <v>The converted location name for the Port of Arrival for the given fishing trip (all special characters, redundant spaces removed, capitalized and leading/trailing whitespace removed)</v>
      </c>
      <c r="D1648" s="197" t="str">
        <f t="shared" si="31"/>
        <v>COMMENT ON COLUMN SPT_QC_RPL_HEADER_V.CONV_ARRIVE_LOC_NAME IS 'The converted location name for the Port of Arrival for the given fishing trip (all special characters, redundant spaces removed, capitalized and leading/trailing whitespace removed)';</v>
      </c>
    </row>
    <row r="1649" spans="1:4" s="214" customFormat="1" x14ac:dyDescent="0.25">
      <c r="A1649" s="200" t="s">
        <v>1998</v>
      </c>
      <c r="B1649" s="146" t="s">
        <v>2807</v>
      </c>
      <c r="C1649" s="166" t="str">
        <f t="shared" ref="C1649" si="35">VLOOKUP(B1649, $B$1193:$C$1387, 2, FALSE)</f>
        <v>The comma delimited list of converted location name aliases for the Port of Arrival for the given fishing trip (all special characters, redundant spaces removed, capitalized and leading/trailing whitespace removed)</v>
      </c>
      <c r="D1649" s="214" t="str">
        <f t="shared" si="31"/>
        <v>COMMENT ON COLUMN SPT_QC_RPL_HEADER_V.CONV_ARRIVE_LOC_NAME_ALIASES IS 'The comma delimited list of converted location name aliases for the Port of Arrival for the given fishing trip (all special characters, redundant spaces removed, capitalized and leading/trailing whitespace removed)';</v>
      </c>
    </row>
    <row r="1650" spans="1:4" x14ac:dyDescent="0.25">
      <c r="A1650" s="170" t="s">
        <v>1998</v>
      </c>
      <c r="B1650" t="s">
        <v>2665</v>
      </c>
      <c r="C1650" s="203" t="s">
        <v>2286</v>
      </c>
      <c r="D1650" s="164" t="str">
        <f t="shared" si="31"/>
        <v>COMMENT ON COLUMN SPT_QC_RPL_HEADER_V.MIS_ARRIVAL_PORT IS 'Mismatched Port of Unloading';</v>
      </c>
    </row>
    <row r="1651" spans="1:4" x14ac:dyDescent="0.25">
      <c r="A1651" s="170" t="s">
        <v>1998</v>
      </c>
      <c r="B1651" t="s">
        <v>1226</v>
      </c>
      <c r="C1651" s="164" t="str">
        <f>VLOOKUP(B1651, $B$1194:$C$1387, 2, FALSE)</f>
        <v>The location type code for the Port of Arrival for the given fishing trip</v>
      </c>
      <c r="D1651" s="164" t="str">
        <f t="shared" si="31"/>
        <v>COMMENT ON COLUMN SPT_QC_RPL_HEADER_V.ARRIVE_LOC_TYPE_CODE IS 'The location type code for the Port of Arrival for the given fishing trip';</v>
      </c>
    </row>
    <row r="1652" spans="1:4" x14ac:dyDescent="0.25">
      <c r="A1652" s="170" t="s">
        <v>1998</v>
      </c>
      <c r="B1652" t="s">
        <v>2611</v>
      </c>
      <c r="C1652" s="202" t="s">
        <v>2612</v>
      </c>
      <c r="D1652" s="164" t="str">
        <f t="shared" si="31"/>
        <v>COMMENT ON COLUMN SPT_QC_RPL_HEADER_V.INV_DB_ARRIVAL_PORT_LOC_TYPE IS 'Invalid Location Type for Port of Unloading Stored in Database';</v>
      </c>
    </row>
    <row r="1653" spans="1:4" ht="15.75" thickBot="1" x14ac:dyDescent="0.3">
      <c r="A1653" s="170" t="s">
        <v>1998</v>
      </c>
      <c r="B1653" t="s">
        <v>2012</v>
      </c>
      <c r="C1653" s="164" t="str">
        <f>VLOOKUP(B1653, Table_Cols!$B$519:$C$1165, 2, FALSE)</f>
        <v>The Registration No value reported in the RPL form</v>
      </c>
      <c r="D1653" s="164" t="str">
        <f t="shared" si="31"/>
        <v>COMMENT ON COLUMN SPT_QC_RPL_HEADER_V.RPL_ORIG_REG_NUM IS 'The Registration No value reported in the RPL form';</v>
      </c>
    </row>
    <row r="1654" spans="1:4" ht="15.75" thickBot="1" x14ac:dyDescent="0.3">
      <c r="A1654" s="170" t="s">
        <v>1998</v>
      </c>
      <c r="B1654" s="204" t="s">
        <v>2613</v>
      </c>
      <c r="C1654" s="202" t="s">
        <v>2478</v>
      </c>
      <c r="D1654" s="164" t="str">
        <f t="shared" si="31"/>
        <v>COMMENT ON COLUMN SPT_QC_RPL_HEADER_V.BLANK_RPL_VESS_REG_NUM IS 'Blank Registration Number in Country of Registration Entered in RPL';</v>
      </c>
    </row>
    <row r="1655" spans="1:4" s="197" customFormat="1" ht="15.75" thickBot="1" x14ac:dyDescent="0.3">
      <c r="A1655" s="200" t="s">
        <v>1998</v>
      </c>
      <c r="B1655" s="204" t="s">
        <v>2614</v>
      </c>
      <c r="C1655" s="202" t="s">
        <v>2479</v>
      </c>
      <c r="D1655" s="197" t="str">
        <f t="shared" si="31"/>
        <v>COMMENT ON COLUMN SPT_QC_RPL_HEADER_V.BLANK_DB_VESS_REG_NUM IS 'Blank Registration Number in Country of Registration Stored in Database';</v>
      </c>
    </row>
    <row r="1656" spans="1:4" x14ac:dyDescent="0.25">
      <c r="A1656" s="170" t="s">
        <v>1998</v>
      </c>
      <c r="B1656" t="s">
        <v>445</v>
      </c>
      <c r="C1656" s="164" t="str">
        <f>VLOOKUP(B1656, Table_Cols!$B$519:$C$1165, 2, FALSE)</f>
        <v>The registration number for the given fishing vessel</v>
      </c>
      <c r="D1656" s="164" t="str">
        <f t="shared" si="31"/>
        <v>COMMENT ON COLUMN SPT_QC_RPL_HEADER_V.VESS_REG_NUM IS 'The registration number for the given fishing vessel';</v>
      </c>
    </row>
    <row r="1657" spans="1:4" x14ac:dyDescent="0.25">
      <c r="A1657" s="170" t="s">
        <v>1998</v>
      </c>
      <c r="B1657" t="s">
        <v>2615</v>
      </c>
      <c r="C1657" s="202" t="s">
        <v>2287</v>
      </c>
      <c r="D1657" s="164" t="str">
        <f t="shared" si="31"/>
        <v>COMMENT ON COLUMN SPT_QC_RPL_HEADER_V.MIS_VESS_REG_NUM IS 'Mismatched Registration Number in Country of Registration';</v>
      </c>
    </row>
    <row r="1658" spans="1:4" x14ac:dyDescent="0.25">
      <c r="A1658" s="170" t="s">
        <v>1998</v>
      </c>
      <c r="B1658" t="s">
        <v>2008</v>
      </c>
      <c r="C1658" s="164" t="str">
        <f>VLOOKUP(B1658, Table_Cols!$B$519:$C$1165, 2, FALSE)</f>
        <v>The Number of Fads Used value reported in the RPL form</v>
      </c>
      <c r="D1658" s="164" t="str">
        <f t="shared" si="31"/>
        <v>COMMENT ON COLUMN SPT_QC_RPL_HEADER_V.RPL_ORIG_NUM_FADS IS 'The Number of Fads Used value reported in the RPL form';</v>
      </c>
    </row>
    <row r="1659" spans="1:4" ht="15.75" thickBot="1" x14ac:dyDescent="0.3">
      <c r="A1659" s="170" t="s">
        <v>1998</v>
      </c>
      <c r="B1659" t="s">
        <v>378</v>
      </c>
      <c r="C1659" s="164" t="str">
        <f>VLOOKUP(B1659, Table_Cols!$B$519:$C$1165, 2, FALSE)</f>
        <v>The number of FADS used for the given fishing trip</v>
      </c>
      <c r="D1659" s="164" t="str">
        <f t="shared" si="31"/>
        <v>COMMENT ON COLUMN SPT_QC_RPL_HEADER_V.VESS_TRIP_NUM_FADS IS 'The number of FADS used for the given fishing trip';</v>
      </c>
    </row>
    <row r="1660" spans="1:4" ht="15.75" thickBot="1" x14ac:dyDescent="0.3">
      <c r="A1660" s="170" t="s">
        <v>1998</v>
      </c>
      <c r="B1660" s="204" t="s">
        <v>2488</v>
      </c>
      <c r="C1660" s="204" t="s">
        <v>2490</v>
      </c>
      <c r="D1660" s="164" t="str">
        <f t="shared" si="31"/>
        <v>COMMENT ON COLUMN SPT_QC_RPL_HEADER_V.BLANK_RPL_NUM_FADS IS 'Blank Number of Fads Used Entered in RPL';</v>
      </c>
    </row>
    <row r="1661" spans="1:4" s="197" customFormat="1" ht="15.75" thickBot="1" x14ac:dyDescent="0.3">
      <c r="A1661" s="200" t="s">
        <v>1998</v>
      </c>
      <c r="B1661" s="204" t="s">
        <v>2489</v>
      </c>
      <c r="C1661" s="208" t="s">
        <v>2491</v>
      </c>
      <c r="D1661" s="197" t="str">
        <f t="shared" si="31"/>
        <v>COMMENT ON COLUMN SPT_QC_RPL_HEADER_V.BLANK_DB_NUM_FADS IS 'Blank Number of Fads Used Stored in Database';</v>
      </c>
    </row>
    <row r="1662" spans="1:4" x14ac:dyDescent="0.25">
      <c r="A1662" s="170" t="s">
        <v>1998</v>
      </c>
      <c r="B1662" t="s">
        <v>2616</v>
      </c>
      <c r="C1662" s="203" t="s">
        <v>2288</v>
      </c>
      <c r="D1662" s="164" t="str">
        <f t="shared" si="31"/>
        <v>COMMENT ON COLUMN SPT_QC_RPL_HEADER_V.MIS_NUM_FADS IS 'Mismatched Number of Fads Used';</v>
      </c>
    </row>
    <row r="1663" spans="1:4" x14ac:dyDescent="0.25">
      <c r="A1663" s="170" t="s">
        <v>1998</v>
      </c>
      <c r="B1663" t="s">
        <v>2617</v>
      </c>
      <c r="C1663" s="202" t="s">
        <v>2618</v>
      </c>
      <c r="D1663" s="164" t="str">
        <f t="shared" si="31"/>
        <v>COMMENT ON COLUMN SPT_QC_RPL_HEADER_V.INV_DB_NUM_FADS IS 'Invalid Number of Fads Used Stored in Database';</v>
      </c>
    </row>
    <row r="1664" spans="1:4" x14ac:dyDescent="0.25">
      <c r="A1664" s="170" t="s">
        <v>1998</v>
      </c>
      <c r="B1664" t="s">
        <v>379</v>
      </c>
      <c r="C1664" s="164" t="str">
        <f>VLOOKUP(B1664, Table_Cols!$B$519:$C$1165, 2, FALSE)</f>
        <v>Flag to indicate if tender vessels were used on the given fishing trip</v>
      </c>
      <c r="D1664" s="164" t="str">
        <f t="shared" si="31"/>
        <v>COMMENT ON COLUMN SPT_QC_RPL_HEADER_V.VESS_TRIP_TENDER_VESS_YN IS 'Flag to indicate if tender vessels were used on the given fishing trip';</v>
      </c>
    </row>
    <row r="1665" spans="1:4" x14ac:dyDescent="0.25">
      <c r="A1665" s="170" t="s">
        <v>1998</v>
      </c>
      <c r="B1665" s="202" t="s">
        <v>2492</v>
      </c>
      <c r="C1665" s="202" t="s">
        <v>2493</v>
      </c>
      <c r="D1665" s="164" t="str">
        <f t="shared" si="31"/>
        <v>COMMENT ON COLUMN SPT_QC_RPL_HEADER_V.BLANK_DB_TEND_VESS IS 'Blank Tender Vessels Used Stored in Database';</v>
      </c>
    </row>
    <row r="1666" spans="1:4" x14ac:dyDescent="0.25">
      <c r="A1666" s="170" t="s">
        <v>1998</v>
      </c>
      <c r="B1666" t="s">
        <v>2619</v>
      </c>
      <c r="C1666" s="202" t="s">
        <v>2620</v>
      </c>
      <c r="D1666" s="164" t="str">
        <f t="shared" si="31"/>
        <v>COMMENT ON COLUMN SPT_QC_RPL_HEADER_V.INV_DB_TEND_VESS IS 'Invalid Tender Vessels Used Stored in Database';</v>
      </c>
    </row>
    <row r="1667" spans="1:4" x14ac:dyDescent="0.25">
      <c r="A1667" s="170" t="s">
        <v>1998</v>
      </c>
      <c r="B1667" t="s">
        <v>2004</v>
      </c>
      <c r="C1667" s="164" t="str">
        <f>VLOOKUP(B1667, Table_Cols!$B$519:$C$1165, 2, FALSE)</f>
        <v>The Captain value reported on the RPL</v>
      </c>
      <c r="D1667" s="164" t="str">
        <f t="shared" si="31"/>
        <v>COMMENT ON COLUMN SPT_QC_RPL_HEADER_V.RPL_ORIG_CAP_NAME IS 'The Captain value reported on the RPL';</v>
      </c>
    </row>
    <row r="1668" spans="1:4" s="197" customFormat="1" ht="15.75" thickBot="1" x14ac:dyDescent="0.3">
      <c r="A1668" s="200" t="s">
        <v>1998</v>
      </c>
      <c r="B1668" s="197" t="s">
        <v>2435</v>
      </c>
      <c r="C1668" s="166" t="s">
        <v>2436</v>
      </c>
      <c r="D1668" s="197" t="str">
        <f t="shared" si="31"/>
        <v>COMMENT ON COLUMN SPT_QC_RPL_HEADER_V.CONV_RPL_ORIG_CAP_NAME IS 'The converted Captain value (removal of leading/trailing whitespace, redundant spaces, punctuation, conversion to uppercase) reported on the RPL';</v>
      </c>
    </row>
    <row r="1669" spans="1:4" ht="15.75" thickBot="1" x14ac:dyDescent="0.3">
      <c r="A1669" s="170" t="s">
        <v>1998</v>
      </c>
      <c r="B1669" s="206" t="s">
        <v>2451</v>
      </c>
      <c r="C1669" s="206" t="s">
        <v>2453</v>
      </c>
      <c r="D1669" s="164" t="str">
        <f t="shared" si="31"/>
        <v>COMMENT ON COLUMN SPT_QC_RPL_HEADER_V.BLANK_RPL_VESS_CAP IS 'Blank Name of Captain Entered in RPL';</v>
      </c>
    </row>
    <row r="1670" spans="1:4" s="197" customFormat="1" ht="15.75" thickBot="1" x14ac:dyDescent="0.3">
      <c r="A1670" s="200" t="s">
        <v>1998</v>
      </c>
      <c r="B1670" s="206" t="s">
        <v>2452</v>
      </c>
      <c r="C1670" s="206" t="s">
        <v>2454</v>
      </c>
      <c r="D1670" s="197" t="str">
        <f t="shared" si="31"/>
        <v>COMMENT ON COLUMN SPT_QC_RPL_HEADER_V.BLANK_DB_VESS_CAP IS 'Blank Name of Captain Stored in Database';</v>
      </c>
    </row>
    <row r="1671" spans="1:4" x14ac:dyDescent="0.25">
      <c r="A1671" s="170" t="s">
        <v>1998</v>
      </c>
      <c r="B1671" t="s">
        <v>368</v>
      </c>
      <c r="C1671" s="164" t="str">
        <f>VLOOKUP(B1671, Table_Cols!$B$519:$C$1165, 2, FALSE)</f>
        <v>The first name of the given vessel captain</v>
      </c>
      <c r="D1671" s="164" t="str">
        <f t="shared" si="31"/>
        <v>COMMENT ON COLUMN SPT_QC_RPL_HEADER_V.VESS_CAP_FNAME IS 'The first name of the given vessel captain';</v>
      </c>
    </row>
    <row r="1672" spans="1:4" x14ac:dyDescent="0.25">
      <c r="A1672" s="170" t="s">
        <v>1998</v>
      </c>
      <c r="B1672" t="s">
        <v>370</v>
      </c>
      <c r="C1672" s="164" t="str">
        <f>VLOOKUP(B1672, Table_Cols!$B$519:$C$1165, 2, FALSE)</f>
        <v>The last name of the given vessel captain</v>
      </c>
      <c r="D1672" s="164" t="str">
        <f t="shared" si="31"/>
        <v>COMMENT ON COLUMN SPT_QC_RPL_HEADER_V.VESS_CAP_LNAME IS 'The last name of the given vessel captain';</v>
      </c>
    </row>
    <row r="1673" spans="1:4" s="197" customFormat="1" x14ac:dyDescent="0.25">
      <c r="A1673" s="200" t="s">
        <v>1998</v>
      </c>
      <c r="B1673" s="197" t="s">
        <v>371</v>
      </c>
      <c r="C1673" s="197" t="str">
        <f>VLOOKUP(B1673, Table_Cols!$B$519:$C$1165, 2, FALSE)</f>
        <v>The middle name of the given vessel captain</v>
      </c>
      <c r="D1673" s="197" t="str">
        <f t="shared" si="31"/>
        <v>COMMENT ON COLUMN SPT_QC_RPL_HEADER_V.VESS_CAP_MNAME IS 'The middle name of the given vessel captain';</v>
      </c>
    </row>
    <row r="1674" spans="1:4" s="197" customFormat="1" x14ac:dyDescent="0.25">
      <c r="A1674" s="200" t="s">
        <v>1998</v>
      </c>
      <c r="B1674" s="197" t="s">
        <v>2432</v>
      </c>
      <c r="C1674" s="166" t="s">
        <v>2433</v>
      </c>
      <c r="D1674" s="197" t="str">
        <f t="shared" si="31"/>
        <v>COMMENT ON COLUMN SPT_QC_RPL_HEADER_V.CONV_VESS_CAP_FL_NAME IS 'The converted first and last name (removal of leading/trailing whitespace, redundant spaces, punctuation, conversion to uppercase) of the given vessel captain';</v>
      </c>
    </row>
    <row r="1675" spans="1:4" s="197" customFormat="1" x14ac:dyDescent="0.25">
      <c r="A1675" s="200" t="s">
        <v>1998</v>
      </c>
      <c r="B1675" s="197" t="s">
        <v>2431</v>
      </c>
      <c r="C1675" s="166" t="s">
        <v>2434</v>
      </c>
      <c r="D1675" s="197" t="str">
        <f t="shared" si="31"/>
        <v>COMMENT ON COLUMN SPT_QC_RPL_HEADER_V.CONV_VESS_CAP_FML_NAME IS 'The converted first, middle, and last name (removal of leading/trailing whitespace, redundant spaces, punctuation, conversion to uppercase) of the given vessel captain';</v>
      </c>
    </row>
    <row r="1676" spans="1:4" s="214" customFormat="1" x14ac:dyDescent="0.25">
      <c r="A1676" s="200" t="s">
        <v>1998</v>
      </c>
      <c r="B1676" s="214" t="s">
        <v>2775</v>
      </c>
      <c r="C1676" s="166" t="s">
        <v>2777</v>
      </c>
      <c r="D1676" s="214" t="str">
        <f t="shared" si="31"/>
        <v>COMMENT ON COLUMN SPT_QC_RPL_HEADER_V.CONV_VESS_CAP_FMIL_NAME IS 'The converted first, middle initial, and last name (removal of leading/trailing whitespace, redundant spaces, punctuation, conversion to uppercase) of the given vessel captain';</v>
      </c>
    </row>
    <row r="1677" spans="1:4" s="214" customFormat="1" x14ac:dyDescent="0.25">
      <c r="A1677" s="200" t="s">
        <v>1998</v>
      </c>
      <c r="B1677" s="214" t="s">
        <v>2776</v>
      </c>
      <c r="C1677" s="166" t="s">
        <v>2778</v>
      </c>
      <c r="D1677" s="214" t="str">
        <f t="shared" si="31"/>
        <v>COMMENT ON COLUMN SPT_QC_RPL_HEADER_V.CONV_VESS_CAP_LF_NAME IS 'The converted last and first name (removal of leading/trailing whitespace, redundant spaces, punctuation, conversion to uppercase) of the given vessel captain';</v>
      </c>
    </row>
    <row r="1678" spans="1:4" x14ac:dyDescent="0.25">
      <c r="A1678" s="170" t="s">
        <v>1998</v>
      </c>
      <c r="B1678" t="s">
        <v>2622</v>
      </c>
      <c r="C1678" s="202" t="s">
        <v>2289</v>
      </c>
      <c r="D1678" s="164" t="str">
        <f t="shared" si="31"/>
        <v>COMMENT ON COLUMN SPT_QC_RPL_HEADER_V.MIS_CAP_NAME IS 'Mismatched Name of Captain';</v>
      </c>
    </row>
    <row r="1679" spans="1:4" ht="15.75" thickBot="1" x14ac:dyDescent="0.3">
      <c r="A1679" s="170" t="s">
        <v>1998</v>
      </c>
      <c r="B1679" t="s">
        <v>2014</v>
      </c>
      <c r="C1679" s="164" t="str">
        <f>VLOOKUP(B1679, Table_Cols!$B$519:$C$1165, 2, FALSE)</f>
        <v>The Date of Submission value reported in the RPL form</v>
      </c>
      <c r="D1679" s="164" t="str">
        <f t="shared" si="31"/>
        <v>COMMENT ON COLUMN SPT_QC_RPL_HEADER_V.RPL_ORIG_TRIP_SUB_DTM IS 'The Date of Submission value reported in the RPL form';</v>
      </c>
    </row>
    <row r="1680" spans="1:4" s="197" customFormat="1" ht="15.75" thickBot="1" x14ac:dyDescent="0.3">
      <c r="A1680" s="200" t="s">
        <v>1998</v>
      </c>
      <c r="B1680" s="204" t="s">
        <v>2494</v>
      </c>
      <c r="C1680" s="210" t="s">
        <v>2496</v>
      </c>
      <c r="D1680" s="197" t="str">
        <f t="shared" si="31"/>
        <v>COMMENT ON COLUMN SPT_QC_RPL_HEADER_V.BLANK_RPL_SUB_DTM IS 'Blank RPL Submission Date Entered in RPL';</v>
      </c>
    </row>
    <row r="1681" spans="1:4" ht="15.75" thickBot="1" x14ac:dyDescent="0.3">
      <c r="A1681" s="170" t="s">
        <v>1998</v>
      </c>
      <c r="B1681" s="204" t="s">
        <v>2495</v>
      </c>
      <c r="C1681" s="211" t="s">
        <v>2497</v>
      </c>
      <c r="D1681" s="164" t="str">
        <f t="shared" si="31"/>
        <v>COMMENT ON COLUMN SPT_QC_RPL_HEADER_V.BLANK_DB_SUB_DTM IS 'Blank RPL Submission Date Stored in Database';</v>
      </c>
    </row>
    <row r="1682" spans="1:4" x14ac:dyDescent="0.25">
      <c r="A1682" s="170" t="s">
        <v>1998</v>
      </c>
      <c r="B1682" t="s">
        <v>1241</v>
      </c>
      <c r="C1682" s="164" t="str">
        <f>VLOOKUP(B1682, $B$1194:$C$1387, 2, FALSE)</f>
        <v>The eTunaLog formatted date the log information for the given fishing trip was submitted by the vessel captain (YYYY-MM-DD)</v>
      </c>
      <c r="D1682" s="164" t="str">
        <f t="shared" si="31"/>
        <v>COMMENT ON COLUMN SPT_QC_RPL_HEADER_V.ETUNA_FORMAT_SUB_DTM IS 'The eTunaLog formatted date the log information for the given fishing trip was submitted by the vessel captain (YYYY-MM-DD)';</v>
      </c>
    </row>
    <row r="1683" spans="1:4" x14ac:dyDescent="0.25">
      <c r="A1683" s="170" t="s">
        <v>1998</v>
      </c>
      <c r="B1683" t="s">
        <v>385</v>
      </c>
      <c r="C1683" s="164" t="str">
        <f>VLOOKUP(B1683, Table_Cols!$B$519:$C$1165, 2, FALSE)</f>
        <v>The date the log information was submitted by the vessel captain</v>
      </c>
      <c r="D1683" s="164" t="str">
        <f t="shared" si="31"/>
        <v>COMMENT ON COLUMN SPT_QC_RPL_HEADER_V.VESS_TRIP_SUBMISSION_DTM IS 'The date the log information was submitted by the vessel captain';</v>
      </c>
    </row>
    <row r="1684" spans="1:4" x14ac:dyDescent="0.25">
      <c r="A1684" s="170" t="s">
        <v>1998</v>
      </c>
      <c r="B1684" t="s">
        <v>2624</v>
      </c>
      <c r="C1684" s="202" t="s">
        <v>2290</v>
      </c>
      <c r="D1684" s="164" t="str">
        <f t="shared" si="31"/>
        <v>COMMENT ON COLUMN SPT_QC_RPL_HEADER_V.MIS_SUB_DTM IS 'Mismatched RPL Submission Date';</v>
      </c>
    </row>
    <row r="1685" spans="1:4" s="197" customFormat="1" x14ac:dyDescent="0.25">
      <c r="A1685" s="200" t="s">
        <v>1998</v>
      </c>
      <c r="B1685" s="202" t="s">
        <v>2623</v>
      </c>
      <c r="C1685" s="202" t="s">
        <v>2498</v>
      </c>
      <c r="D1685" s="197" t="str">
        <f t="shared" si="31"/>
        <v>COMMENT ON COLUMN SPT_QC_RPL_HEADER_V.INV_RPL_SUB_DTM IS 'Invalid RPL Submission Date Entered in RPL';</v>
      </c>
    </row>
    <row r="1686" spans="1:4" x14ac:dyDescent="0.25">
      <c r="A1686" s="170" t="s">
        <v>1998</v>
      </c>
      <c r="B1686" t="s">
        <v>1242</v>
      </c>
      <c r="C1686" s="164" t="str">
        <f>VLOOKUP(B1686, $B$1194:$C$1387, 2, FALSE)</f>
        <v>The formatted date the log information for the given fishing trip was submitted by the vessel captain (MM/DD/YYYY)</v>
      </c>
      <c r="D1686" s="164" t="str">
        <f t="shared" si="31"/>
        <v>COMMENT ON COLUMN SPT_QC_RPL_HEADER_V.FORMATTED_SUB_DTM IS 'The formatted date the log information for the given fishing trip was submitted by the vessel captain (MM/DD/YYYY)';</v>
      </c>
    </row>
    <row r="1687" spans="1:4" x14ac:dyDescent="0.25">
      <c r="A1687" s="170" t="s">
        <v>1998</v>
      </c>
      <c r="B1687" t="s">
        <v>366</v>
      </c>
      <c r="C1687" s="164" t="str">
        <f>VLOOKUP(B1687, Table_Cols!$B$519:$C$1165, 2, FALSE)</f>
        <v>The vessel trip the fish were onboard before departing/after unloading</v>
      </c>
      <c r="D1687" s="164" t="str">
        <f t="shared" si="31"/>
        <v>COMMENT ON COLUMN SPT_QC_RPL_HEADER_V.VESS_TRIP_ID IS 'The vessel trip the fish were onboard before departing/after unloading';</v>
      </c>
    </row>
    <row r="1688" spans="1:4" x14ac:dyDescent="0.25">
      <c r="A1688" s="170" t="s">
        <v>1998</v>
      </c>
      <c r="B1688" t="s">
        <v>372</v>
      </c>
      <c r="C1688" s="164" t="str">
        <f>VLOOKUP(B1688, Table_Cols!$B$519:$C$1165, 2, FALSE)</f>
        <v>The unique trip number for the vessel fishing trip</v>
      </c>
      <c r="D1688" s="164" t="str">
        <f t="shared" si="31"/>
        <v>COMMENT ON COLUMN SPT_QC_RPL_HEADER_V.VESS_TRIP_NUM IS 'The unique trip number for the vessel fishing trip';</v>
      </c>
    </row>
    <row r="1689" spans="1:4" x14ac:dyDescent="0.25">
      <c r="A1689" s="170" t="s">
        <v>1998</v>
      </c>
      <c r="B1689" t="s">
        <v>374</v>
      </c>
      <c r="C1689" s="164" t="str">
        <f>VLOOKUP(B1689, Table_Cols!$B$519:$C$1165, 2, FALSE)</f>
        <v>The date/time (in UTC) of departure for the given vessel fishing trip</v>
      </c>
      <c r="D1689" s="164" t="str">
        <f t="shared" si="31"/>
        <v>COMMENT ON COLUMN SPT_QC_RPL_HEADER_V.VESS_TRIP_DEPART_DTM IS 'The date/time (in UTC) of departure for the given vessel fishing trip';</v>
      </c>
    </row>
    <row r="1690" spans="1:4" x14ac:dyDescent="0.25">
      <c r="A1690" s="170" t="s">
        <v>1998</v>
      </c>
      <c r="B1690" t="s">
        <v>1208</v>
      </c>
      <c r="C1690" s="164" t="str">
        <f>VLOOKUP(B1690, $B$1194:$C$1387, 2, FALSE)</f>
        <v>The formatted date/time (in UTC) of departure for the given fishing trip (MM/DD/YYYY HH24:MI)</v>
      </c>
      <c r="D1690" s="164" t="str">
        <f t="shared" si="31"/>
        <v>COMMENT ON COLUMN SPT_QC_RPL_HEADER_V.FORMATTED_DEPART_DTM IS 'The formatted date/time (in UTC) of departure for the given fishing trip (MM/DD/YYYY HH24:MI)';</v>
      </c>
    </row>
    <row r="1691" spans="1:4" x14ac:dyDescent="0.25">
      <c r="A1691" s="170" t="s">
        <v>1998</v>
      </c>
      <c r="B1691" t="s">
        <v>2005</v>
      </c>
      <c r="C1691" s="164" t="str">
        <f>VLOOKUP(B1691, Table_Cols!$B$519:$C$1165, 2, FALSE)</f>
        <v>The Date/Time of departure value reported on the RPL</v>
      </c>
      <c r="D1691" s="164" t="str">
        <f t="shared" si="31"/>
        <v>COMMENT ON COLUMN SPT_QC_RPL_HEADER_V.RPL_ORIG_DEPART_DTM IS 'The Date/Time of departure value reported on the RPL';</v>
      </c>
    </row>
    <row r="1692" spans="1:4" x14ac:dyDescent="0.25">
      <c r="A1692" s="170" t="s">
        <v>1998</v>
      </c>
      <c r="B1692" t="s">
        <v>2420</v>
      </c>
      <c r="C1692" s="201" t="s">
        <v>2422</v>
      </c>
      <c r="D1692" s="164" t="str">
        <f t="shared" si="31"/>
        <v>COMMENT ON COLUMN SPT_QC_RPL_HEADER_V.BLANK_RPL_DEPART_DTM IS 'Blank Date/Time of Departure Entered in RPL';</v>
      </c>
    </row>
    <row r="1693" spans="1:4" s="197" customFormat="1" x14ac:dyDescent="0.25">
      <c r="A1693" s="200" t="s">
        <v>1998</v>
      </c>
      <c r="B1693" s="197" t="s">
        <v>2421</v>
      </c>
      <c r="C1693" s="171" t="s">
        <v>2423</v>
      </c>
      <c r="D1693" s="197" t="str">
        <f t="shared" si="31"/>
        <v>COMMENT ON COLUMN SPT_QC_RPL_HEADER_V.BLANK_DB_DEPART_DTM IS 'Blank Date/Time of Departure Stored in Database';</v>
      </c>
    </row>
    <row r="1694" spans="1:4" x14ac:dyDescent="0.25">
      <c r="A1694" s="170" t="s">
        <v>1998</v>
      </c>
      <c r="B1694" t="s">
        <v>1209</v>
      </c>
      <c r="C1694" s="164" t="str">
        <f>VLOOKUP(B1694, $B$1194:$C$1387, 2, FALSE)</f>
        <v>The eTunaLog formatted date/time (in UTC) of departure for the given fishing trip (YYYY-MM-DD HH24:MI)</v>
      </c>
      <c r="D1694" s="164" t="str">
        <f t="shared" si="31"/>
        <v>COMMENT ON COLUMN SPT_QC_RPL_HEADER_V.ETUNA_FORMAT_DEP_DTM IS 'The eTunaLog formatted date/time (in UTC) of departure for the given fishing trip (YYYY-MM-DD HH24:MI)';</v>
      </c>
    </row>
    <row r="1695" spans="1:4" x14ac:dyDescent="0.25">
      <c r="A1695" s="170" t="s">
        <v>1998</v>
      </c>
      <c r="B1695" t="s">
        <v>2625</v>
      </c>
      <c r="C1695" s="203" t="s">
        <v>2626</v>
      </c>
      <c r="D1695" s="164" t="str">
        <f t="shared" si="31"/>
        <v>COMMENT ON COLUMN SPT_QC_RPL_HEADER_V.INV_RPL_DEPART_DTM IS 'Invalid Date of Departure Entered in RPL';</v>
      </c>
    </row>
    <row r="1696" spans="1:4" s="197" customFormat="1" x14ac:dyDescent="0.25">
      <c r="A1696" s="200" t="s">
        <v>1998</v>
      </c>
      <c r="B1696" s="201" t="s">
        <v>2627</v>
      </c>
      <c r="C1696" s="203" t="s">
        <v>2332</v>
      </c>
      <c r="D1696" s="197" t="str">
        <f t="shared" si="31"/>
        <v>COMMENT ON COLUMN SPT_QC_RPL_HEADER_V.MIS_DEPART_DTM IS 'Mismatched Date of Departure';</v>
      </c>
    </row>
    <row r="1697" spans="1:4" x14ac:dyDescent="0.25">
      <c r="A1697" s="170" t="s">
        <v>1998</v>
      </c>
      <c r="B1697" t="s">
        <v>375</v>
      </c>
      <c r="C1697" s="164" t="str">
        <f>VLOOKUP(B1697, Table_Cols!$B$519:$C$1165, 2, FALSE)</f>
        <v>The date/time (in UTC) of arrival for the given vessel fishing trip</v>
      </c>
      <c r="D1697" s="164" t="str">
        <f t="shared" si="31"/>
        <v>COMMENT ON COLUMN SPT_QC_RPL_HEADER_V.VESS_TRIP_ARRIVAL_DTM IS 'The date/time (in UTC) of arrival for the given vessel fishing trip';</v>
      </c>
    </row>
    <row r="1698" spans="1:4" x14ac:dyDescent="0.25">
      <c r="A1698" s="170" t="s">
        <v>1998</v>
      </c>
      <c r="B1698" t="s">
        <v>1210</v>
      </c>
      <c r="C1698" s="164" t="str">
        <f>VLOOKUP(B1698, $B$1194:$C$1387, 2, FALSE)</f>
        <v>The formatted date/time (in UTC) of arrival for the given fishing trip (MM/DD/YYYY HH24:MI)</v>
      </c>
      <c r="D1698" s="164" t="str">
        <f t="shared" si="31"/>
        <v>COMMENT ON COLUMN SPT_QC_RPL_HEADER_V.FORMATTED_ARRIVAL_DTM IS 'The formatted date/time (in UTC) of arrival for the given fishing trip (MM/DD/YYYY HH24:MI)';</v>
      </c>
    </row>
    <row r="1699" spans="1:4" x14ac:dyDescent="0.25">
      <c r="A1699" s="170" t="s">
        <v>1998</v>
      </c>
      <c r="B1699" t="s">
        <v>2003</v>
      </c>
      <c r="C1699" s="164" t="str">
        <f>VLOOKUP(B1699, Table_Cols!$B$519:$C$1165, 2, FALSE)</f>
        <v>The Date/Time of arrival value reported on the RPL</v>
      </c>
      <c r="D1699" s="164" t="str">
        <f t="shared" si="31"/>
        <v>COMMENT ON COLUMN SPT_QC_RPL_HEADER_V.RPL_ORIG_ARRIVAL_DTM IS 'The Date/Time of arrival value reported on the RPL';</v>
      </c>
    </row>
    <row r="1700" spans="1:4" x14ac:dyDescent="0.25">
      <c r="A1700" s="170" t="s">
        <v>1998</v>
      </c>
      <c r="B1700" t="s">
        <v>2424</v>
      </c>
      <c r="C1700" s="201" t="s">
        <v>2426</v>
      </c>
      <c r="D1700" s="164" t="str">
        <f t="shared" si="31"/>
        <v>COMMENT ON COLUMN SPT_QC_RPL_HEADER_V.BLANK_RPL_ARRIVAL_DTM IS 'Blank Date/Time of Arrival Entered in RPL';</v>
      </c>
    </row>
    <row r="1701" spans="1:4" s="197" customFormat="1" x14ac:dyDescent="0.25">
      <c r="A1701" s="200" t="s">
        <v>1998</v>
      </c>
      <c r="B1701" s="197" t="s">
        <v>2425</v>
      </c>
      <c r="C1701" s="201" t="s">
        <v>2427</v>
      </c>
      <c r="D1701" s="197" t="str">
        <f t="shared" si="31"/>
        <v>COMMENT ON COLUMN SPT_QC_RPL_HEADER_V.BLANK_DB_ARRIVAL_DTM IS 'Blank Date/Time of Arrival Stored in Database';</v>
      </c>
    </row>
    <row r="1702" spans="1:4" x14ac:dyDescent="0.25">
      <c r="A1702" s="170" t="s">
        <v>1998</v>
      </c>
      <c r="B1702" t="s">
        <v>1211</v>
      </c>
      <c r="C1702" s="164" t="str">
        <f>VLOOKUP(B1702, $B$1194:$C$1387, 2, FALSE)</f>
        <v>The eTunaLog formatted date/time (in UTC) of arrival for the given fishing trip (YYYY-MM-DD HH24:MI)</v>
      </c>
      <c r="D1702" s="164" t="str">
        <f t="shared" si="31"/>
        <v>COMMENT ON COLUMN SPT_QC_RPL_HEADER_V.ETUNA_FORMAT_ARR_DTM IS 'The eTunaLog formatted date/time (in UTC) of arrival for the given fishing trip (YYYY-MM-DD HH24:MI)';</v>
      </c>
    </row>
    <row r="1703" spans="1:4" x14ac:dyDescent="0.25">
      <c r="A1703" s="170" t="s">
        <v>1998</v>
      </c>
      <c r="B1703" t="s">
        <v>2628</v>
      </c>
      <c r="C1703" s="202" t="s">
        <v>2629</v>
      </c>
      <c r="D1703" s="164" t="str">
        <f t="shared" si="31"/>
        <v>COMMENT ON COLUMN SPT_QC_RPL_HEADER_V.INV_RPL_ARRIVAL_DTM IS 'Invalid Date of Arrival Entered in RPL';</v>
      </c>
    </row>
    <row r="1704" spans="1:4" s="197" customFormat="1" x14ac:dyDescent="0.25">
      <c r="A1704" s="200" t="s">
        <v>1998</v>
      </c>
      <c r="B1704" s="201" t="s">
        <v>2630</v>
      </c>
      <c r="C1704" s="202" t="s">
        <v>2331</v>
      </c>
      <c r="D1704" s="197" t="str">
        <f t="shared" si="31"/>
        <v>COMMENT ON COLUMN SPT_QC_RPL_HEADER_V.MIS_ARRIVAL_DTM IS 'Mismatched Date of Arrival';</v>
      </c>
    </row>
    <row r="1705" spans="1:4" x14ac:dyDescent="0.25">
      <c r="A1705" s="170" t="s">
        <v>1998</v>
      </c>
      <c r="B1705" t="s">
        <v>2632</v>
      </c>
      <c r="C1705" s="202" t="s">
        <v>2631</v>
      </c>
      <c r="D1705" s="164" t="str">
        <f t="shared" si="31"/>
        <v>COMMENT ON COLUMN SPT_QC_RPL_HEADER_V.INV_DB_DEP_ARR_DTM IS 'Invalid Trip Dates Stored in Database';</v>
      </c>
    </row>
    <row r="1706" spans="1:4" x14ac:dyDescent="0.25">
      <c r="A1706" s="170" t="s">
        <v>1998</v>
      </c>
      <c r="B1706" t="s">
        <v>903</v>
      </c>
      <c r="C1706" s="164" t="str">
        <f>VLOOKUP(B1706, Table_Cols!$B$519:$C$1165, 2, FALSE)</f>
        <v>The name of the given Vessel</v>
      </c>
      <c r="D1706" s="164" t="str">
        <f t="shared" si="31"/>
        <v>COMMENT ON COLUMN SPT_QC_RPL_HEADER_V.PTA_VESS_NAME IS 'The name of the given Vessel';</v>
      </c>
    </row>
    <row r="1707" spans="1:4" x14ac:dyDescent="0.25">
      <c r="A1707" s="170" t="s">
        <v>1998</v>
      </c>
      <c r="B1707" t="s">
        <v>2013</v>
      </c>
      <c r="C1707" s="164" t="str">
        <f>VLOOKUP(B1707, Table_Cols!$B$519:$C$1165, 2, FALSE)</f>
        <v>The Total Number of Pages value reported in the RPL form</v>
      </c>
      <c r="D1707" s="164" t="str">
        <f t="shared" si="31"/>
        <v>COMMENT ON COLUMN SPT_QC_RPL_HEADER_V.RPL_ORIG_TOTAL_PAGES IS 'The Total Number of Pages value reported in the RPL form';</v>
      </c>
    </row>
    <row r="1708" spans="1:4" ht="15.75" thickBot="1" x14ac:dyDescent="0.3">
      <c r="A1708" s="170" t="s">
        <v>1998</v>
      </c>
      <c r="B1708" t="s">
        <v>2019</v>
      </c>
      <c r="C1708" s="164" t="str">
        <f>VLOOKUP(B1708, Table_Cols!$B$519:$C$1165, 2, FALSE)</f>
        <v>Total pages in the RPL form</v>
      </c>
      <c r="D1708" s="164" t="str">
        <f t="shared" ref="D1708:D1797" si="36">CONCATENATE("COMMENT ON COLUMN ",A1708, ".", B1708, " IS '", SUBSTITUTE(C1708, "'", "''"), "';")</f>
        <v>COMMENT ON COLUMN SPT_QC_RPL_HEADER_V.TOTAL_PAGES IS 'Total pages in the RPL form';</v>
      </c>
    </row>
    <row r="1709" spans="1:4" ht="15.75" thickBot="1" x14ac:dyDescent="0.3">
      <c r="A1709" s="170" t="s">
        <v>1998</v>
      </c>
      <c r="B1709" s="204" t="s">
        <v>2462</v>
      </c>
      <c r="C1709" s="202" t="s">
        <v>2465</v>
      </c>
      <c r="D1709" s="164" t="str">
        <f t="shared" si="36"/>
        <v>COMMENT ON COLUMN SPT_QC_RPL_HEADER_V.BLANK_RPL_TOT_PAGES IS 'Blank Total Pages Entered in RPL';</v>
      </c>
    </row>
    <row r="1710" spans="1:4" s="197" customFormat="1" ht="15.75" thickBot="1" x14ac:dyDescent="0.3">
      <c r="A1710" s="200" t="s">
        <v>1998</v>
      </c>
      <c r="B1710" s="204" t="s">
        <v>2463</v>
      </c>
      <c r="C1710" s="202" t="s">
        <v>2464</v>
      </c>
      <c r="D1710" s="197" t="str">
        <f t="shared" si="36"/>
        <v>COMMENT ON COLUMN SPT_QC_RPL_HEADER_V.BLANK_DB_TOT_PAGES IS 'Blank Total Pages Stored in Database';</v>
      </c>
    </row>
    <row r="1711" spans="1:4" x14ac:dyDescent="0.25">
      <c r="A1711" s="170" t="s">
        <v>1998</v>
      </c>
      <c r="B1711" t="s">
        <v>2633</v>
      </c>
      <c r="C1711" s="202" t="s">
        <v>2634</v>
      </c>
      <c r="D1711" s="164" t="str">
        <f t="shared" si="36"/>
        <v>COMMENT ON COLUMN SPT_QC_RPL_HEADER_V.INV_DB_TOT_PAGES IS 'Invalid Total Pages Stored in Database';</v>
      </c>
    </row>
    <row r="1712" spans="1:4" ht="15.75" thickBot="1" x14ac:dyDescent="0.3">
      <c r="A1712" s="170" t="s">
        <v>1998</v>
      </c>
      <c r="B1712" t="s">
        <v>2635</v>
      </c>
      <c r="C1712" s="203" t="s">
        <v>2291</v>
      </c>
      <c r="D1712" s="164" t="str">
        <f t="shared" si="36"/>
        <v>COMMENT ON COLUMN SPT_QC_RPL_HEADER_V.MIS_TOT_PAGES IS 'Mismatched Total Pages';</v>
      </c>
    </row>
    <row r="1713" spans="1:4" ht="15.75" thickBot="1" x14ac:dyDescent="0.3">
      <c r="A1713" s="170" t="s">
        <v>1998</v>
      </c>
      <c r="B1713" s="204" t="s">
        <v>2466</v>
      </c>
      <c r="C1713" s="204" t="s">
        <v>2468</v>
      </c>
      <c r="D1713" s="164" t="str">
        <f t="shared" si="36"/>
        <v>COMMENT ON COLUMN SPT_QC_RPL_HEADER_V.BLANK_RPL_VESS_NAME IS 'Blank Name of Vessel Entered in RPL';</v>
      </c>
    </row>
    <row r="1714" spans="1:4" s="197" customFormat="1" ht="15.75" thickBot="1" x14ac:dyDescent="0.3">
      <c r="A1714" s="200" t="s">
        <v>1998</v>
      </c>
      <c r="B1714" s="204" t="s">
        <v>2467</v>
      </c>
      <c r="C1714" s="208" t="s">
        <v>2469</v>
      </c>
      <c r="D1714" s="197" t="str">
        <f t="shared" si="36"/>
        <v>COMMENT ON COLUMN SPT_QC_RPL_HEADER_V.BLANK_DB_VESS_NAME IS 'Blank Name of Vessel Stored in Database';</v>
      </c>
    </row>
    <row r="1715" spans="1:4" x14ac:dyDescent="0.25">
      <c r="A1715" s="170" t="s">
        <v>1998</v>
      </c>
      <c r="B1715" t="s">
        <v>2018</v>
      </c>
      <c r="C1715" s="164" t="str">
        <f>VLOOKUP(B1715, Table_Cols!$B$519:$C$1165, 2, FALSE)</f>
        <v>Vessel Name value reported in the RPL</v>
      </c>
      <c r="D1715" s="164" t="str">
        <f t="shared" si="36"/>
        <v>COMMENT ON COLUMN SPT_QC_RPL_HEADER_V.RPL_ORIG_VESS_NAME IS 'Vessel Name value reported in the RPL';</v>
      </c>
    </row>
    <row r="1716" spans="1:4" x14ac:dyDescent="0.25">
      <c r="A1716" s="170" t="s">
        <v>1998</v>
      </c>
      <c r="B1716" t="s">
        <v>2636</v>
      </c>
      <c r="C1716" s="202" t="s">
        <v>2292</v>
      </c>
      <c r="D1716" s="164" t="str">
        <f t="shared" si="36"/>
        <v>COMMENT ON COLUMN SPT_QC_RPL_HEADER_V.MIS_VESS_NAME IS 'Mismatched Vessel History Vessel Name';</v>
      </c>
    </row>
    <row r="1717" spans="1:4" x14ac:dyDescent="0.25">
      <c r="A1717" s="170" t="s">
        <v>1998</v>
      </c>
      <c r="B1717" t="s">
        <v>2637</v>
      </c>
      <c r="C1717" s="202" t="s">
        <v>2293</v>
      </c>
      <c r="D1717" s="164" t="str">
        <f t="shared" si="36"/>
        <v>COMMENT ON COLUMN SPT_QC_RPL_HEADER_V.MIS_VESS_WCPFC_ID IS 'Mismatched Vessel History WCPFC Identification Number';</v>
      </c>
    </row>
    <row r="1718" spans="1:4" x14ac:dyDescent="0.25">
      <c r="A1718" s="170" t="s">
        <v>1998</v>
      </c>
      <c r="B1718" t="s">
        <v>2039</v>
      </c>
      <c r="C1718" s="164" t="str">
        <f>VLOOKUP(B1718, Table_Cols!$B$519:$C$1165, 2, FALSE)</f>
        <v>The WCPFCID value reported in the RPL form</v>
      </c>
      <c r="D1718" s="164" t="str">
        <f t="shared" si="36"/>
        <v>COMMENT ON COLUMN SPT_QC_RPL_HEADER_V.RPL_ORIG_WCPFCID IS 'The WCPFCID value reported in the RPL form';</v>
      </c>
    </row>
    <row r="1719" spans="1:4" ht="15.75" thickBot="1" x14ac:dyDescent="0.3">
      <c r="A1719" s="170" t="s">
        <v>1998</v>
      </c>
      <c r="B1719" t="s">
        <v>957</v>
      </c>
      <c r="C1719" s="164" t="str">
        <f>VLOOKUP(B1719, Table_Cols!$B$519:$C$1165, 2, FALSE)</f>
        <v>The WCPFC Identification Number of the given Vessel</v>
      </c>
      <c r="D1719" s="164" t="str">
        <f t="shared" si="36"/>
        <v>COMMENT ON COLUMN SPT_QC_RPL_HEADER_V.PTA_WCPFC_ID_NUM IS 'The WCPFC Identification Number of the given Vessel';</v>
      </c>
    </row>
    <row r="1720" spans="1:4" ht="15.75" thickBot="1" x14ac:dyDescent="0.3">
      <c r="A1720" s="170" t="s">
        <v>1998</v>
      </c>
      <c r="B1720" s="204" t="s">
        <v>2638</v>
      </c>
      <c r="C1720" s="202" t="s">
        <v>2472</v>
      </c>
      <c r="D1720" s="164" t="str">
        <f t="shared" si="36"/>
        <v>COMMENT ON COLUMN SPT_QC_RPL_HEADER_V.BLANK_RPL_PERMIT_LIC IS 'Blank Fishing Permit or License Number Entered in RPL';</v>
      </c>
    </row>
    <row r="1721" spans="1:4" s="197" customFormat="1" ht="15.75" thickBot="1" x14ac:dyDescent="0.3">
      <c r="A1721" s="200" t="s">
        <v>1998</v>
      </c>
      <c r="B1721" s="204" t="s">
        <v>2639</v>
      </c>
      <c r="C1721" s="202" t="s">
        <v>2473</v>
      </c>
      <c r="D1721" s="197" t="str">
        <f t="shared" si="36"/>
        <v>COMMENT ON COLUMN SPT_QC_RPL_HEADER_V.BLANK_DB_PERMIT_LIC IS 'Blank Fishing Permit or License Number Stored in Database';</v>
      </c>
    </row>
    <row r="1722" spans="1:4" ht="15.75" thickBot="1" x14ac:dyDescent="0.3">
      <c r="A1722" s="170" t="s">
        <v>1998</v>
      </c>
      <c r="B1722" s="209" t="s">
        <v>2640</v>
      </c>
      <c r="C1722" s="203" t="s">
        <v>2470</v>
      </c>
      <c r="D1722" s="164" t="str">
        <f t="shared" si="36"/>
        <v>COMMENT ON COLUMN SPT_QC_RPL_HEADER_V.INV_RPL_PERMIT_LIC IS 'Fishing Permit or License Number Entered in RPL is Invalid';</v>
      </c>
    </row>
    <row r="1723" spans="1:4" s="197" customFormat="1" ht="15.75" thickBot="1" x14ac:dyDescent="0.3">
      <c r="A1723" s="200" t="s">
        <v>1998</v>
      </c>
      <c r="B1723" s="209" t="s">
        <v>2641</v>
      </c>
      <c r="C1723" s="203" t="s">
        <v>2471</v>
      </c>
      <c r="D1723" s="197" t="str">
        <f t="shared" si="36"/>
        <v>COMMENT ON COLUMN SPT_QC_RPL_HEADER_V.INV_DB_PERMIT_LIC IS 'Fishing Permit or License Number Stored in Database is Invalid';</v>
      </c>
    </row>
    <row r="1724" spans="1:4" x14ac:dyDescent="0.25">
      <c r="A1724" s="170" t="s">
        <v>1998</v>
      </c>
      <c r="B1724" t="s">
        <v>2009</v>
      </c>
      <c r="C1724" s="164" t="str">
        <f>VLOOKUP(B1724, Table_Cols!$B$519:$C$1165, 2, FALSE)</f>
        <v>Permit/License reported in RPL form</v>
      </c>
      <c r="D1724" s="164" t="str">
        <f t="shared" si="36"/>
        <v>COMMENT ON COLUMN SPT_QC_RPL_HEADER_V.RPL_ORIG_PERMIT_LIC IS 'Permit/License reported in RPL form';</v>
      </c>
    </row>
    <row r="1725" spans="1:4" x14ac:dyDescent="0.25">
      <c r="A1725" s="170" t="s">
        <v>1998</v>
      </c>
      <c r="B1725" t="s">
        <v>2642</v>
      </c>
      <c r="C1725" s="202" t="s">
        <v>2294</v>
      </c>
      <c r="D1725" s="164" t="str">
        <f t="shared" si="36"/>
        <v>COMMENT ON COLUMN SPT_QC_RPL_HEADER_V.MIS_PERMIT_LIC IS 'Fishing Permit or License Number Mismatch';</v>
      </c>
    </row>
    <row r="1726" spans="1:4" x14ac:dyDescent="0.25">
      <c r="A1726" s="170" t="s">
        <v>1998</v>
      </c>
      <c r="B1726" t="s">
        <v>950</v>
      </c>
      <c r="C1726" s="164" t="str">
        <f>VLOOKUP(B1726, Table_Cols!$B$519:$C$1165, 2, FALSE)</f>
        <v>The license number of the given Vessel</v>
      </c>
      <c r="D1726" s="164" t="str">
        <f t="shared" si="36"/>
        <v>COMMENT ON COLUMN SPT_QC_RPL_HEADER_V.PTA_VESS_LIC_NUM IS 'The license number of the given Vessel';</v>
      </c>
    </row>
    <row r="1727" spans="1:4" x14ac:dyDescent="0.25">
      <c r="A1727" s="170" t="s">
        <v>1998</v>
      </c>
      <c r="B1727" t="s">
        <v>2015</v>
      </c>
      <c r="C1727" s="164" t="str">
        <f>VLOOKUP(B1727, Table_Cols!$B$519:$C$1165, 2, FALSE)</f>
        <v>The fishing trip year reported in the RPL form</v>
      </c>
      <c r="D1727" s="164" t="str">
        <f t="shared" si="36"/>
        <v>COMMENT ON COLUMN SPT_QC_RPL_HEADER_V.RPL_ORIG_TRIP_YEAR IS 'The fishing trip year reported in the RPL form';</v>
      </c>
    </row>
    <row r="1728" spans="1:4" x14ac:dyDescent="0.25">
      <c r="A1728" s="170" t="s">
        <v>1998</v>
      </c>
      <c r="B1728" s="202" t="s">
        <v>2474</v>
      </c>
      <c r="C1728" s="202" t="s">
        <v>2475</v>
      </c>
      <c r="D1728" s="164" t="str">
        <f t="shared" si="36"/>
        <v>COMMENT ON COLUMN SPT_QC_RPL_HEADER_V.BLANK_RPL_TRIP_YEAR IS 'Blank Trip Year Entered in RPL';</v>
      </c>
    </row>
    <row r="1729" spans="1:4" x14ac:dyDescent="0.25">
      <c r="A1729" s="170" t="s">
        <v>1998</v>
      </c>
      <c r="B1729" t="s">
        <v>2643</v>
      </c>
      <c r="C1729" s="202" t="s">
        <v>2644</v>
      </c>
      <c r="D1729" s="164" t="str">
        <f t="shared" si="36"/>
        <v>COMMENT ON COLUMN SPT_QC_RPL_HEADER_V.MIS_TRIP_YEAR IS 'Mismatched Trip Year';</v>
      </c>
    </row>
    <row r="1730" spans="1:4" ht="15.75" thickBot="1" x14ac:dyDescent="0.3">
      <c r="A1730" s="170" t="s">
        <v>1998</v>
      </c>
      <c r="B1730" t="s">
        <v>2006</v>
      </c>
      <c r="C1730" s="164" t="str">
        <f>VLOOKUP(B1730, Table_Cols!$B$519:$C$1165, 2, FALSE)</f>
        <v>FFA VID value reported in the RPL form</v>
      </c>
      <c r="D1730" s="164" t="str">
        <f t="shared" si="36"/>
        <v>COMMENT ON COLUMN SPT_QC_RPL_HEADER_V.RPL_ORIG_FFA_VID IS 'FFA VID value reported in the RPL form';</v>
      </c>
    </row>
    <row r="1731" spans="1:4" ht="15.75" thickBot="1" x14ac:dyDescent="0.3">
      <c r="A1731" s="170" t="s">
        <v>1998</v>
      </c>
      <c r="B1731" s="204" t="s">
        <v>2645</v>
      </c>
      <c r="C1731" s="202" t="s">
        <v>2476</v>
      </c>
      <c r="D1731" s="164" t="str">
        <f t="shared" si="36"/>
        <v>COMMENT ON COLUMN SPT_QC_RPL_HEADER_V.BLANK_RPL_FFA_VID IS 'Blank FFA Regional Register Number Entered in RPL';</v>
      </c>
    </row>
    <row r="1732" spans="1:4" s="197" customFormat="1" ht="15.75" thickBot="1" x14ac:dyDescent="0.3">
      <c r="A1732" s="200" t="s">
        <v>1998</v>
      </c>
      <c r="B1732" s="204" t="s">
        <v>2646</v>
      </c>
      <c r="C1732" s="202" t="s">
        <v>2477</v>
      </c>
      <c r="D1732" s="197" t="str">
        <f t="shared" si="36"/>
        <v>COMMENT ON COLUMN SPT_QC_RPL_HEADER_V.BLANK_DB_FFA_VID IS 'Blank FFA Regional Register Number Stored in Database';</v>
      </c>
    </row>
    <row r="1733" spans="1:4" x14ac:dyDescent="0.25">
      <c r="A1733" s="170" t="s">
        <v>1998</v>
      </c>
      <c r="B1733" t="s">
        <v>2647</v>
      </c>
      <c r="C1733" s="202" t="s">
        <v>2295</v>
      </c>
      <c r="D1733" s="164" t="str">
        <f t="shared" si="36"/>
        <v>COMMENT ON COLUMN SPT_QC_RPL_HEADER_V.MIS_FFA_VID IS 'Mismatched Vessel History FFA Regional Register Number';</v>
      </c>
    </row>
    <row r="1734" spans="1:4" x14ac:dyDescent="0.25">
      <c r="A1734" s="170" t="s">
        <v>1998</v>
      </c>
      <c r="B1734" t="s">
        <v>943</v>
      </c>
      <c r="C1734" s="164" t="str">
        <f>VLOOKUP(B1734, Table_Cols!$B$519:$C$1165, 2, FALSE)</f>
        <v>The FFA VID of the given Vessel</v>
      </c>
      <c r="D1734" s="164" t="str">
        <f t="shared" si="36"/>
        <v>COMMENT ON COLUMN SPT_QC_RPL_HEADER_V.PTA_FFA_VID IS 'The FFA VID of the given Vessel';</v>
      </c>
    </row>
    <row r="1735" spans="1:4" ht="15.75" thickBot="1" x14ac:dyDescent="0.3">
      <c r="A1735" s="170" t="s">
        <v>1998</v>
      </c>
      <c r="B1735" t="s">
        <v>2017</v>
      </c>
      <c r="C1735" s="164" t="str">
        <f>VLOOKUP(B1735, Table_Cols!$B$519:$C$1165, 2, FALSE)</f>
        <v>The Fishing Vessel IRCS value reported in the RPL form</v>
      </c>
      <c r="D1735" s="164" t="str">
        <f t="shared" si="36"/>
        <v>COMMENT ON COLUMN SPT_QC_RPL_HEADER_V.RPL_ORIG_VESS_IRCS IS 'The Fishing Vessel IRCS value reported in the RPL form';</v>
      </c>
    </row>
    <row r="1736" spans="1:4" ht="15.75" thickBot="1" x14ac:dyDescent="0.3">
      <c r="A1736" s="170" t="s">
        <v>1998</v>
      </c>
      <c r="B1736" s="204" t="s">
        <v>2480</v>
      </c>
      <c r="C1736" s="204" t="s">
        <v>2482</v>
      </c>
      <c r="D1736" s="164" t="str">
        <f t="shared" si="36"/>
        <v>COMMENT ON COLUMN SPT_QC_RPL_HEADER_V.BLANK_RPL_VESS_IRCS IS 'Blank International Radio Callsign Entered in RPL';</v>
      </c>
    </row>
    <row r="1737" spans="1:4" s="197" customFormat="1" ht="15.75" thickBot="1" x14ac:dyDescent="0.3">
      <c r="A1737" s="200" t="s">
        <v>1998</v>
      </c>
      <c r="B1737" s="204" t="s">
        <v>2481</v>
      </c>
      <c r="C1737" s="208" t="s">
        <v>2483</v>
      </c>
      <c r="D1737" s="197" t="str">
        <f t="shared" si="36"/>
        <v>COMMENT ON COLUMN SPT_QC_RPL_HEADER_V.BLANK_DB_VESS_IRCS IS 'Blank International Radio Callsign Stored in Database';</v>
      </c>
    </row>
    <row r="1738" spans="1:4" s="197" customFormat="1" x14ac:dyDescent="0.25">
      <c r="A1738" s="200" t="s">
        <v>1998</v>
      </c>
      <c r="B1738" s="202" t="s">
        <v>2484</v>
      </c>
      <c r="C1738" s="202" t="s">
        <v>2485</v>
      </c>
      <c r="D1738" s="197" t="str">
        <f t="shared" si="36"/>
        <v>COMMENT ON COLUMN SPT_QC_RPL_HEADER_V.BLANK_DB_VESS_HIST IS 'Blank Vessel History Stored in Database';</v>
      </c>
    </row>
    <row r="1739" spans="1:4" x14ac:dyDescent="0.25">
      <c r="A1739" s="170" t="s">
        <v>1998</v>
      </c>
      <c r="B1739" t="s">
        <v>2648</v>
      </c>
      <c r="C1739" s="202" t="s">
        <v>2296</v>
      </c>
      <c r="D1739" s="164" t="str">
        <f t="shared" si="36"/>
        <v>COMMENT ON COLUMN SPT_QC_RPL_HEADER_V.MIS_VESS_IRCS IS 'Mismatched Vessel History International Radio Callsign';</v>
      </c>
    </row>
    <row r="1740" spans="1:4" x14ac:dyDescent="0.25">
      <c r="A1740" s="170" t="s">
        <v>1998</v>
      </c>
      <c r="B1740" t="s">
        <v>948</v>
      </c>
      <c r="C1740" s="164" t="str">
        <f>VLOOKUP(B1740, Table_Cols!$B$519:$C$1165, 2, FALSE)</f>
        <v>The IRCS of the given Vessel</v>
      </c>
      <c r="D1740" s="164" t="str">
        <f t="shared" si="36"/>
        <v>COMMENT ON COLUMN SPT_QC_RPL_HEADER_V.PTA_VESS_IRCS IS 'The IRCS of the given Vessel';</v>
      </c>
    </row>
    <row r="1741" spans="1:4" x14ac:dyDescent="0.25">
      <c r="A1741" s="170" t="s">
        <v>1998</v>
      </c>
      <c r="B1741" t="s">
        <v>2016</v>
      </c>
      <c r="C1741" s="164" t="str">
        <f>VLOOKUP(B1741, Table_Cols!$B$519:$C$1165, 2, FALSE)</f>
        <v>Country of Registration value reported in the RPL form</v>
      </c>
      <c r="D1741" s="164" t="str">
        <f t="shared" si="36"/>
        <v>COMMENT ON COLUMN SPT_QC_RPL_HEADER_V.RPL_ORIG_VESS_COUNTRY IS 'Country of Registration value reported in the RPL form';</v>
      </c>
    </row>
    <row r="1742" spans="1:4" x14ac:dyDescent="0.25">
      <c r="A1742" s="170" t="s">
        <v>1998</v>
      </c>
      <c r="B1742" s="202" t="s">
        <v>2486</v>
      </c>
      <c r="C1742" s="202" t="s">
        <v>2487</v>
      </c>
      <c r="D1742" s="164" t="str">
        <f t="shared" si="36"/>
        <v>COMMENT ON COLUMN SPT_QC_RPL_HEADER_V.BLANK_RPL_VESS_COUNTRY IS 'Blank Country of Registration Entered in RPL';</v>
      </c>
    </row>
    <row r="1743" spans="1:4" x14ac:dyDescent="0.25">
      <c r="A1743" s="170" t="s">
        <v>1998</v>
      </c>
      <c r="B1743" t="s">
        <v>2649</v>
      </c>
      <c r="C1743" s="202" t="s">
        <v>2297</v>
      </c>
      <c r="D1743" s="164" t="str">
        <f t="shared" si="36"/>
        <v>COMMENT ON COLUMN SPT_QC_RPL_HEADER_V.MIS_VESS_COUNTRY IS 'Mismatched Vessel History Country of Registration';</v>
      </c>
    </row>
    <row r="1744" spans="1:4" x14ac:dyDescent="0.25">
      <c r="A1744" s="170" t="s">
        <v>1998</v>
      </c>
      <c r="B1744" t="s">
        <v>945</v>
      </c>
      <c r="C1744" s="164" t="str">
        <f>VLOOKUP(B1744, Table_Cols!$B$519:$C$1165, 2, FALSE)</f>
        <v>The country flag for the given Vessel</v>
      </c>
      <c r="D1744" s="164" t="str">
        <f t="shared" si="36"/>
        <v>COMMENT ON COLUMN SPT_QC_RPL_HEADER_V.PTA_VESS_FLAG IS 'The country flag for the given Vessel';</v>
      </c>
    </row>
    <row r="1745" spans="1:4" x14ac:dyDescent="0.25">
      <c r="A1745" s="170" t="s">
        <v>1998</v>
      </c>
      <c r="B1745" t="s">
        <v>1999</v>
      </c>
      <c r="C1745" s="164" t="s">
        <v>2300</v>
      </c>
      <c r="D1745" s="164" t="str">
        <f t="shared" si="36"/>
        <v>COMMENT ON COLUMN SPT_QC_RPL_HEADER_V.DEPARTURE_YEAR IS 'The four digit departure year (e.g. 2015)';</v>
      </c>
    </row>
    <row r="1746" spans="1:4" x14ac:dyDescent="0.25">
      <c r="A1746" s="170" t="s">
        <v>1998</v>
      </c>
      <c r="B1746" t="s">
        <v>2007</v>
      </c>
      <c r="C1746" s="164" t="str">
        <f>VLOOKUP(B1746, Table_Cols!$B$519:$C$1165, 2, FALSE)</f>
        <v>The Fishing Company value reported on the RPL</v>
      </c>
      <c r="D1746" s="164" t="str">
        <f t="shared" si="36"/>
        <v>COMMENT ON COLUMN SPT_QC_RPL_HEADER_V.RPL_ORIG_FISHING_COMP IS 'The Fishing Company value reported on the RPL';</v>
      </c>
    </row>
    <row r="1747" spans="1:4" s="197" customFormat="1" ht="15.75" thickBot="1" x14ac:dyDescent="0.3">
      <c r="A1747" s="200" t="s">
        <v>1998</v>
      </c>
      <c r="B1747" s="197" t="s">
        <v>2437</v>
      </c>
      <c r="C1747" s="166" t="s">
        <v>2438</v>
      </c>
      <c r="D1747" s="197" t="str">
        <f t="shared" si="36"/>
        <v>COMMENT ON COLUMN SPT_QC_RPL_HEADER_V.CONV_RPL_ORIG_FISHING_COMP IS 'The converted Fishing Company value (removal of leading/trailing whitespace, redundant spaces, punctuation, conversion to uppercase) reported on the RPL';</v>
      </c>
    </row>
    <row r="1748" spans="1:4" ht="15.75" thickBot="1" x14ac:dyDescent="0.3">
      <c r="A1748" s="170" t="s">
        <v>1998</v>
      </c>
      <c r="B1748" s="206" t="s">
        <v>2650</v>
      </c>
      <c r="C1748" s="202" t="s">
        <v>2459</v>
      </c>
      <c r="D1748" s="164" t="str">
        <f t="shared" si="36"/>
        <v>COMMENT ON COLUMN SPT_QC_RPL_HEADER_V.BLANK_RPL_FISH_COMP IS 'Blank Name of Fishing Company Entered in RPL';</v>
      </c>
    </row>
    <row r="1749" spans="1:4" s="197" customFormat="1" ht="15.75" thickBot="1" x14ac:dyDescent="0.3">
      <c r="A1749" s="200" t="s">
        <v>1998</v>
      </c>
      <c r="B1749" s="206" t="s">
        <v>2651</v>
      </c>
      <c r="C1749" s="202" t="s">
        <v>2460</v>
      </c>
      <c r="D1749" s="197" t="str">
        <f t="shared" si="36"/>
        <v>COMMENT ON COLUMN SPT_QC_RPL_HEADER_V.BLANK_DB_FISH_COMP IS 'Blank Name of Fishing Company Stored in Database';</v>
      </c>
    </row>
    <row r="1750" spans="1:4" s="197" customFormat="1" x14ac:dyDescent="0.25">
      <c r="A1750" s="200" t="s">
        <v>1998</v>
      </c>
      <c r="B1750" s="207" t="s">
        <v>2655</v>
      </c>
      <c r="C1750" s="202" t="s">
        <v>2461</v>
      </c>
      <c r="D1750" s="197" t="str">
        <f t="shared" si="36"/>
        <v>COMMENT ON COLUMN SPT_QC_RPL_HEADER_V.BLANK_DB_PTA_FISH_COMP IS 'Blank Name of Fishing Company Stored in Database for Vessel History';</v>
      </c>
    </row>
    <row r="1751" spans="1:4" x14ac:dyDescent="0.25">
      <c r="A1751" s="170" t="s">
        <v>1998</v>
      </c>
      <c r="B1751" t="s">
        <v>2000</v>
      </c>
      <c r="C1751" s="164" t="str">
        <f>VLOOKUP(B1751, $B$1194:$C$1387, 2, FALSE)</f>
        <v>The current Vessel Management Organization name of the given fishing Vessel</v>
      </c>
      <c r="D1751" s="164" t="str">
        <f t="shared" si="36"/>
        <v>COMMENT ON COLUMN SPT_QC_RPL_HEADER_V.FISHING_ORG_NAME IS 'The current Vessel Management Organization name of the given fishing Vessel';</v>
      </c>
    </row>
    <row r="1752" spans="1:4" s="197" customFormat="1" x14ac:dyDescent="0.25">
      <c r="A1752" s="200" t="s">
        <v>1998</v>
      </c>
      <c r="B1752" s="197" t="s">
        <v>2430</v>
      </c>
      <c r="C1752" s="166" t="str">
        <f t="shared" ref="C1752:C1754" si="37">VLOOKUP(B1752, $B$1193:$C$1387, 2, FALSE)</f>
        <v>The converted current Vessel Management Organization name of the given fishing Vessel (all special characters, redundant spaces removed, capitalized and leading/trailing whitespace removed)</v>
      </c>
      <c r="D1752" s="197" t="str">
        <f t="shared" si="36"/>
        <v>COMMENT ON COLUMN SPT_QC_RPL_HEADER_V.CONV_FISHING_ORG_NAME IS 'The converted current Vessel Management Organization name of the given fishing Vessel (all special characters, redundant spaces removed, capitalized and leading/trailing whitespace removed)';</v>
      </c>
    </row>
    <row r="1753" spans="1:4" s="197" customFormat="1" x14ac:dyDescent="0.25">
      <c r="A1753" s="200" t="s">
        <v>1998</v>
      </c>
      <c r="B1753" s="146" t="s">
        <v>2821</v>
      </c>
      <c r="C1753" s="166" t="str">
        <f t="shared" si="37"/>
        <v>The comma delimited list of current Vessel Management Organization name aliases of the given fishing Vessel</v>
      </c>
      <c r="D1753" s="197" t="str">
        <f t="shared" si="36"/>
        <v>COMMENT ON COLUMN SPT_QC_RPL_HEADER_V.FISHING_ORG_NAME_ALIASES IS 'The comma delimited list of current Vessel Management Organization name aliases of the given fishing Vessel';</v>
      </c>
    </row>
    <row r="1754" spans="1:4" s="197" customFormat="1" x14ac:dyDescent="0.25">
      <c r="A1754" s="200" t="s">
        <v>1998</v>
      </c>
      <c r="B1754" s="146" t="s">
        <v>2820</v>
      </c>
      <c r="C1754" s="166" t="str">
        <f t="shared" si="37"/>
        <v>The comma delimited list of converted current Vessel Management Organization name aliases of the given fishing Vessel (all special characters, redundant spaces removed, capitalized and leading/trailing whitespace removed)</v>
      </c>
      <c r="D1754" s="197" t="str">
        <f t="shared" si="36"/>
        <v>COMMENT ON COLUMN SPT_QC_RPL_HEADER_V.CONV_FISHING_ORG_NAME_ALIASES IS 'The comma delimited list of converted current Vessel Management Organization name aliases of the given fishing Vessel (all special characters, redundant spaces removed, capitalized and leading/trailing whitespace removed)';</v>
      </c>
    </row>
    <row r="1755" spans="1:4" x14ac:dyDescent="0.25">
      <c r="A1755" s="170" t="s">
        <v>1998</v>
      </c>
      <c r="B1755" t="s">
        <v>2652</v>
      </c>
      <c r="C1755" s="202" t="s">
        <v>2298</v>
      </c>
      <c r="D1755" s="164" t="str">
        <f t="shared" si="36"/>
        <v>COMMENT ON COLUMN SPT_QC_RPL_HEADER_V.MIS_FISH_COMP IS 'Mismatched Name of Fishing Company';</v>
      </c>
    </row>
    <row r="1756" spans="1:4" x14ac:dyDescent="0.25">
      <c r="A1756" s="170" t="s">
        <v>1998</v>
      </c>
      <c r="B1756" t="s">
        <v>2001</v>
      </c>
      <c r="C1756" s="164" t="str">
        <f>VLOOKUP(B1756, $B$1194:$C$1387, 2, FALSE)</f>
        <v>The current Vessel Management Organization Type Code of the given fishing Vessel</v>
      </c>
      <c r="D1756" s="164" t="str">
        <f t="shared" si="36"/>
        <v>COMMENT ON COLUMN SPT_QC_RPL_HEADER_V.FISHING_ORG_TYPE_CODE IS 'The current Vessel Management Organization Type Code of the given fishing Vessel';</v>
      </c>
    </row>
    <row r="1757" spans="1:4" x14ac:dyDescent="0.25">
      <c r="A1757" s="170" t="s">
        <v>1998</v>
      </c>
      <c r="B1757" t="s">
        <v>2653</v>
      </c>
      <c r="C1757" s="202" t="s">
        <v>2654</v>
      </c>
      <c r="D1757" s="164" t="str">
        <f t="shared" si="36"/>
        <v>COMMENT ON COLUMN SPT_QC_RPL_HEADER_V.INV_DB_FISH_COMP_ORG_TYPE IS 'Invalid Organization Type for Name of Fishing Company Stored in Database';</v>
      </c>
    </row>
    <row r="1758" spans="1:4" x14ac:dyDescent="0.25">
      <c r="A1758" s="170" t="s">
        <v>1998</v>
      </c>
      <c r="B1758" t="s">
        <v>1168</v>
      </c>
      <c r="C1758" s="164" t="str">
        <f>VLOOKUP(B1758, $B$1194:$C$1387, 2, FALSE)</f>
        <v>The name of the Vessel Management Organization of the given fishing Vessel during the DEPARTURE_DATE_UTC (PTA)</v>
      </c>
      <c r="D1758" s="164" t="str">
        <f t="shared" si="36"/>
        <v>COMMENT ON COLUMN SPT_QC_RPL_HEADER_V.PTA_VESS_ORG_NAME IS 'The name of the Vessel Management Organization of the given fishing Vessel during the DEPARTURE_DATE_UTC (PTA)';</v>
      </c>
    </row>
    <row r="1759" spans="1:4" s="197" customFormat="1" x14ac:dyDescent="0.25">
      <c r="A1759" s="200" t="s">
        <v>1998</v>
      </c>
      <c r="B1759" s="197" t="s">
        <v>2428</v>
      </c>
      <c r="C1759" s="166" t="str">
        <f t="shared" ref="C1759:C1761" si="38">VLOOKUP(B1759, $B$1193:$C$1387, 2, FALSE)</f>
        <v>The converted name of the Vessel Management Organization of the given fishing Vessel during the DEPARTURE_DATE_UTC (PTA) (all special characters, redundant spaces removed, capitalized and leading/trailing whitespace removed)</v>
      </c>
      <c r="D1759" s="197" t="str">
        <f t="shared" si="36"/>
        <v>COMMENT ON COLUMN SPT_QC_RPL_HEADER_V.CONV_PTA_VESS_ORG_NAME IS 'The converted name of the Vessel Management Organization of the given fishing Vessel during the DEPARTURE_DATE_UTC (PTA) (all special characters, redundant spaces removed, capitalized and leading/trailing whitespace removed)';</v>
      </c>
    </row>
    <row r="1760" spans="1:4" s="197" customFormat="1" x14ac:dyDescent="0.25">
      <c r="A1760" s="200" t="s">
        <v>1998</v>
      </c>
      <c r="B1760" s="146" t="s">
        <v>2838</v>
      </c>
      <c r="C1760" s="166" t="str">
        <f t="shared" si="38"/>
        <v>The comma delimited list of Vessel Management Organization aliases of the given fishing Vessel during the DEPARTURE_DATE_UTC (PTA)</v>
      </c>
      <c r="D1760" s="197" t="str">
        <f t="shared" si="36"/>
        <v>COMMENT ON COLUMN SPT_QC_RPL_HEADER_V.PTA_VESS_ORG_NAME_ALIASES IS 'The comma delimited list of Vessel Management Organization aliases of the given fishing Vessel during the DEPARTURE_DATE_UTC (PTA)';</v>
      </c>
    </row>
    <row r="1761" spans="1:4" s="197" customFormat="1" x14ac:dyDescent="0.25">
      <c r="A1761" s="200" t="s">
        <v>1998</v>
      </c>
      <c r="B1761" s="146" t="s">
        <v>2837</v>
      </c>
      <c r="C1761" s="166" t="str">
        <f t="shared" si="38"/>
        <v>The comma delimited list of converted Vessel Management Organization aliases of the given fishing Vessel during the DEPARTURE_DATE_UTC (PTA) (all special characters, redundant spaces removed, capitalized and leading/trailing whitespace removed)</v>
      </c>
      <c r="D1761" s="197" t="str">
        <f t="shared" si="36"/>
        <v>COMMENT ON COLUMN SPT_QC_RPL_HEADER_V.CONV_PTA_VESS_ORG_NAME_ALIASES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762" spans="1:4" x14ac:dyDescent="0.25">
      <c r="A1762" s="170" t="s">
        <v>1998</v>
      </c>
      <c r="B1762" t="s">
        <v>2656</v>
      </c>
      <c r="C1762" s="202" t="s">
        <v>2299</v>
      </c>
      <c r="D1762" s="164" t="str">
        <f t="shared" si="36"/>
        <v>COMMENT ON COLUMN SPT_QC_RPL_HEADER_V.MIS_PTA_FISH_COMP IS 'Mismatched Vessel History Name of Fishing Company';</v>
      </c>
    </row>
    <row r="1763" spans="1:4" x14ac:dyDescent="0.25">
      <c r="A1763" s="170" t="s">
        <v>1998</v>
      </c>
      <c r="B1763" t="s">
        <v>1165</v>
      </c>
      <c r="C1763" s="164" t="str">
        <f>VLOOKUP(B1763, $B$1194:$C$1387, 2, FALSE)</f>
        <v>The Vessel Management Organization Type Code of the given fishing Vessel during the DEPARTURE_DATE_UTC (PTA)</v>
      </c>
      <c r="D1763" s="164" t="str">
        <f t="shared" si="36"/>
        <v>COMMENT ON COLUMN SPT_QC_RPL_HEADER_V.PTA_VESS_ORG_TYPE_CODE IS 'The Vessel Management Organization Type Code of the given fishing Vessel during the DEPARTURE_DATE_UTC (PTA)';</v>
      </c>
    </row>
    <row r="1764" spans="1:4" s="197" customFormat="1" x14ac:dyDescent="0.25">
      <c r="A1764" s="200" t="s">
        <v>1998</v>
      </c>
      <c r="B1764" s="197" t="s">
        <v>975</v>
      </c>
      <c r="C1764" s="186" t="str">
        <f>VLOOKUP(B1764, Table_Cols!$B$2:$C$935, 2, FALSE)</f>
        <v>Primary Key for the SPT_PTA_VESSEL_HIST table</v>
      </c>
      <c r="D1764" s="197" t="str">
        <f t="shared" si="36"/>
        <v>COMMENT ON COLUMN SPT_QC_RPL_HEADER_V.PTA_HIST_VESS_ID IS 'Primary Key for the SPT_PTA_VESSEL_HIST table';</v>
      </c>
    </row>
    <row r="1765" spans="1:4" s="214" customFormat="1" x14ac:dyDescent="0.25">
      <c r="A1765" s="200" t="s">
        <v>1998</v>
      </c>
      <c r="B1765" s="214" t="s">
        <v>599</v>
      </c>
      <c r="C1765" s="186" t="str">
        <f>VLOOKUP(B1765, Table_Cols!$B$2:$C$935, 2, FALSE)</f>
        <v>The version of the given data collection form</v>
      </c>
      <c r="D1765" s="214" t="str">
        <f t="shared" si="36"/>
        <v>COMMENT ON COLUMN SPT_QC_RPL_HEADER_V.VERSION IS 'The version of the given data collection form';</v>
      </c>
    </row>
    <row r="1766" spans="1:4" s="214" customFormat="1" x14ac:dyDescent="0.25">
      <c r="A1766" s="200" t="s">
        <v>1998</v>
      </c>
      <c r="B1766" s="214" t="s">
        <v>3014</v>
      </c>
      <c r="C1766" s="186" t="s">
        <v>3015</v>
      </c>
      <c r="D1766" s="214" t="str">
        <f t="shared" si="36"/>
        <v>COMMENT ON COLUMN SPT_QC_RPL_HEADER_V.RPL_ORIG_FRM_VERSION IS 'The Form Version value reported in the RPL form (currently applies to eTunaLog smartPDFs)';</v>
      </c>
    </row>
    <row r="1767" spans="1:4" s="214" customFormat="1" x14ac:dyDescent="0.25">
      <c r="A1767" s="200" t="s">
        <v>1998</v>
      </c>
      <c r="B1767" s="214" t="s">
        <v>3016</v>
      </c>
      <c r="C1767" s="202" t="s">
        <v>3019</v>
      </c>
      <c r="D1767" s="214" t="str">
        <f t="shared" si="36"/>
        <v>COMMENT ON COLUMN SPT_QC_RPL_HEADER_V.BLANK_DB_FRM_VERS IS 'Blank Form Version Stored in Database';</v>
      </c>
    </row>
    <row r="1768" spans="1:4" s="214" customFormat="1" x14ac:dyDescent="0.25">
      <c r="A1768" s="200" t="s">
        <v>1998</v>
      </c>
      <c r="B1768" s="214" t="s">
        <v>3017</v>
      </c>
      <c r="C1768" s="202" t="s">
        <v>3020</v>
      </c>
      <c r="D1768" s="214" t="str">
        <f t="shared" si="36"/>
        <v>COMMENT ON COLUMN SPT_QC_RPL_HEADER_V.BLANK_RPL_FRM_VERS IS 'Blank Form Version Entered in RPL';</v>
      </c>
    </row>
    <row r="1769" spans="1:4" s="214" customFormat="1" ht="15.75" thickBot="1" x14ac:dyDescent="0.3">
      <c r="A1769" s="200" t="s">
        <v>1998</v>
      </c>
      <c r="B1769" s="214" t="s">
        <v>3018</v>
      </c>
      <c r="C1769" s="202" t="s">
        <v>3021</v>
      </c>
      <c r="D1769" s="214" t="str">
        <f t="shared" si="36"/>
        <v>COMMENT ON COLUMN SPT_QC_RPL_HEADER_V.MIS_FRM_VERS IS 'Mismatched Form Version';</v>
      </c>
    </row>
    <row r="1770" spans="1:4" s="263" customFormat="1" ht="15.75" thickBot="1" x14ac:dyDescent="0.3">
      <c r="A1770" s="264" t="s">
        <v>2345</v>
      </c>
      <c r="B1770" s="265" t="s">
        <v>4174</v>
      </c>
      <c r="C1770" s="223" t="s">
        <v>4176</v>
      </c>
      <c r="D1770" s="263" t="str">
        <f t="shared" si="36"/>
        <v>COMMENT ON COLUMN SPT_QC_TRIP_EVT_V.INV_PAR_EVT_ID_YN IS 'Trip Event ID is Defined as its Own Parent Trip Event';</v>
      </c>
    </row>
    <row r="1771" spans="1:4" s="263" customFormat="1" ht="15.75" thickBot="1" x14ac:dyDescent="0.3">
      <c r="A1771" s="264" t="s">
        <v>2345</v>
      </c>
      <c r="B1771" s="223" t="s">
        <v>4178</v>
      </c>
      <c r="C1771" s="223" t="s">
        <v>4179</v>
      </c>
      <c r="D1771" s="263" t="str">
        <f t="shared" si="36"/>
        <v>COMMENT ON COLUMN SPT_QC_TRIP_EVT_V.MISS_NS_PAR_EVT IS 'Missing Parent Trip Event for the Net Sharing Child Event';</v>
      </c>
    </row>
    <row r="1772" spans="1:4" s="263" customFormat="1" ht="15.75" thickBot="1" x14ac:dyDescent="0.3">
      <c r="A1772" s="264" t="s">
        <v>2345</v>
      </c>
      <c r="B1772" s="265" t="s">
        <v>4175</v>
      </c>
      <c r="C1772" s="223" t="s">
        <v>4177</v>
      </c>
      <c r="D1772" s="263" t="str">
        <f t="shared" si="36"/>
        <v>COMMENT ON COLUMN SPT_QC_TRIP_EVT_V.INV_CHILD_EVT_ACT_CODE IS 'Trip Event Defined as a Child Event Does not Have a valid Net Sharing Activity Code';</v>
      </c>
    </row>
    <row r="1773" spans="1:4" s="214" customFormat="1" x14ac:dyDescent="0.25">
      <c r="A1773" s="200" t="s">
        <v>2345</v>
      </c>
      <c r="B1773" s="219" t="s">
        <v>3024</v>
      </c>
      <c r="C1773" s="202" t="s">
        <v>3025</v>
      </c>
      <c r="D1773" s="214" t="str">
        <f t="shared" si="36"/>
        <v>COMMENT ON COLUMN SPT_QC_TRIP_EVT_V.INV_DB_BOUND_BOX_EVT_COORD IS 'Trip Event Coordinates Outside of Defined Bounding Box Stored in Database';</v>
      </c>
    </row>
    <row r="1774" spans="1:4" x14ac:dyDescent="0.25">
      <c r="A1774" t="s">
        <v>2345</v>
      </c>
      <c r="B1774" t="s">
        <v>366</v>
      </c>
      <c r="C1774" t="str">
        <f t="shared" ref="C1774:C1785" si="39">VLOOKUP(B1774, $B$1194:$C$1434, 2, FALSE)</f>
        <v>The foreign key reference to the vessel trip the documents/processes belong to</v>
      </c>
      <c r="D1774" s="197" t="str">
        <f t="shared" si="36"/>
        <v>COMMENT ON COLUMN SPT_QC_TRIP_EVT_V.VESS_TRIP_ID IS 'The foreign key reference to the vessel trip the documents/processes belong to';</v>
      </c>
    </row>
    <row r="1775" spans="1:4" x14ac:dyDescent="0.25">
      <c r="A1775" s="197" t="s">
        <v>2345</v>
      </c>
      <c r="B1775" t="s">
        <v>372</v>
      </c>
      <c r="C1775" s="197" t="str">
        <f t="shared" si="39"/>
        <v>The unique trip number for the fishing trip</v>
      </c>
      <c r="D1775" s="197" t="str">
        <f t="shared" si="36"/>
        <v>COMMENT ON COLUMN SPT_QC_TRIP_EVT_V.VESS_TRIP_NUM IS 'The unique trip number for the fishing trip';</v>
      </c>
    </row>
    <row r="1776" spans="1:4" x14ac:dyDescent="0.25">
      <c r="A1776" s="197" t="s">
        <v>2345</v>
      </c>
      <c r="B1776" t="s">
        <v>374</v>
      </c>
      <c r="C1776" s="197" t="str">
        <f t="shared" si="39"/>
        <v>The date/time (in UTC) of departure for the given fishing trip</v>
      </c>
      <c r="D1776" s="197" t="str">
        <f t="shared" si="36"/>
        <v>COMMENT ON COLUMN SPT_QC_TRIP_EVT_V.VESS_TRIP_DEPART_DTM IS 'The date/time (in UTC) of departure for the given fishing trip';</v>
      </c>
    </row>
    <row r="1777" spans="1:4" x14ac:dyDescent="0.25">
      <c r="A1777" s="197" t="s">
        <v>2345</v>
      </c>
      <c r="B1777" t="s">
        <v>1208</v>
      </c>
      <c r="C1777" s="197" t="str">
        <f t="shared" si="39"/>
        <v>The formatted date/time (in UTC) of departure for the given fishing trip (MM/DD/YYYY HH24:MI)</v>
      </c>
      <c r="D1777" s="197" t="str">
        <f t="shared" si="36"/>
        <v>COMMENT ON COLUMN SPT_QC_TRIP_EVT_V.FORMATTED_DEPART_DTM IS 'The formatted date/time (in UTC) of departure for the given fishing trip (MM/DD/YYYY HH24:MI)';</v>
      </c>
    </row>
    <row r="1778" spans="1:4" x14ac:dyDescent="0.25">
      <c r="A1778" s="197" t="s">
        <v>2345</v>
      </c>
      <c r="B1778" t="s">
        <v>2005</v>
      </c>
      <c r="C1778" s="197" t="str">
        <f t="shared" si="39"/>
        <v>The Date/Time of departure value reported on the RPL</v>
      </c>
      <c r="D1778" s="197" t="str">
        <f t="shared" si="36"/>
        <v>COMMENT ON COLUMN SPT_QC_TRIP_EVT_V.RPL_ORIG_DEPART_DTM IS 'The Date/Time of departure value reported on the RPL';</v>
      </c>
    </row>
    <row r="1779" spans="1:4" x14ac:dyDescent="0.25">
      <c r="A1779" s="197" t="s">
        <v>2345</v>
      </c>
      <c r="B1779" t="s">
        <v>2018</v>
      </c>
      <c r="C1779" s="197" t="str">
        <f t="shared" si="39"/>
        <v>Vessel Name value reported in the RPL</v>
      </c>
      <c r="D1779" s="197" t="str">
        <f t="shared" si="36"/>
        <v>COMMENT ON COLUMN SPT_QC_TRIP_EVT_V.RPL_ORIG_VESS_NAME IS 'Vessel Name value reported in the RPL';</v>
      </c>
    </row>
    <row r="1780" spans="1:4" x14ac:dyDescent="0.25">
      <c r="A1780" s="197" t="s">
        <v>2345</v>
      </c>
      <c r="B1780" t="s">
        <v>903</v>
      </c>
      <c r="C1780" s="197" t="str">
        <f t="shared" si="39"/>
        <v>The name of the given fishing Vessel during the DEPARTURE_DATE_UTC (PTA)</v>
      </c>
      <c r="D1780" s="197" t="str">
        <f t="shared" si="36"/>
        <v>COMMENT ON COLUMN SPT_QC_TRIP_EVT_V.PTA_VESS_NAME IS 'The name of the given fishing Vessel during the DEPARTURE_DATE_UTC (PTA)';</v>
      </c>
    </row>
    <row r="1781" spans="1:4" x14ac:dyDescent="0.25">
      <c r="A1781" s="197" t="s">
        <v>2345</v>
      </c>
      <c r="B1781" t="s">
        <v>445</v>
      </c>
      <c r="C1781" s="197" t="str">
        <f t="shared" si="39"/>
        <v>The registration number for the given fishing Vessel</v>
      </c>
      <c r="D1781" s="197" t="str">
        <f t="shared" si="36"/>
        <v>COMMENT ON COLUMN SPT_QC_TRIP_EVT_V.VESS_REG_NUM IS 'The registration number for the given fishing Vessel';</v>
      </c>
    </row>
    <row r="1782" spans="1:4" x14ac:dyDescent="0.25">
      <c r="A1782" s="197" t="s">
        <v>2345</v>
      </c>
      <c r="B1782" t="s">
        <v>1210</v>
      </c>
      <c r="C1782" s="197" t="str">
        <f t="shared" si="39"/>
        <v>The formatted date/time (in UTC) of arrival for the given fishing trip (MM/DD/YYYY HH24:MI)</v>
      </c>
      <c r="D1782" s="197" t="str">
        <f t="shared" si="36"/>
        <v>COMMENT ON COLUMN SPT_QC_TRIP_EVT_V.FORMATTED_ARRIVAL_DTM IS 'The formatted date/time (in UTC) of arrival for the given fishing trip (MM/DD/YYYY HH24:MI)';</v>
      </c>
    </row>
    <row r="1783" spans="1:4" x14ac:dyDescent="0.25">
      <c r="A1783" s="197" t="s">
        <v>2345</v>
      </c>
      <c r="B1783" t="s">
        <v>387</v>
      </c>
      <c r="C1783" s="197" t="str">
        <f t="shared" si="39"/>
        <v>The vessel trip event</v>
      </c>
      <c r="D1783" s="197" t="str">
        <f t="shared" si="36"/>
        <v>COMMENT ON COLUMN SPT_QC_TRIP_EVT_V.VESS_TRIP_EVT_ID IS 'The vessel trip event';</v>
      </c>
    </row>
    <row r="1784" spans="1:4" x14ac:dyDescent="0.25">
      <c r="A1784" s="197" t="s">
        <v>2345</v>
      </c>
      <c r="B1784" t="s">
        <v>854</v>
      </c>
      <c r="C1784" s="197" t="str">
        <f t="shared" si="39"/>
        <v>The page number of the RPL form that the given trip event metadata was reported</v>
      </c>
      <c r="D1784" s="197" t="str">
        <f t="shared" si="36"/>
        <v>COMMENT ON COLUMN SPT_QC_TRIP_EVT_V.RPL_PAGE_NUM IS 'The page number of the RPL form that the given trip event metadata was reported';</v>
      </c>
    </row>
    <row r="1785" spans="1:4" x14ac:dyDescent="0.25">
      <c r="A1785" s="197" t="s">
        <v>2345</v>
      </c>
      <c r="B1785" t="s">
        <v>2065</v>
      </c>
      <c r="C1785" s="197" t="str">
        <f t="shared" si="39"/>
        <v>The original RPL Page Number of the RPL form that the given trip event metadata was reported</v>
      </c>
      <c r="D1785" s="197" t="str">
        <f t="shared" si="36"/>
        <v>COMMENT ON COLUMN SPT_QC_TRIP_EVT_V.RPL_ORIG_PAGE_NUM IS 'The original RPL Page Number of the RPL form that the given trip event metadata was reported';</v>
      </c>
    </row>
    <row r="1786" spans="1:4" x14ac:dyDescent="0.25">
      <c r="A1786" s="197" t="s">
        <v>2345</v>
      </c>
      <c r="B1786" t="s">
        <v>2339</v>
      </c>
      <c r="C1786" s="202" t="s">
        <v>2347</v>
      </c>
      <c r="D1786" s="197" t="str">
        <f t="shared" si="36"/>
        <v>COMMENT ON COLUMN SPT_QC_TRIP_EVT_V.BLANK_RPL_PAGE_NUM IS 'Blank Current RPL Page Number';</v>
      </c>
    </row>
    <row r="1787" spans="1:4" s="214" customFormat="1" x14ac:dyDescent="0.25">
      <c r="A1787" s="214" t="s">
        <v>2345</v>
      </c>
      <c r="B1787" s="214" t="s">
        <v>2687</v>
      </c>
      <c r="C1787" s="203" t="s">
        <v>2688</v>
      </c>
      <c r="D1787" s="214" t="str">
        <f t="shared" si="36"/>
        <v>COMMENT ON COLUMN SPT_QC_TRIP_EVT_V.BLANK_DB_PAGE_NUM IS 'Blank Current RPL Page Number Stored in Database';</v>
      </c>
    </row>
    <row r="1788" spans="1:4" x14ac:dyDescent="0.25">
      <c r="A1788" s="197" t="s">
        <v>2345</v>
      </c>
      <c r="B1788" t="s">
        <v>2689</v>
      </c>
      <c r="C1788" s="202" t="s">
        <v>2690</v>
      </c>
      <c r="D1788" s="197" t="str">
        <f t="shared" si="36"/>
        <v>COMMENT ON COLUMN SPT_QC_TRIP_EVT_V.INV_DB_RPL_PAGE_NUM IS 'Invalid Current RPL Page Number Stored in Database';</v>
      </c>
    </row>
    <row r="1789" spans="1:4" x14ac:dyDescent="0.25">
      <c r="A1789" s="197" t="s">
        <v>2345</v>
      </c>
      <c r="B1789" t="s">
        <v>2691</v>
      </c>
      <c r="C1789" s="203" t="s">
        <v>2348</v>
      </c>
      <c r="D1789" s="197" t="str">
        <f t="shared" si="36"/>
        <v>COMMENT ON COLUMN SPT_QC_TRIP_EVT_V.MIS_RPL_PAGE_NUM IS 'Mismatched Current RPL Page Number';</v>
      </c>
    </row>
    <row r="1790" spans="1:4" x14ac:dyDescent="0.25">
      <c r="A1790" s="197" t="s">
        <v>2345</v>
      </c>
      <c r="B1790" t="s">
        <v>2019</v>
      </c>
      <c r="C1790" s="197" t="str">
        <f>VLOOKUP(B1790, $B$1194:$C$1434, 2, FALSE)</f>
        <v>Total pages in the RPL form</v>
      </c>
      <c r="D1790" s="197" t="str">
        <f t="shared" si="36"/>
        <v>COMMENT ON COLUMN SPT_QC_TRIP_EVT_V.TOTAL_PAGES IS 'Total pages in the RPL form';</v>
      </c>
    </row>
    <row r="1791" spans="1:4" x14ac:dyDescent="0.25">
      <c r="A1791" s="197" t="s">
        <v>2345</v>
      </c>
      <c r="B1791" t="s">
        <v>2013</v>
      </c>
      <c r="C1791" s="197" t="str">
        <f>VLOOKUP(B1791, $B$1194:$C$1434, 2, FALSE)</f>
        <v>The Total Number of Pages value reported in the RPL form</v>
      </c>
      <c r="D1791" s="197" t="str">
        <f t="shared" si="36"/>
        <v>COMMENT ON COLUMN SPT_QC_TRIP_EVT_V.RPL_ORIG_TOTAL_PAGES IS 'The Total Number of Pages value reported in the RPL form';</v>
      </c>
    </row>
    <row r="1792" spans="1:4" x14ac:dyDescent="0.25">
      <c r="A1792" s="197" t="s">
        <v>2345</v>
      </c>
      <c r="B1792" t="s">
        <v>2692</v>
      </c>
      <c r="C1792" s="202" t="s">
        <v>2693</v>
      </c>
      <c r="D1792" s="197" t="str">
        <f t="shared" si="36"/>
        <v>COMMENT ON COLUMN SPT_QC_TRIP_EVT_V.INV_DB_RPL_PAGE_TOT_PAGES IS 'Invalid RPL Page Number/Total Pages Stored in Database';</v>
      </c>
    </row>
    <row r="1793" spans="1:4" x14ac:dyDescent="0.25">
      <c r="A1793" s="197" t="s">
        <v>2345</v>
      </c>
      <c r="B1793" t="s">
        <v>2063</v>
      </c>
      <c r="C1793" s="197" t="str">
        <f>VLOOKUP(B1793, $B$1194:$C$1434, 2, FALSE)</f>
        <v>The Activity Code value reported in the RPL form</v>
      </c>
      <c r="D1793" s="197" t="str">
        <f t="shared" si="36"/>
        <v>COMMENT ON COLUMN SPT_QC_TRIP_EVT_V.RPL_ORIG_ACT_CODE IS 'The Activity Code value reported in the RPL form';</v>
      </c>
    </row>
    <row r="1794" spans="1:4" s="197" customFormat="1" x14ac:dyDescent="0.25">
      <c r="A1794" s="197" t="s">
        <v>2345</v>
      </c>
      <c r="B1794" s="197" t="s">
        <v>2524</v>
      </c>
      <c r="C1794" s="197" t="s">
        <v>2526</v>
      </c>
      <c r="D1794" s="197" t="str">
        <f t="shared" si="36"/>
        <v>COMMENT ON COLUMN SPT_QC_TRIP_EVT_V.ETUNA_ACT_CODE IS 'The activity code reported in the eTunaLog';</v>
      </c>
    </row>
    <row r="1795" spans="1:4" s="197" customFormat="1" x14ac:dyDescent="0.25">
      <c r="A1795" s="197" t="s">
        <v>2345</v>
      </c>
      <c r="B1795" s="197" t="s">
        <v>2525</v>
      </c>
      <c r="C1795" s="197" t="s">
        <v>2527</v>
      </c>
      <c r="D1795" s="197" t="str">
        <f t="shared" si="36"/>
        <v>COMMENT ON COLUMN SPT_QC_TRIP_EVT_V.ETUNA_ACT_NAME IS 'The activity name reported in the eTunaLog';</v>
      </c>
    </row>
    <row r="1796" spans="1:4" x14ac:dyDescent="0.25">
      <c r="A1796" s="197" t="s">
        <v>2345</v>
      </c>
      <c r="B1796" t="s">
        <v>2694</v>
      </c>
      <c r="C1796" s="202" t="s">
        <v>2522</v>
      </c>
      <c r="D1796" s="197" t="str">
        <f t="shared" si="36"/>
        <v>COMMENT ON COLUMN SPT_QC_TRIP_EVT_V.BLANK_RPL_ACT_CODE IS 'Blank Trip Event Activity Code Entered in RPL';</v>
      </c>
    </row>
    <row r="1797" spans="1:4" s="197" customFormat="1" x14ac:dyDescent="0.25">
      <c r="A1797" s="197" t="s">
        <v>2345</v>
      </c>
      <c r="B1797" s="197" t="s">
        <v>2695</v>
      </c>
      <c r="C1797" s="202" t="s">
        <v>2523</v>
      </c>
      <c r="D1797" s="197" t="str">
        <f t="shared" si="36"/>
        <v>COMMENT ON COLUMN SPT_QC_TRIP_EVT_V.BLANK_DB_ACT_CODE IS 'Blank Trip Event Activity Code Stored in Database';</v>
      </c>
    </row>
    <row r="1798" spans="1:4" x14ac:dyDescent="0.25">
      <c r="A1798" s="197" t="s">
        <v>2345</v>
      </c>
      <c r="B1798" t="s">
        <v>2340</v>
      </c>
      <c r="C1798" s="197" t="s">
        <v>2357</v>
      </c>
      <c r="D1798" s="197" t="str">
        <f t="shared" ref="D1798:D1877" si="40">CONCATENATE("COMMENT ON COLUMN ",A1798, ".", B1798, " IS '", SUBSTITUTE(C1798, "'", "''"), "';")</f>
        <v>COMMENT ON COLUMN SPT_QC_TRIP_EVT_V.DB_ACTIVITY_CODE IS 'The Activity Code stored in the database (CODE - ACTIVITY NAME)';</v>
      </c>
    </row>
    <row r="1799" spans="1:4" x14ac:dyDescent="0.25">
      <c r="A1799" s="197" t="s">
        <v>2345</v>
      </c>
      <c r="B1799" t="s">
        <v>2696</v>
      </c>
      <c r="C1799" s="202" t="s">
        <v>2351</v>
      </c>
      <c r="D1799" s="197" t="str">
        <f t="shared" si="40"/>
        <v>COMMENT ON COLUMN SPT_QC_TRIP_EVT_V.MIS_ACT_CODE IS 'Mismatched Trip Event Activity Code';</v>
      </c>
    </row>
    <row r="1800" spans="1:4" x14ac:dyDescent="0.25">
      <c r="A1800" s="197" t="s">
        <v>2345</v>
      </c>
      <c r="B1800" t="s">
        <v>2066</v>
      </c>
      <c r="C1800" s="197" t="str">
        <f>VLOOKUP(B1800, $B$1194:$C$1434, 2, FALSE)</f>
        <v>The School Association Code value reported in the RPL form</v>
      </c>
      <c r="D1800" s="197" t="str">
        <f t="shared" si="40"/>
        <v>COMMENT ON COLUMN SPT_QC_TRIP_EVT_V.RPL_ORIG_SCH_ASSOC IS 'The School Association Code value reported in the RPL form';</v>
      </c>
    </row>
    <row r="1801" spans="1:4" x14ac:dyDescent="0.25">
      <c r="A1801" s="197" t="s">
        <v>2345</v>
      </c>
      <c r="B1801" t="s">
        <v>2701</v>
      </c>
      <c r="C1801" s="202" t="s">
        <v>2702</v>
      </c>
      <c r="D1801" s="197" t="str">
        <f t="shared" si="40"/>
        <v>COMMENT ON COLUMN SPT_QC_TRIP_EVT_V.BLANK_RPL_EVT_SCH_CODE IS 'Blank School Association Code Entered in RPL';</v>
      </c>
    </row>
    <row r="1802" spans="1:4" ht="15.75" thickBot="1" x14ac:dyDescent="0.3">
      <c r="A1802" s="197" t="s">
        <v>2345</v>
      </c>
      <c r="B1802" t="s">
        <v>2703</v>
      </c>
      <c r="C1802" s="203" t="s">
        <v>2704</v>
      </c>
      <c r="D1802" s="197" t="str">
        <f t="shared" si="40"/>
        <v>COMMENT ON COLUMN SPT_QC_TRIP_EVT_V.INV_RPL_EVT_SCH_CODE IS 'Invalid School Association Code Entered in RPL';</v>
      </c>
    </row>
    <row r="1803" spans="1:4" s="214" customFormat="1" ht="16.5" thickBot="1" x14ac:dyDescent="0.3">
      <c r="A1803" s="214" t="s">
        <v>2345</v>
      </c>
      <c r="B1803" s="215" t="s">
        <v>2697</v>
      </c>
      <c r="C1803" s="209" t="s">
        <v>2699</v>
      </c>
      <c r="D1803" s="214" t="str">
        <f t="shared" si="40"/>
        <v>COMMENT ON COLUMN SPT_QC_TRIP_EVT_V.INV_DB_EVT_SCH_CODE IS 'Invalid School Association Code Stored in Database';</v>
      </c>
    </row>
    <row r="1804" spans="1:4" s="214" customFormat="1" ht="16.5" thickBot="1" x14ac:dyDescent="0.3">
      <c r="A1804" s="214" t="s">
        <v>2345</v>
      </c>
      <c r="B1804" s="215" t="s">
        <v>2698</v>
      </c>
      <c r="C1804" s="204" t="s">
        <v>2700</v>
      </c>
      <c r="D1804" s="214" t="str">
        <f t="shared" si="40"/>
        <v>COMMENT ON COLUMN SPT_QC_TRIP_EVT_V.BLANK_DB_EVT_SCH_CODE IS 'Blank School Association Code Stored in Database';</v>
      </c>
    </row>
    <row r="1805" spans="1:4" x14ac:dyDescent="0.25">
      <c r="A1805" s="197" t="s">
        <v>2345</v>
      </c>
      <c r="B1805" t="s">
        <v>2341</v>
      </c>
      <c r="C1805" s="197" t="s">
        <v>2358</v>
      </c>
      <c r="D1805" s="197" t="str">
        <f t="shared" si="40"/>
        <v>COMMENT ON COLUMN SPT_QC_TRIP_EVT_V.DB_SCH_ASSOC_CODE IS 'The School Association Code stored in the database (CODE - ASSOC NAME)';</v>
      </c>
    </row>
    <row r="1806" spans="1:4" x14ac:dyDescent="0.25">
      <c r="A1806" s="197" t="s">
        <v>2345</v>
      </c>
      <c r="B1806" t="s">
        <v>2705</v>
      </c>
      <c r="C1806" s="202" t="s">
        <v>2354</v>
      </c>
      <c r="D1806" s="197" t="str">
        <f t="shared" si="40"/>
        <v>COMMENT ON COLUMN SPT_QC_TRIP_EVT_V.MIS_EVT_SCH_CODE IS 'Mismatched School Association Code';</v>
      </c>
    </row>
    <row r="1807" spans="1:4" x14ac:dyDescent="0.25">
      <c r="A1807" s="197" t="s">
        <v>2345</v>
      </c>
      <c r="B1807" t="s">
        <v>1843</v>
      </c>
      <c r="C1807" s="197" t="str">
        <f>VLOOKUP(B1807, $B$1194:$C$1434, 2, FALSE)</f>
        <v>The Latitude value reported in the RPL form for the specified unit of measure</v>
      </c>
      <c r="D1807" s="197" t="str">
        <f t="shared" si="40"/>
        <v>COMMENT ON COLUMN SPT_QC_TRIP_EVT_V.RPL_ORIG_LAT IS 'The Latitude value reported in the RPL form for the specified unit of measure';</v>
      </c>
    </row>
    <row r="1808" spans="1:4" x14ac:dyDescent="0.25">
      <c r="A1808" s="197" t="s">
        <v>2345</v>
      </c>
      <c r="B1808" t="s">
        <v>2706</v>
      </c>
      <c r="C1808" s="202" t="s">
        <v>2707</v>
      </c>
      <c r="D1808" s="197" t="str">
        <f t="shared" si="40"/>
        <v>COMMENT ON COLUMN SPT_QC_TRIP_EVT_V.BLANK_RPL_EVT_LAT IS 'Blank Trip Event Latitude Entered in RPL';</v>
      </c>
    </row>
    <row r="1809" spans="1:4" x14ac:dyDescent="0.25">
      <c r="A1809" s="197" t="s">
        <v>2345</v>
      </c>
      <c r="B1809" t="s">
        <v>2708</v>
      </c>
      <c r="C1809" s="202" t="s">
        <v>2709</v>
      </c>
      <c r="D1809" s="197" t="str">
        <f t="shared" si="40"/>
        <v>COMMENT ON COLUMN SPT_QC_TRIP_EVT_V.INV_RPL_EVT_LAT IS 'Invalid Trip Event Latitude Entered in RPL';</v>
      </c>
    </row>
    <row r="1810" spans="1:4" s="214" customFormat="1" x14ac:dyDescent="0.25">
      <c r="A1810" s="214" t="s">
        <v>2345</v>
      </c>
      <c r="B1810" s="214" t="s">
        <v>2710</v>
      </c>
      <c r="C1810" s="202" t="s">
        <v>2712</v>
      </c>
      <c r="D1810" s="214" t="str">
        <f t="shared" si="40"/>
        <v>COMMENT ON COLUMN SPT_QC_TRIP_EVT_V.BLANK_DB_EVT_LAT IS 'Blank Trip Event Latitude Stored in Database';</v>
      </c>
    </row>
    <row r="1811" spans="1:4" s="214" customFormat="1" x14ac:dyDescent="0.25">
      <c r="A1811" s="214" t="s">
        <v>2345</v>
      </c>
      <c r="B1811" s="214" t="s">
        <v>2711</v>
      </c>
      <c r="C1811" s="202" t="s">
        <v>2713</v>
      </c>
      <c r="D1811" s="214" t="str">
        <f t="shared" si="40"/>
        <v>COMMENT ON COLUMN SPT_QC_TRIP_EVT_V.INV_DB_EVT_LAT IS 'Invalid Trip Event Latitude Stored in Database';</v>
      </c>
    </row>
    <row r="1812" spans="1:4" x14ac:dyDescent="0.25">
      <c r="A1812" s="197" t="s">
        <v>2345</v>
      </c>
      <c r="B1812" t="s">
        <v>1845</v>
      </c>
      <c r="C1812" s="197" t="str">
        <f>VLOOKUP(B1812, $B$1194:$C$1434, 2, FALSE)</f>
        <v>The Latitude hemisphere value reported in the RPL form</v>
      </c>
      <c r="D1812" s="197" t="str">
        <f t="shared" si="40"/>
        <v>COMMENT ON COLUMN SPT_QC_TRIP_EVT_V.RPL_ORIG_LAT_H IS 'The Latitude hemisphere value reported in the RPL form';</v>
      </c>
    </row>
    <row r="1813" spans="1:4" x14ac:dyDescent="0.25">
      <c r="A1813" s="197" t="s">
        <v>2345</v>
      </c>
      <c r="B1813" t="s">
        <v>2714</v>
      </c>
      <c r="C1813" s="202" t="s">
        <v>2715</v>
      </c>
      <c r="D1813" s="197" t="str">
        <f t="shared" si="40"/>
        <v>COMMENT ON COLUMN SPT_QC_TRIP_EVT_V.BLANK_RPL_EVT_LAT_HEMI IS 'Blank Trip Event Latitude Hemisphere Entered in RPL';</v>
      </c>
    </row>
    <row r="1814" spans="1:4" x14ac:dyDescent="0.25">
      <c r="A1814" s="197" t="s">
        <v>2345</v>
      </c>
      <c r="B1814" t="s">
        <v>2716</v>
      </c>
      <c r="C1814" s="202" t="s">
        <v>2717</v>
      </c>
      <c r="D1814" s="197" t="str">
        <f t="shared" si="40"/>
        <v>COMMENT ON COLUMN SPT_QC_TRIP_EVT_V.INV_RPL_EVT_LAT_HEMI IS 'Invalid Trip Event Latitude Hemisphere Entered in RPL';</v>
      </c>
    </row>
    <row r="1815" spans="1:4" x14ac:dyDescent="0.25">
      <c r="A1815" s="197" t="s">
        <v>2345</v>
      </c>
      <c r="B1815" t="s">
        <v>392</v>
      </c>
      <c r="C1815" s="197" t="str">
        <f>VLOOKUP(B1815, $B$1194:$C$1434, 2, FALSE)</f>
        <v>Latitude (DD)</v>
      </c>
      <c r="D1815" s="197" t="str">
        <f t="shared" si="40"/>
        <v>COMMENT ON COLUMN SPT_QC_TRIP_EVT_V.VESS_TRIP_EVT_LAT_DD IS 'Latitude (DD)';</v>
      </c>
    </row>
    <row r="1816" spans="1:4" x14ac:dyDescent="0.25">
      <c r="A1816" s="197" t="s">
        <v>2345</v>
      </c>
      <c r="B1816" t="s">
        <v>2342</v>
      </c>
      <c r="C1816" s="197" t="s">
        <v>2359</v>
      </c>
      <c r="D1816" s="197" t="str">
        <f t="shared" si="40"/>
        <v>COMMENT ON COLUMN SPT_QC_TRIP_EVT_V.CALC_LAT_DD IS 'The calculated Latitude (DD) value from the Latitude value reported in the RPL form';</v>
      </c>
    </row>
    <row r="1817" spans="1:4" x14ac:dyDescent="0.25">
      <c r="A1817" s="197" t="s">
        <v>2345</v>
      </c>
      <c r="B1817" t="s">
        <v>2718</v>
      </c>
      <c r="C1817" s="202" t="s">
        <v>2352</v>
      </c>
      <c r="D1817" s="197" t="str">
        <f t="shared" si="40"/>
        <v>COMMENT ON COLUMN SPT_QC_TRIP_EVT_V.MIS_EVT_LAT IS 'Mismatched Trip Event Latitude';</v>
      </c>
    </row>
    <row r="1818" spans="1:4" x14ac:dyDescent="0.25">
      <c r="A1818" s="197" t="s">
        <v>2345</v>
      </c>
      <c r="B1818" t="s">
        <v>1844</v>
      </c>
      <c r="C1818" s="197" t="str">
        <f>VLOOKUP(B1818, $B$1194:$C$1434, 2, FALSE)</f>
        <v>The Longitude value reported in the RPL form for the specified unit of measure</v>
      </c>
      <c r="D1818" s="197" t="str">
        <f t="shared" si="40"/>
        <v>COMMENT ON COLUMN SPT_QC_TRIP_EVT_V.RPL_ORIG_LON IS 'The Longitude value reported in the RPL form for the specified unit of measure';</v>
      </c>
    </row>
    <row r="1819" spans="1:4" x14ac:dyDescent="0.25">
      <c r="A1819" s="197" t="s">
        <v>2345</v>
      </c>
      <c r="B1819" t="s">
        <v>2719</v>
      </c>
      <c r="C1819" s="202" t="s">
        <v>2720</v>
      </c>
      <c r="D1819" s="197" t="str">
        <f t="shared" si="40"/>
        <v>COMMENT ON COLUMN SPT_QC_TRIP_EVT_V.BLANK_RPL_EVT_LONG IS 'Blank Trip Event Longitude Entered in RPL';</v>
      </c>
    </row>
    <row r="1820" spans="1:4" x14ac:dyDescent="0.25">
      <c r="A1820" s="197" t="s">
        <v>2345</v>
      </c>
      <c r="B1820" t="s">
        <v>2721</v>
      </c>
      <c r="C1820" s="202" t="s">
        <v>2722</v>
      </c>
      <c r="D1820" s="197" t="str">
        <f t="shared" si="40"/>
        <v>COMMENT ON COLUMN SPT_QC_TRIP_EVT_V.INV_RPL_EVT_LONG IS 'Invalid Trip Event Longitude Entered in RPL';</v>
      </c>
    </row>
    <row r="1821" spans="1:4" s="214" customFormat="1" x14ac:dyDescent="0.25">
      <c r="A1821" s="214" t="s">
        <v>2345</v>
      </c>
      <c r="B1821" s="214" t="s">
        <v>2723</v>
      </c>
      <c r="C1821" s="202" t="s">
        <v>2725</v>
      </c>
      <c r="D1821" s="214" t="str">
        <f t="shared" si="40"/>
        <v>COMMENT ON COLUMN SPT_QC_TRIP_EVT_V.BLANK_DB_EVT_LONG IS 'Blank Trip Event Longitude Stored in Database';</v>
      </c>
    </row>
    <row r="1822" spans="1:4" s="214" customFormat="1" x14ac:dyDescent="0.25">
      <c r="A1822" s="214" t="s">
        <v>2345</v>
      </c>
      <c r="B1822" s="214" t="s">
        <v>2724</v>
      </c>
      <c r="C1822" s="202" t="s">
        <v>2726</v>
      </c>
      <c r="D1822" s="214" t="str">
        <f t="shared" si="40"/>
        <v>COMMENT ON COLUMN SPT_QC_TRIP_EVT_V.INV_DB_EVT_LONG IS 'Invalid Trip Event Longitude Stored in Database';</v>
      </c>
    </row>
    <row r="1823" spans="1:4" x14ac:dyDescent="0.25">
      <c r="A1823" s="197" t="s">
        <v>2345</v>
      </c>
      <c r="B1823" t="s">
        <v>1846</v>
      </c>
      <c r="C1823" s="197" t="str">
        <f>VLOOKUP(B1823, $B$1194:$C$1434, 2, FALSE)</f>
        <v>The Longitude hemisphere value reported in the RPL form</v>
      </c>
      <c r="D1823" s="197" t="str">
        <f t="shared" si="40"/>
        <v>COMMENT ON COLUMN SPT_QC_TRIP_EVT_V.RPL_ORIG_LON_H IS 'The Longitude hemisphere value reported in the RPL form';</v>
      </c>
    </row>
    <row r="1824" spans="1:4" x14ac:dyDescent="0.25">
      <c r="A1824" s="197" t="s">
        <v>2345</v>
      </c>
      <c r="B1824" t="s">
        <v>2727</v>
      </c>
      <c r="C1824" s="202" t="s">
        <v>2728</v>
      </c>
      <c r="D1824" s="197" t="str">
        <f t="shared" si="40"/>
        <v>COMMENT ON COLUMN SPT_QC_TRIP_EVT_V.BLANK_RPL_EVT_LON_HEMI IS 'Blank Trip Event Longitude Hemisphere Entered in RPL';</v>
      </c>
    </row>
    <row r="1825" spans="1:4" x14ac:dyDescent="0.25">
      <c r="A1825" s="197" t="s">
        <v>2345</v>
      </c>
      <c r="B1825" t="s">
        <v>2729</v>
      </c>
      <c r="C1825" s="202" t="s">
        <v>2730</v>
      </c>
      <c r="D1825" s="197" t="str">
        <f t="shared" si="40"/>
        <v>COMMENT ON COLUMN SPT_QC_TRIP_EVT_V.INV_RPL_EVT_LON_HEMI IS 'Invalid Trip Event Longitude Hemisphere Entered in RPL';</v>
      </c>
    </row>
    <row r="1826" spans="1:4" x14ac:dyDescent="0.25">
      <c r="A1826" s="197" t="s">
        <v>2345</v>
      </c>
      <c r="B1826" t="s">
        <v>393</v>
      </c>
      <c r="C1826" s="197" t="str">
        <f>VLOOKUP(B1826, $B$1194:$C$1434, 2, FALSE)</f>
        <v>Longitude (DD)</v>
      </c>
      <c r="D1826" s="197" t="str">
        <f t="shared" si="40"/>
        <v>COMMENT ON COLUMN SPT_QC_TRIP_EVT_V.VESS_TRIP_EVT_LON_DD IS 'Longitude (DD)';</v>
      </c>
    </row>
    <row r="1827" spans="1:4" x14ac:dyDescent="0.25">
      <c r="A1827" s="197" t="s">
        <v>2345</v>
      </c>
      <c r="B1827" t="s">
        <v>2343</v>
      </c>
      <c r="C1827" s="197" t="s">
        <v>2360</v>
      </c>
      <c r="D1827" s="197" t="str">
        <f t="shared" si="40"/>
        <v>COMMENT ON COLUMN SPT_QC_TRIP_EVT_V.CALC_LON_DD IS 'The calculated Longitude (DD) value from the Longitude value reported in the RPL form';</v>
      </c>
    </row>
    <row r="1828" spans="1:4" x14ac:dyDescent="0.25">
      <c r="A1828" s="197" t="s">
        <v>2345</v>
      </c>
      <c r="B1828" t="s">
        <v>2731</v>
      </c>
      <c r="C1828" s="202" t="s">
        <v>2353</v>
      </c>
      <c r="D1828" s="197" t="str">
        <f t="shared" si="40"/>
        <v>COMMENT ON COLUMN SPT_QC_TRIP_EVT_V.MIS_EVT_LONG IS 'Mismatched Trip Event Longitude';</v>
      </c>
    </row>
    <row r="1829" spans="1:4" x14ac:dyDescent="0.25">
      <c r="A1829" s="197" t="s">
        <v>2345</v>
      </c>
      <c r="B1829" t="s">
        <v>2064</v>
      </c>
      <c r="C1829" s="197" t="str">
        <f>VLOOKUP(B1829, $B$1194:$C$1434, 2, FALSE)</f>
        <v>The original Activity Date of the RPL form that the given trip event metadata was reported</v>
      </c>
      <c r="D1829" s="197" t="str">
        <f t="shared" si="40"/>
        <v>COMMENT ON COLUMN SPT_QC_TRIP_EVT_V.RPL_ORIG_EVT_DATE IS 'The original Activity Date of the RPL form that the given trip event metadata was reported';</v>
      </c>
    </row>
    <row r="1830" spans="1:4" x14ac:dyDescent="0.25">
      <c r="A1830" s="197" t="s">
        <v>2345</v>
      </c>
      <c r="B1830" t="s">
        <v>2732</v>
      </c>
      <c r="C1830" s="202" t="s">
        <v>2733</v>
      </c>
      <c r="D1830" s="197" t="str">
        <f t="shared" si="40"/>
        <v>COMMENT ON COLUMN SPT_QC_TRIP_EVT_V.BLANK_RPL_EVT_DATE IS 'Blank Trip Event Date Entered in RPL';</v>
      </c>
    </row>
    <row r="1831" spans="1:4" x14ac:dyDescent="0.25">
      <c r="A1831" s="197" t="s">
        <v>2345</v>
      </c>
      <c r="B1831" t="s">
        <v>2734</v>
      </c>
      <c r="C1831" s="202" t="s">
        <v>2735</v>
      </c>
      <c r="D1831" s="197" t="str">
        <f t="shared" si="40"/>
        <v>COMMENT ON COLUMN SPT_QC_TRIP_EVT_V.INV_RPL_EVT_DATE IS 'Invalid Trip Event Date Entered in RPL';</v>
      </c>
    </row>
    <row r="1832" spans="1:4" s="197" customFormat="1" x14ac:dyDescent="0.25">
      <c r="A1832" s="197" t="s">
        <v>2345</v>
      </c>
      <c r="B1832" s="201" t="s">
        <v>2418</v>
      </c>
      <c r="C1832" s="201" t="s">
        <v>2419</v>
      </c>
      <c r="D1832" s="197" t="str">
        <f t="shared" si="40"/>
        <v>COMMENT ON COLUMN SPT_QC_TRIP_EVT_V.BLANK_DB_EVT_START_DTM IS 'Set Start Date/Time Stored in Database';</v>
      </c>
    </row>
    <row r="1833" spans="1:4" x14ac:dyDescent="0.25">
      <c r="A1833" s="197" t="s">
        <v>2345</v>
      </c>
      <c r="B1833" t="s">
        <v>2334</v>
      </c>
      <c r="C1833" s="197" t="str">
        <f>VLOOKUP(B1833, $B$1194:$C$1434, 2, FALSE)</f>
        <v>The eTunaLog formatted event date of the given activity (UTC) (DD-MON-YYYY)</v>
      </c>
      <c r="D1833" s="197" t="str">
        <f t="shared" si="40"/>
        <v>COMMENT ON COLUMN SPT_QC_TRIP_EVT_V.ETUNA_FORMAT_EVT_START_DATE IS 'The eTunaLog formatted event date of the given activity (UTC) (DD-MON-YYYY)';</v>
      </c>
    </row>
    <row r="1834" spans="1:4" x14ac:dyDescent="0.25">
      <c r="A1834" s="197" t="s">
        <v>2345</v>
      </c>
      <c r="B1834" t="s">
        <v>2736</v>
      </c>
      <c r="C1834" s="202" t="s">
        <v>2349</v>
      </c>
      <c r="D1834" s="197" t="str">
        <f t="shared" si="40"/>
        <v>COMMENT ON COLUMN SPT_QC_TRIP_EVT_V.MIS_EVT_DATE IS 'Mismatched Trip Event Start Date';</v>
      </c>
    </row>
    <row r="1835" spans="1:4" x14ac:dyDescent="0.25">
      <c r="A1835" s="197" t="s">
        <v>2345</v>
      </c>
      <c r="B1835" t="s">
        <v>2333</v>
      </c>
      <c r="C1835" s="197" t="str">
        <f>VLOOKUP(B1835, $B$1194:$C$1434, 2, FALSE)</f>
        <v>The eTunaLog formatted start date/time of the given activity (UTC) (DD-MON-YYYY HH24:MI)</v>
      </c>
      <c r="D1835" s="197" t="str">
        <f t="shared" si="40"/>
        <v>COMMENT ON COLUMN SPT_QC_TRIP_EVT_V.ETUNA_FORMAT_EVT_START_DTM IS 'The eTunaLog formatted start date/time of the given activity (UTC) (DD-MON-YYYY HH24:MI)';</v>
      </c>
    </row>
    <row r="1836" spans="1:4" x14ac:dyDescent="0.25">
      <c r="A1836" s="197" t="s">
        <v>2345</v>
      </c>
      <c r="B1836" t="s">
        <v>2737</v>
      </c>
      <c r="C1836" s="202" t="s">
        <v>2350</v>
      </c>
      <c r="D1836" s="197" t="str">
        <f t="shared" si="40"/>
        <v>COMMENT ON COLUMN SPT_QC_TRIP_EVT_V.MIS_EVT_START_DTM IS 'Mismatched Trip Event Start Date/Time';</v>
      </c>
    </row>
    <row r="1837" spans="1:4" x14ac:dyDescent="0.25">
      <c r="A1837" s="197" t="s">
        <v>2345</v>
      </c>
      <c r="B1837" t="s">
        <v>2335</v>
      </c>
      <c r="C1837" s="197" t="str">
        <f>VLOOKUP(B1837, $B$1194:$C$1434, 2, FALSE)</f>
        <v>The eTunaLog formatted end date/time of the given activity (UTC) (DD-MON-YYYY HH24:MI)</v>
      </c>
      <c r="D1837" s="197" t="str">
        <f t="shared" si="40"/>
        <v>COMMENT ON COLUMN SPT_QC_TRIP_EVT_V.ETUNA_FORMAT_EVT_END_DTM IS 'The eTunaLog formatted end date/time of the given activity (UTC) (DD-MON-YYYY HH24:MI)';</v>
      </c>
    </row>
    <row r="1838" spans="1:4" x14ac:dyDescent="0.25">
      <c r="A1838" s="197" t="s">
        <v>2345</v>
      </c>
      <c r="B1838" t="s">
        <v>2361</v>
      </c>
      <c r="C1838" s="197" t="s">
        <v>2362</v>
      </c>
      <c r="D1838" s="197" t="str">
        <f t="shared" si="40"/>
        <v>COMMENT ON COLUMN SPT_QC_TRIP_EVT_V.ETUNA_CALC_EVT_END_DTM IS 'The calculated eTunaLog formatted Event End Date/Time value from the Event Date, Start Time, and End Time values reported in the RPL form';</v>
      </c>
    </row>
    <row r="1839" spans="1:4" s="214" customFormat="1" ht="15.75" x14ac:dyDescent="0.25">
      <c r="A1839" s="214" t="s">
        <v>2345</v>
      </c>
      <c r="B1839" s="213" t="s">
        <v>2739</v>
      </c>
      <c r="C1839" s="202" t="s">
        <v>2740</v>
      </c>
      <c r="D1839" s="214" t="str">
        <f t="shared" si="40"/>
        <v>COMMENT ON COLUMN SPT_QC_TRIP_EVT_V.INV_DB_NON_FISH_EVT_START_DTM IS 'Invalid Event Date/Time Stored in Database';</v>
      </c>
    </row>
    <row r="1840" spans="1:4" x14ac:dyDescent="0.25">
      <c r="A1840" s="197" t="s">
        <v>2345</v>
      </c>
      <c r="B1840" t="s">
        <v>2738</v>
      </c>
      <c r="C1840" s="202" t="s">
        <v>2355</v>
      </c>
      <c r="D1840" s="197" t="str">
        <f t="shared" si="40"/>
        <v>COMMENT ON COLUMN SPT_QC_TRIP_EVT_V.MIS_EVT_END_DTM IS 'Mismatched Trip Event End Date/Time';</v>
      </c>
    </row>
    <row r="1841" spans="1:4" x14ac:dyDescent="0.25">
      <c r="A1841" s="197" t="s">
        <v>2345</v>
      </c>
      <c r="B1841" t="s">
        <v>868</v>
      </c>
      <c r="C1841" s="197" t="str">
        <f>VLOOKUP(B1841, $B$1194:$C$1434, 2, FALSE)</f>
        <v>The start date/time of the given activity (UTC)</v>
      </c>
      <c r="D1841" s="197" t="str">
        <f t="shared" si="40"/>
        <v>COMMENT ON COLUMN SPT_QC_TRIP_EVT_V.VESS_TRIP_EVT_START_DTM IS 'The start date/time of the given activity (UTC)';</v>
      </c>
    </row>
    <row r="1842" spans="1:4" x14ac:dyDescent="0.25">
      <c r="A1842" s="197" t="s">
        <v>2345</v>
      </c>
      <c r="B1842" t="s">
        <v>1840</v>
      </c>
      <c r="C1842" s="197" t="str">
        <f>VLOOKUP(B1842, $B$1194:$C$1434, 2, FALSE)</f>
        <v>The formatted end date/time of the given activity (UTC) in MM/DD/YYYY HH24:MI format</v>
      </c>
      <c r="D1842" s="197" t="str">
        <f t="shared" si="40"/>
        <v>COMMENT ON COLUMN SPT_QC_TRIP_EVT_V.FORMATTED_TRIP_EVT_END_DTM IS 'The formatted end date/time of the given activity (UTC) in MM/DD/YYYY HH24:MI format';</v>
      </c>
    </row>
    <row r="1843" spans="1:4" x14ac:dyDescent="0.25">
      <c r="A1843" s="197" t="s">
        <v>2345</v>
      </c>
      <c r="B1843" t="s">
        <v>1839</v>
      </c>
      <c r="C1843" s="197" t="str">
        <f>VLOOKUP(B1843, $B$1194:$C$1434, 2, FALSE)</f>
        <v>The formatted start date/time of the given activity (UTC) in MM/DD/YYYY HH24:MI format</v>
      </c>
      <c r="D1843" s="197" t="str">
        <f t="shared" si="40"/>
        <v>COMMENT ON COLUMN SPT_QC_TRIP_EVT_V.FORMATTED_TRIP_EVT_START_DTM IS 'The formatted start date/time of the given activity (UTC) in MM/DD/YYYY HH24:MI format';</v>
      </c>
    </row>
    <row r="1844" spans="1:4" x14ac:dyDescent="0.25">
      <c r="A1844" s="197" t="s">
        <v>2345</v>
      </c>
      <c r="B1844" t="s">
        <v>2068</v>
      </c>
      <c r="C1844" s="197" t="str">
        <f>VLOOKUP(B1844, $B$1194:$C$1434, 2, FALSE)</f>
        <v>The original Set Start Time of the RPL form that the given trip event metadata was reported</v>
      </c>
      <c r="D1844" s="197" t="str">
        <f t="shared" si="40"/>
        <v>COMMENT ON COLUMN SPT_QC_TRIP_EVT_V.RPL_ORIG_SET_START IS 'The original Set Start Time of the RPL form that the given trip event metadata was reported';</v>
      </c>
    </row>
    <row r="1845" spans="1:4" ht="15.75" x14ac:dyDescent="0.25">
      <c r="A1845" s="197" t="s">
        <v>2345</v>
      </c>
      <c r="B1845" s="213" t="s">
        <v>2741</v>
      </c>
      <c r="C1845" s="202" t="s">
        <v>2742</v>
      </c>
      <c r="D1845" s="197" t="str">
        <f t="shared" si="40"/>
        <v>COMMENT ON COLUMN SPT_QC_TRIP_EVT_V.BLANK_RPL_EVT_START_DTM IS 'Blank Set Start Time Entered in RPL';</v>
      </c>
    </row>
    <row r="1846" spans="1:4" x14ac:dyDescent="0.25">
      <c r="A1846" s="197" t="s">
        <v>2345</v>
      </c>
      <c r="B1846" t="s">
        <v>2743</v>
      </c>
      <c r="C1846" s="202" t="s">
        <v>2744</v>
      </c>
      <c r="D1846" s="197" t="str">
        <f t="shared" si="40"/>
        <v>COMMENT ON COLUMN SPT_QC_TRIP_EVT_V.NON_BLANK_RPL_EVT_START_DTM IS 'Non-Blank Set Start Time Entered in RPL';</v>
      </c>
    </row>
    <row r="1847" spans="1:4" x14ac:dyDescent="0.25">
      <c r="A1847" s="197" t="s">
        <v>2345</v>
      </c>
      <c r="B1847" t="s">
        <v>2746</v>
      </c>
      <c r="C1847" s="202" t="s">
        <v>2745</v>
      </c>
      <c r="D1847" s="197" t="str">
        <f t="shared" si="40"/>
        <v>COMMENT ON COLUMN SPT_QC_TRIP_EVT_V.INV_RPL_EVT_START_DTM IS 'Invalid Set Start Time (HH24:MI) Entered in RPL';</v>
      </c>
    </row>
    <row r="1848" spans="1:4" x14ac:dyDescent="0.25">
      <c r="A1848" s="197" t="s">
        <v>2345</v>
      </c>
      <c r="B1848" t="s">
        <v>2067</v>
      </c>
      <c r="C1848" s="197" t="str">
        <f>VLOOKUP(B1848, $B$1194:$C$1434, 2, FALSE)</f>
        <v>The original Set End Time of the RPL form that the given trip event metadata was reported</v>
      </c>
      <c r="D1848" s="197" t="str">
        <f t="shared" si="40"/>
        <v>COMMENT ON COLUMN SPT_QC_TRIP_EVT_V.RPL_ORIG_SET_END IS 'The original Set End Time of the RPL form that the given trip event metadata was reported';</v>
      </c>
    </row>
    <row r="1849" spans="1:4" x14ac:dyDescent="0.25">
      <c r="A1849" s="197" t="s">
        <v>2345</v>
      </c>
      <c r="B1849" t="s">
        <v>2747</v>
      </c>
      <c r="C1849" s="202" t="s">
        <v>2748</v>
      </c>
      <c r="D1849" s="197" t="str">
        <f t="shared" si="40"/>
        <v>COMMENT ON COLUMN SPT_QC_TRIP_EVT_V.INV_DB_EVT_START_END IS 'Set Start Date/Time Occurs After the Set End Date/Time Stored in Database';</v>
      </c>
    </row>
    <row r="1850" spans="1:4" x14ac:dyDescent="0.25">
      <c r="A1850" s="197" t="s">
        <v>2345</v>
      </c>
      <c r="B1850" t="s">
        <v>2750</v>
      </c>
      <c r="C1850" s="202" t="s">
        <v>2749</v>
      </c>
      <c r="D1850" s="197" t="str">
        <f t="shared" si="40"/>
        <v>COMMENT ON COLUMN SPT_QC_TRIP_EVT_V.INV_DB_EVT_START_ARR_DTM IS 'Set Start Date/Time Occurs After Date of Arrival Stored in Database';</v>
      </c>
    </row>
    <row r="1851" spans="1:4" x14ac:dyDescent="0.25">
      <c r="A1851" s="197" t="s">
        <v>2345</v>
      </c>
      <c r="B1851" t="s">
        <v>2752</v>
      </c>
      <c r="C1851" s="202" t="s">
        <v>2751</v>
      </c>
      <c r="D1851" s="197" t="str">
        <f t="shared" si="40"/>
        <v>COMMENT ON COLUMN SPT_QC_TRIP_EVT_V.INV_DB_EVT_START_DEP_DTM IS 'Set Start Date/Time Occurs Before Date of Departure Stored in Database';</v>
      </c>
    </row>
    <row r="1852" spans="1:4" x14ac:dyDescent="0.25">
      <c r="A1852" s="197" t="s">
        <v>2345</v>
      </c>
      <c r="B1852" t="s">
        <v>2754</v>
      </c>
      <c r="C1852" s="202" t="s">
        <v>2753</v>
      </c>
      <c r="D1852" s="197" t="str">
        <f t="shared" si="40"/>
        <v>COMMENT ON COLUMN SPT_QC_TRIP_EVT_V.INV_DB_EVT_END_ARR_DTM IS 'Set End Date/Time Occurs After Date of Arrival Stored in Database';</v>
      </c>
    </row>
    <row r="1853" spans="1:4" x14ac:dyDescent="0.25">
      <c r="A1853" s="197" t="s">
        <v>2345</v>
      </c>
      <c r="B1853" t="s">
        <v>2756</v>
      </c>
      <c r="C1853" s="202" t="s">
        <v>2755</v>
      </c>
      <c r="D1853" s="197" t="str">
        <f t="shared" si="40"/>
        <v>COMMENT ON COLUMN SPT_QC_TRIP_EVT_V.INV_RPL_EVT_END_DTM IS 'Invalid Set End Time (HH24:MI) Entered in RPL';</v>
      </c>
    </row>
    <row r="1854" spans="1:4" x14ac:dyDescent="0.25">
      <c r="A1854" s="197" t="s">
        <v>2345</v>
      </c>
      <c r="B1854" t="s">
        <v>2758</v>
      </c>
      <c r="C1854" s="202" t="s">
        <v>2757</v>
      </c>
      <c r="D1854" s="197" t="str">
        <f t="shared" si="40"/>
        <v>COMMENT ON COLUMN SPT_QC_TRIP_EVT_V.NON_BLANK_RPL_EVT_END_DTM IS 'Non-Blank Set End Time Entered in RPL';</v>
      </c>
    </row>
    <row r="1855" spans="1:4" x14ac:dyDescent="0.25">
      <c r="A1855" s="197" t="s">
        <v>2345</v>
      </c>
      <c r="B1855" t="s">
        <v>2344</v>
      </c>
      <c r="C1855" s="197" t="s">
        <v>2356</v>
      </c>
      <c r="D1855" s="197" t="str">
        <f t="shared" si="40"/>
        <v>COMMENT ON COLUMN SPT_QC_TRIP_EVT_V.SET_TIME_DURATION_HRS IS 'The Duration of the fishing Set (hours)';</v>
      </c>
    </row>
    <row r="1856" spans="1:4" x14ac:dyDescent="0.25">
      <c r="A1856" s="197" t="s">
        <v>2345</v>
      </c>
      <c r="B1856" t="s">
        <v>2759</v>
      </c>
      <c r="C1856" s="202" t="s">
        <v>2760</v>
      </c>
      <c r="D1856" s="197" t="str">
        <f t="shared" si="40"/>
        <v>COMMENT ON COLUMN SPT_QC_TRIP_EVT_V.INV_DB_SET_TIME_LENGTH_WARN IS 'Duration of Set is Unusually Long ( &gt; 8 hours) for Trip Event Stored in Database';</v>
      </c>
    </row>
    <row r="1857" spans="1:4" x14ac:dyDescent="0.25">
      <c r="A1857" s="197" t="s">
        <v>2345</v>
      </c>
      <c r="B1857" t="s">
        <v>2012</v>
      </c>
      <c r="C1857" s="197" t="s">
        <v>2194</v>
      </c>
      <c r="D1857" s="197" t="str">
        <f t="shared" si="40"/>
        <v>COMMENT ON COLUMN SPT_QC_TRIP_EVT_V.RPL_ORIG_REG_NUM IS 'The Registration No value reported in the RPL form';</v>
      </c>
    </row>
    <row r="1858" spans="1:4" s="197" customFormat="1" x14ac:dyDescent="0.25">
      <c r="A1858" s="197" t="s">
        <v>2345</v>
      </c>
      <c r="B1858" s="202" t="s">
        <v>2686</v>
      </c>
      <c r="C1858" s="202" t="s">
        <v>2395</v>
      </c>
      <c r="D1858" s="197" t="str">
        <f t="shared" si="40"/>
        <v>COMMENT ON COLUMN SPT_QC_TRIP_EVT_V.MIS_WELL_NUM IS 'Mismatched Well Numbers';</v>
      </c>
    </row>
    <row r="1859" spans="1:4" s="197" customFormat="1" x14ac:dyDescent="0.25">
      <c r="A1859" s="197" t="s">
        <v>2345</v>
      </c>
      <c r="B1859" s="202" t="s">
        <v>2069</v>
      </c>
      <c r="C1859" s="197" t="s">
        <v>2210</v>
      </c>
      <c r="D1859" s="197" t="str">
        <f t="shared" si="40"/>
        <v>COMMENT ON COLUMN SPT_QC_TRIP_EVT_V.RPL_ORIG_WELL_NUMBERS IS 'The Well Numbers reported in the RPL form';</v>
      </c>
    </row>
    <row r="1860" spans="1:4" s="197" customFormat="1" x14ac:dyDescent="0.25">
      <c r="A1860" s="197" t="s">
        <v>2345</v>
      </c>
      <c r="B1860" s="202" t="s">
        <v>195</v>
      </c>
      <c r="C1860" s="197" t="s">
        <v>2408</v>
      </c>
      <c r="D1860" s="197" t="str">
        <f t="shared" si="40"/>
        <v>COMMENT ON COLUMN SPT_QC_TRIP_EVT_V.WELL_NUMBERS IS 'A comma-delimited list of storage well numbers for the retained catch (Standard Representation)';</v>
      </c>
    </row>
    <row r="1861" spans="1:4" s="197" customFormat="1" x14ac:dyDescent="0.25">
      <c r="A1861" s="197" t="s">
        <v>2345</v>
      </c>
      <c r="B1861" s="202" t="s">
        <v>857</v>
      </c>
      <c r="C1861" s="197" t="s">
        <v>858</v>
      </c>
      <c r="D1861" s="197" t="str">
        <f t="shared" si="40"/>
        <v>COMMENT ON COLUMN SPT_QC_TRIP_EVT_V.VESS_TRIP_EVT_END_DTM IS 'The end date/time of the given activity (UTC)';</v>
      </c>
    </row>
    <row r="1862" spans="1:4" s="214" customFormat="1" x14ac:dyDescent="0.25">
      <c r="A1862" s="214" t="s">
        <v>2345</v>
      </c>
      <c r="B1862" s="202" t="s">
        <v>2772</v>
      </c>
      <c r="C1862" s="214" t="s">
        <v>2773</v>
      </c>
      <c r="D1862" s="214" t="str">
        <f t="shared" si="40"/>
        <v>COMMENT ON COLUMN SPT_QC_TRIP_EVT_V.CONV_RPL_ORIG_WELL_NUM IS 'The converted value of the Well Numbers reported in the RPL form to clean the string up (removes redundant spaces, converts delimiters, removes unnecessary spaces between delimiters)';</v>
      </c>
    </row>
    <row r="1863" spans="1:4" s="214" customFormat="1" x14ac:dyDescent="0.25">
      <c r="A1863" s="214" t="s">
        <v>2345</v>
      </c>
      <c r="B1863" s="202" t="s">
        <v>315</v>
      </c>
      <c r="C1863" s="214" t="s">
        <v>3022</v>
      </c>
      <c r="D1863" s="214" t="str">
        <f t="shared" si="40"/>
        <v>COMMENT ON COLUMN SPT_QC_TRIP_EVT_V.ACT_CODE IS 'The numeric code for the given event''s activity';</v>
      </c>
    </row>
    <row r="1864" spans="1:4" s="214" customFormat="1" x14ac:dyDescent="0.25">
      <c r="A1864" s="214" t="s">
        <v>2345</v>
      </c>
      <c r="B1864" s="202" t="s">
        <v>390</v>
      </c>
      <c r="C1864" s="214" t="s">
        <v>3023</v>
      </c>
      <c r="D1864" s="214" t="str">
        <f t="shared" si="40"/>
        <v>COMMENT ON COLUMN SPT_QC_TRIP_EVT_V.ACT_NAME IS 'The name for the given event''s activity';</v>
      </c>
    </row>
    <row r="1865" spans="1:4" x14ac:dyDescent="0.25">
      <c r="A1865" s="146" t="s">
        <v>2363</v>
      </c>
      <c r="B1865" t="s">
        <v>366</v>
      </c>
      <c r="C1865" s="197" t="s">
        <v>841</v>
      </c>
      <c r="D1865" s="197" t="str">
        <f t="shared" si="40"/>
        <v>COMMENT ON COLUMN SPT_QC_TRIP_CATCH_V.VESS_TRIP_ID IS 'Primary Key for the SPT_VESSEL_TRIPS table';</v>
      </c>
    </row>
    <row r="1866" spans="1:4" s="197" customFormat="1" x14ac:dyDescent="0.25">
      <c r="A1866" s="146" t="s">
        <v>2363</v>
      </c>
      <c r="B1866" s="197" t="s">
        <v>2509</v>
      </c>
      <c r="C1866" s="197" t="s">
        <v>2510</v>
      </c>
      <c r="D1866" s="197" t="str">
        <f t="shared" si="40"/>
        <v>COMMENT ON COLUMN SPT_QC_TRIP_CATCH_V.CONV_ORIG_CATCH_WT_NUM IS 'The converted weight value in metric tons reported in the RPL form for the specified unit of measure';</v>
      </c>
    </row>
    <row r="1867" spans="1:4" x14ac:dyDescent="0.25">
      <c r="A1867" s="146" t="s">
        <v>2363</v>
      </c>
      <c r="B1867" t="s">
        <v>372</v>
      </c>
      <c r="C1867" s="197" t="str">
        <f t="shared" ref="C1867:C1877" si="41">VLOOKUP(B1867, $B$996:$C$1434, 2, FALSE)</f>
        <v>The unique trip number for the fishing trip</v>
      </c>
      <c r="D1867" s="197" t="str">
        <f t="shared" si="40"/>
        <v>COMMENT ON COLUMN SPT_QC_TRIP_CATCH_V.VESS_TRIP_NUM IS 'The unique trip number for the fishing trip';</v>
      </c>
    </row>
    <row r="1868" spans="1:4" x14ac:dyDescent="0.25">
      <c r="A1868" s="146" t="s">
        <v>2363</v>
      </c>
      <c r="B1868" t="s">
        <v>374</v>
      </c>
      <c r="C1868" s="197" t="str">
        <f t="shared" si="41"/>
        <v>The date/time (in UTC) of departure for the given fishing trip</v>
      </c>
      <c r="D1868" s="197" t="str">
        <f t="shared" si="40"/>
        <v>COMMENT ON COLUMN SPT_QC_TRIP_CATCH_V.VESS_TRIP_DEPART_DTM IS 'The date/time (in UTC) of departure for the given fishing trip';</v>
      </c>
    </row>
    <row r="1869" spans="1:4" x14ac:dyDescent="0.25">
      <c r="A1869" s="146" t="s">
        <v>2363</v>
      </c>
      <c r="B1869" t="s">
        <v>1208</v>
      </c>
      <c r="C1869" s="197" t="str">
        <f t="shared" si="41"/>
        <v>The formatted date/time (in UTC) of departure for the given fishing trip (MM/DD/YYYY HH24:MI)</v>
      </c>
      <c r="D1869" s="197" t="str">
        <f t="shared" si="40"/>
        <v>COMMENT ON COLUMN SPT_QC_TRIP_CATCH_V.FORMATTED_DEPART_DTM IS 'The formatted date/time (in UTC) of departure for the given fishing trip (MM/DD/YYYY HH24:MI)';</v>
      </c>
    </row>
    <row r="1870" spans="1:4" x14ac:dyDescent="0.25">
      <c r="A1870" s="146" t="s">
        <v>2363</v>
      </c>
      <c r="B1870" t="s">
        <v>2005</v>
      </c>
      <c r="C1870" s="197" t="str">
        <f t="shared" si="41"/>
        <v>The Date/Time of departure value reported on the RPL</v>
      </c>
      <c r="D1870" s="197" t="str">
        <f t="shared" si="40"/>
        <v>COMMENT ON COLUMN SPT_QC_TRIP_CATCH_V.RPL_ORIG_DEPART_DTM IS 'The Date/Time of departure value reported on the RPL';</v>
      </c>
    </row>
    <row r="1871" spans="1:4" x14ac:dyDescent="0.25">
      <c r="A1871" s="146" t="s">
        <v>2363</v>
      </c>
      <c r="B1871" t="s">
        <v>2018</v>
      </c>
      <c r="C1871" s="197" t="str">
        <f t="shared" si="41"/>
        <v>Vessel Name value reported in the RPL</v>
      </c>
      <c r="D1871" s="197" t="str">
        <f t="shared" si="40"/>
        <v>COMMENT ON COLUMN SPT_QC_TRIP_CATCH_V.RPL_ORIG_VESS_NAME IS 'Vessel Name value reported in the RPL';</v>
      </c>
    </row>
    <row r="1872" spans="1:4" x14ac:dyDescent="0.25">
      <c r="A1872" s="146" t="s">
        <v>2363</v>
      </c>
      <c r="B1872" t="s">
        <v>903</v>
      </c>
      <c r="C1872" s="197" t="str">
        <f t="shared" si="41"/>
        <v>The name of the given fishing Vessel during the DEPARTURE_DATE_UTC (PTA)</v>
      </c>
      <c r="D1872" s="197" t="str">
        <f t="shared" si="40"/>
        <v>COMMENT ON COLUMN SPT_QC_TRIP_CATCH_V.PTA_VESS_NAME IS 'The name of the given fishing Vessel during the DEPARTURE_DATE_UTC (PTA)';</v>
      </c>
    </row>
    <row r="1873" spans="1:4" x14ac:dyDescent="0.25">
      <c r="A1873" s="146" t="s">
        <v>2363</v>
      </c>
      <c r="B1873" t="s">
        <v>445</v>
      </c>
      <c r="C1873" s="197" t="str">
        <f t="shared" si="41"/>
        <v>The registration number for the given fishing Vessel</v>
      </c>
      <c r="D1873" s="197" t="str">
        <f t="shared" si="40"/>
        <v>COMMENT ON COLUMN SPT_QC_TRIP_CATCH_V.VESS_REG_NUM IS 'The registration number for the given fishing Vessel';</v>
      </c>
    </row>
    <row r="1874" spans="1:4" x14ac:dyDescent="0.25">
      <c r="A1874" s="146" t="s">
        <v>2363</v>
      </c>
      <c r="B1874" t="s">
        <v>1210</v>
      </c>
      <c r="C1874" s="197" t="str">
        <f t="shared" si="41"/>
        <v>The formatted date/time (in UTC) of arrival for the given fishing trip (MM/DD/YYYY HH24:MI)</v>
      </c>
      <c r="D1874" s="197" t="str">
        <f t="shared" si="40"/>
        <v>COMMENT ON COLUMN SPT_QC_TRIP_CATCH_V.FORMATTED_ARRIVAL_DTM IS 'The formatted date/time (in UTC) of arrival for the given fishing trip (MM/DD/YYYY HH24:MI)';</v>
      </c>
    </row>
    <row r="1875" spans="1:4" x14ac:dyDescent="0.25">
      <c r="A1875" s="146" t="s">
        <v>2363</v>
      </c>
      <c r="B1875" t="s">
        <v>2012</v>
      </c>
      <c r="C1875" s="197" t="str">
        <f t="shared" si="41"/>
        <v>The Registration No value reported in the RPL form</v>
      </c>
      <c r="D1875" s="197" t="str">
        <f t="shared" si="40"/>
        <v>COMMENT ON COLUMN SPT_QC_TRIP_CATCH_V.RPL_ORIG_REG_NUM IS 'The Registration No value reported in the RPL form';</v>
      </c>
    </row>
    <row r="1876" spans="1:4" x14ac:dyDescent="0.25">
      <c r="A1876" s="146" t="s">
        <v>2363</v>
      </c>
      <c r="B1876" t="s">
        <v>2064</v>
      </c>
      <c r="C1876" s="197" t="str">
        <f t="shared" si="41"/>
        <v>The original Activity Date of the RPL form that the given trip event metadata was reported</v>
      </c>
      <c r="D1876" s="197" t="str">
        <f t="shared" si="40"/>
        <v>COMMENT ON COLUMN SPT_QC_TRIP_CATCH_V.RPL_ORIG_EVT_DATE IS 'The original Activity Date of the RPL form that the given trip event metadata was reported';</v>
      </c>
    </row>
    <row r="1877" spans="1:4" x14ac:dyDescent="0.25">
      <c r="A1877" s="146" t="s">
        <v>2363</v>
      </c>
      <c r="B1877" t="s">
        <v>2063</v>
      </c>
      <c r="C1877" s="197" t="str">
        <f t="shared" si="41"/>
        <v>The Activity Code value reported in the RPL form</v>
      </c>
      <c r="D1877" s="197" t="str">
        <f t="shared" si="40"/>
        <v>COMMENT ON COLUMN SPT_QC_TRIP_CATCH_V.RPL_ORIG_ACT_CODE IS 'The Activity Code value reported in the RPL form';</v>
      </c>
    </row>
    <row r="1878" spans="1:4" x14ac:dyDescent="0.25">
      <c r="A1878" s="146" t="s">
        <v>2363</v>
      </c>
      <c r="B1878" t="s">
        <v>2502</v>
      </c>
      <c r="C1878" s="197" t="s">
        <v>2179</v>
      </c>
      <c r="D1878" s="197" t="str">
        <f t="shared" ref="D1878:D2000" si="42">CONCATENATE("COMMENT ON COLUMN ",A1878, ".", B1878, " IS '", SUBSTITUTE(C1878, "'", "''"), "';")</f>
        <v>COMMENT ON COLUMN SPT_QC_TRIP_CATCH_V.RPL_ORIG_CATCH_WT_CHR IS 'The weight value reported in the RPL form for the specified unit of measure';</v>
      </c>
    </row>
    <row r="1879" spans="1:4" s="197" customFormat="1" x14ac:dyDescent="0.25">
      <c r="A1879" s="146" t="s">
        <v>2363</v>
      </c>
      <c r="B1879" s="197" t="s">
        <v>2503</v>
      </c>
      <c r="C1879" s="197" t="s">
        <v>2504</v>
      </c>
      <c r="D1879" s="197" t="str">
        <f t="shared" si="42"/>
        <v>COMMENT ON COLUMN SPT_QC_TRIP_CATCH_V.RPL_ORIG_CATCH_WT_NUM IS 'The converted numeric weight value reported in the RPL form for the specified unit of measure';</v>
      </c>
    </row>
    <row r="1880" spans="1:4" x14ac:dyDescent="0.25">
      <c r="A1880" s="146" t="s">
        <v>2363</v>
      </c>
      <c r="B1880" t="s">
        <v>690</v>
      </c>
      <c r="C1880" s="197" t="str">
        <f>VLOOKUP(B1880, $B$996:$C$1050, 2, FALSE)</f>
        <v>The total weight (in metric tonnes) of the caught species for the given unit of measure</v>
      </c>
      <c r="D1880" s="197" t="str">
        <f t="shared" si="42"/>
        <v>COMMENT ON COLUMN SPT_QC_TRIP_CATCH_V.CATCH_WT_MT IS 'The total weight (in metric tonnes) of the caught species for the given unit of measure';</v>
      </c>
    </row>
    <row r="1881" spans="1:4" x14ac:dyDescent="0.25">
      <c r="A1881" s="146" t="s">
        <v>2363</v>
      </c>
      <c r="B1881" t="s">
        <v>693</v>
      </c>
      <c r="C1881" s="197" t="str">
        <f>VLOOKUP(B1881, $B$996:$C$1050, 2, FALSE)</f>
        <v>Flag to indicate if the catch was retained (Y) or discarded (N).  If the value is NULL this indicates that there was no distinction between the discarded and retained catch; this NULL value should only be used for net sharing "give" events.</v>
      </c>
      <c r="D1881" s="197" t="str">
        <f t="shared" si="42"/>
        <v>COMMENT ON COLUMN SPT_QC_TRIP_CATCH_V.RET_CATCH_YN IS 'Flag to indicate if the catch was retained (Y) or discarded (N).  If the value is NULL this indicates that there was no distinction between the discarded and retained catch; this NULL value should only be used for net sharing "give" events.';</v>
      </c>
    </row>
    <row r="1882" spans="1:4" x14ac:dyDescent="0.25">
      <c r="A1882" s="146" t="s">
        <v>2363</v>
      </c>
      <c r="B1882" t="s">
        <v>1961</v>
      </c>
      <c r="C1882" s="197" t="str">
        <f>VLOOKUP(B1882, $B$996:$C$1050, 2, FALSE)</f>
        <v>The species name value reported in the RPL form</v>
      </c>
      <c r="D1882" s="197" t="str">
        <f t="shared" si="42"/>
        <v>COMMENT ON COLUMN SPT_QC_TRIP_CATCH_V.RPL_ORIG_CATCH_SPP IS 'The species name value reported in the RPL form';</v>
      </c>
    </row>
    <row r="1883" spans="1:4" x14ac:dyDescent="0.25">
      <c r="A1883" s="146" t="s">
        <v>2363</v>
      </c>
      <c r="B1883" t="s">
        <v>681</v>
      </c>
      <c r="C1883" s="197" t="str">
        <f>VLOOKUP(B1883, $B$996:$C$1050, 2, FALSE)</f>
        <v>The total number of individuals caught</v>
      </c>
      <c r="D1883" s="197" t="str">
        <f t="shared" si="42"/>
        <v>COMMENT ON COLUMN SPT_QC_TRIP_CATCH_V.CATCH_NUM IS 'The total number of individuals caught';</v>
      </c>
    </row>
    <row r="1884" spans="1:4" x14ac:dyDescent="0.25">
      <c r="A1884" s="146" t="s">
        <v>2363</v>
      </c>
      <c r="B1884" t="s">
        <v>2367</v>
      </c>
      <c r="C1884" s="197" t="str">
        <f>VLOOKUP(B1884, $B$996:$C$1050, 2, FALSE)</f>
        <v>The total number of individuals caught reported in the RPL form</v>
      </c>
      <c r="D1884" s="197" t="str">
        <f t="shared" si="42"/>
        <v>COMMENT ON COLUMN SPT_QC_TRIP_CATCH_V.RPL_ORIG_CATCH_NUM IS 'The total number of individuals caught reported in the RPL form';</v>
      </c>
    </row>
    <row r="1885" spans="1:4" ht="15.75" x14ac:dyDescent="0.25">
      <c r="A1885" s="146" t="s">
        <v>2363</v>
      </c>
      <c r="B1885" s="213" t="s">
        <v>2868</v>
      </c>
      <c r="C1885" s="202" t="s">
        <v>2972</v>
      </c>
      <c r="D1885" s="197" t="str">
        <f t="shared" si="42"/>
        <v>COMMENT ON COLUMN SPT_QC_TRIP_CATCH_V.BLANK_RPL_CATCH_WT_CHR_NBR IS 'Blank Catch Weight and Number of Individuals for Non-Target Tuna Species Entered in RPL';</v>
      </c>
    </row>
    <row r="1886" spans="1:4" s="197" customFormat="1" ht="15.75" x14ac:dyDescent="0.25">
      <c r="A1886" s="146" t="s">
        <v>2363</v>
      </c>
      <c r="B1886" s="213" t="s">
        <v>2869</v>
      </c>
      <c r="C1886" s="202" t="s">
        <v>2973</v>
      </c>
      <c r="D1886" s="197" t="str">
        <f t="shared" si="42"/>
        <v>COMMENT ON COLUMN SPT_QC_TRIP_CATCH_V.BLANK_DB_CATCH_WT_NUM_NBR IS 'Blank Unconverted Catch Weight and Number of Individuals for Non-Target Tuna Species Stored in Database';</v>
      </c>
    </row>
    <row r="1887" spans="1:4" s="197" customFormat="1" ht="16.5" thickBot="1" x14ac:dyDescent="0.3">
      <c r="A1887" s="146" t="s">
        <v>2363</v>
      </c>
      <c r="B1887" s="213" t="s">
        <v>2870</v>
      </c>
      <c r="C1887" s="202" t="s">
        <v>2974</v>
      </c>
      <c r="D1887" s="197" t="str">
        <f t="shared" si="42"/>
        <v>COMMENT ON COLUMN SPT_QC_TRIP_CATCH_V.BLANK_DB_CATCH_WT_MT_NBR IS 'Blank Converted Catch Weight (in Metric Tons) and Number of Individuals for Non-Target Tuna Species Stored in Database';</v>
      </c>
    </row>
    <row r="1888" spans="1:4" s="214" customFormat="1" ht="15.75" thickBot="1" x14ac:dyDescent="0.3">
      <c r="A1888" s="146" t="s">
        <v>2363</v>
      </c>
      <c r="B1888" s="218" t="s">
        <v>2871</v>
      </c>
      <c r="C1888" s="202" t="s">
        <v>2975</v>
      </c>
      <c r="D1888" s="214" t="str">
        <f t="shared" si="42"/>
        <v>COMMENT ON COLUMN SPT_QC_TRIP_CATCH_V.BLANK_RPL_TUNA_CATCH_WT_CHR IS 'Blank Catch Weight for Target Tuna Species Entered in RPL';</v>
      </c>
    </row>
    <row r="1889" spans="1:4" s="214" customFormat="1" ht="15.75" thickBot="1" x14ac:dyDescent="0.3">
      <c r="A1889" s="146" t="s">
        <v>2363</v>
      </c>
      <c r="B1889" s="218" t="s">
        <v>2872</v>
      </c>
      <c r="C1889" s="202" t="s">
        <v>2976</v>
      </c>
      <c r="D1889" s="214" t="str">
        <f t="shared" si="42"/>
        <v>COMMENT ON COLUMN SPT_QC_TRIP_CATCH_V.BLANK_DB_TUNA_CATCH_WT_NUM IS 'Blank Unconverted Catch Weight for Target Tuna Species Stored in Database';</v>
      </c>
    </row>
    <row r="1890" spans="1:4" s="214" customFormat="1" ht="15.75" thickBot="1" x14ac:dyDescent="0.3">
      <c r="A1890" s="146" t="s">
        <v>2363</v>
      </c>
      <c r="B1890" s="218" t="s">
        <v>2873</v>
      </c>
      <c r="C1890" s="202" t="s">
        <v>2977</v>
      </c>
      <c r="D1890" s="214" t="str">
        <f t="shared" si="42"/>
        <v>COMMENT ON COLUMN SPT_QC_TRIP_CATCH_V.BLANK_DB_TUNA_CATCH_WT_MT IS 'Blank Converted Catch Weight (in Metric Tons) for Target Tuna Species Stored in Database';</v>
      </c>
    </row>
    <row r="1891" spans="1:4" ht="15.75" thickBot="1" x14ac:dyDescent="0.3">
      <c r="A1891" s="146" t="s">
        <v>2363</v>
      </c>
      <c r="B1891" s="212" t="s">
        <v>2685</v>
      </c>
      <c r="C1891" s="202" t="s">
        <v>2507</v>
      </c>
      <c r="D1891" s="197" t="str">
        <f t="shared" si="42"/>
        <v>COMMENT ON COLUMN SPT_QC_TRIP_CATCH_V.INV_DB_CATCH_WT_MT IS 'Invalid Converted Catch Weight (in Metric Tons) Stored in Database';</v>
      </c>
    </row>
    <row r="1892" spans="1:4" s="197" customFormat="1" ht="15.75" thickBot="1" x14ac:dyDescent="0.3">
      <c r="A1892" s="146" t="s">
        <v>2363</v>
      </c>
      <c r="B1892" s="212" t="s">
        <v>2684</v>
      </c>
      <c r="C1892" s="202" t="s">
        <v>2508</v>
      </c>
      <c r="D1892" s="197" t="str">
        <f t="shared" si="42"/>
        <v>COMMENT ON COLUMN SPT_QC_TRIP_CATCH_V.INV_DB_CATCH_WT_NUM IS 'Invalid Unconverted Catch Weight Stored in Database';</v>
      </c>
    </row>
    <row r="1893" spans="1:4" x14ac:dyDescent="0.25">
      <c r="A1893" s="146" t="s">
        <v>2363</v>
      </c>
      <c r="B1893" s="202" t="s">
        <v>2670</v>
      </c>
      <c r="C1893" s="202" t="s">
        <v>2505</v>
      </c>
      <c r="D1893" s="197" t="str">
        <f t="shared" si="42"/>
        <v>COMMENT ON COLUMN SPT_QC_TRIP_CATCH_V.MIS_ORIG_CATCH_WT IS 'Mismatched Catch Weight - The Unconverted Catch Weight Does not Match the Weight Entered in RPL';</v>
      </c>
    </row>
    <row r="1894" spans="1:4" s="197" customFormat="1" x14ac:dyDescent="0.25">
      <c r="A1894" s="146" t="s">
        <v>2363</v>
      </c>
      <c r="B1894" s="202" t="s">
        <v>2671</v>
      </c>
      <c r="C1894" s="202" t="s">
        <v>2506</v>
      </c>
      <c r="D1894" s="197" t="str">
        <f t="shared" si="42"/>
        <v>COMMENT ON COLUMN SPT_QC_TRIP_CATCH_V.MIS_CONV_CATCH_WT IS 'Mismatched Catch Weight - The Converted Catch Weight Does not Match the Unconverted Catch Weight Entered After Conversion Formula is Applied';</v>
      </c>
    </row>
    <row r="1895" spans="1:4" x14ac:dyDescent="0.25">
      <c r="A1895" s="146" t="s">
        <v>2363</v>
      </c>
      <c r="B1895" t="s">
        <v>2672</v>
      </c>
      <c r="C1895" s="202" t="s">
        <v>2673</v>
      </c>
      <c r="D1895" s="197" t="str">
        <f t="shared" si="42"/>
        <v>COMMENT ON COLUMN SPT_QC_TRIP_CATCH_V.BLANK_DB_DISC_CODE IS 'Blank Discard Code for Discarded Catch Stored in Database';</v>
      </c>
    </row>
    <row r="1896" spans="1:4" x14ac:dyDescent="0.25">
      <c r="A1896" s="146" t="s">
        <v>2363</v>
      </c>
      <c r="B1896" t="s">
        <v>2674</v>
      </c>
      <c r="C1896" s="202" t="s">
        <v>2675</v>
      </c>
      <c r="D1896" s="197" t="str">
        <f t="shared" si="42"/>
        <v>COMMENT ON COLUMN SPT_QC_TRIP_CATCH_V.INV_DB_RET_CATCH IS 'Invalid Retained Catch Flag Stored in Database';</v>
      </c>
    </row>
    <row r="1897" spans="1:4" x14ac:dyDescent="0.25">
      <c r="A1897" s="146" t="s">
        <v>2363</v>
      </c>
      <c r="B1897" t="s">
        <v>2677</v>
      </c>
      <c r="C1897" s="202" t="s">
        <v>2678</v>
      </c>
      <c r="D1897" s="197" t="str">
        <f t="shared" si="42"/>
        <v>COMMENT ON COLUMN SPT_QC_TRIP_CATCH_V.INV_DB_CATCH_NUM IS 'Invalid Catch Num Stored in Database';</v>
      </c>
    </row>
    <row r="1898" spans="1:4" x14ac:dyDescent="0.25">
      <c r="A1898" s="146" t="s">
        <v>2363</v>
      </c>
      <c r="B1898" t="s">
        <v>2679</v>
      </c>
      <c r="C1898" s="202" t="s">
        <v>2398</v>
      </c>
      <c r="D1898" s="197" t="str">
        <f t="shared" si="42"/>
        <v>COMMENT ON COLUMN SPT_QC_TRIP_CATCH_V.MIS_CATCH_NUM IS 'Mismatched Catch Number';</v>
      </c>
    </row>
    <row r="1899" spans="1:4" x14ac:dyDescent="0.25">
      <c r="A1899" s="146" t="s">
        <v>2363</v>
      </c>
      <c r="B1899" t="s">
        <v>1963</v>
      </c>
      <c r="C1899" s="197" t="str">
        <f>VLOOKUP(B1899, $B$996:$C$1050, 2, FALSE)</f>
        <v>The discard code value reported in the RPL form</v>
      </c>
      <c r="D1899" s="197" t="str">
        <f t="shared" si="42"/>
        <v>COMMENT ON COLUMN SPT_QC_TRIP_CATCH_V.RPL_ORIG_DISC_CODE IS 'The discard code value reported in the RPL form';</v>
      </c>
    </row>
    <row r="1900" spans="1:4" x14ac:dyDescent="0.25">
      <c r="A1900" s="146" t="s">
        <v>2363</v>
      </c>
      <c r="B1900" t="s">
        <v>2779</v>
      </c>
      <c r="C1900" s="197" t="s">
        <v>2399</v>
      </c>
      <c r="D1900" s="197" t="str">
        <f t="shared" si="42"/>
        <v>COMMENT ON COLUMN SPT_QC_TRIP_CATCH_V.DB_CONCAT_DISC_2K_CODE IS 'The re-assembled eTunaLog 2000 discard code and discard name';</v>
      </c>
    </row>
    <row r="1901" spans="1:4" s="214" customFormat="1" x14ac:dyDescent="0.25">
      <c r="A1901" s="146" t="s">
        <v>2363</v>
      </c>
      <c r="B1901" s="214" t="s">
        <v>2780</v>
      </c>
      <c r="C1901" s="214" t="s">
        <v>2781</v>
      </c>
      <c r="D1901" s="214" t="str">
        <f t="shared" si="42"/>
        <v>COMMENT ON COLUMN SPT_QC_TRIP_CATCH_V.DB_CONCAT_DISC_2K9_CODE IS 'The re-assembled eTunaLog 2009 discard code and discard name';</v>
      </c>
    </row>
    <row r="1902" spans="1:4" x14ac:dyDescent="0.25">
      <c r="A1902" s="146" t="s">
        <v>2363</v>
      </c>
      <c r="B1902" t="s">
        <v>2680</v>
      </c>
      <c r="C1902" s="202" t="s">
        <v>2396</v>
      </c>
      <c r="D1902" s="197" t="str">
        <f t="shared" si="42"/>
        <v>COMMENT ON COLUMN SPT_QC_TRIP_CATCH_V.MIS_DISC_CODE IS 'Mismatched Discard Code';</v>
      </c>
    </row>
    <row r="1903" spans="1:4" x14ac:dyDescent="0.25">
      <c r="A1903" s="146" t="s">
        <v>2363</v>
      </c>
      <c r="B1903" t="s">
        <v>308</v>
      </c>
      <c r="C1903" s="197" t="str">
        <f>VLOOKUP(B1903, $B$996:$C$1050, 2, FALSE)</f>
        <v>FAO Code</v>
      </c>
      <c r="D1903" s="197" t="str">
        <f t="shared" si="42"/>
        <v>COMMENT ON COLUMN SPT_QC_TRIP_CATCH_V.SPP_FAO_CODE IS 'FAO Code';</v>
      </c>
    </row>
    <row r="1904" spans="1:4" ht="15.75" thickBot="1" x14ac:dyDescent="0.3">
      <c r="A1904" s="146" t="s">
        <v>2363</v>
      </c>
      <c r="B1904" t="s">
        <v>3834</v>
      </c>
      <c r="C1904" s="197" t="str">
        <f>VLOOKUP(B1904, $B$996:$C$1050, 2, FALSE)</f>
        <v>comma delimited list of all species common name aliases enclosed by double quotes for the given species</v>
      </c>
      <c r="D1904" s="197" t="str">
        <f t="shared" si="42"/>
        <v>COMMENT ON COLUMN SPT_QC_TRIP_CATCH_V.SPP_ALIASES IS 'comma delimited list of all species common name aliases enclosed by double quotes for the given species';</v>
      </c>
    </row>
    <row r="1905" spans="1:4" ht="15.75" thickBot="1" x14ac:dyDescent="0.3">
      <c r="A1905" s="146" t="s">
        <v>2363</v>
      </c>
      <c r="B1905" s="205" t="s">
        <v>2682</v>
      </c>
      <c r="C1905" s="202" t="s">
        <v>2416</v>
      </c>
      <c r="D1905" s="197" t="str">
        <f t="shared" si="42"/>
        <v>COMMENT ON COLUMN SPT_QC_TRIP_CATCH_V.BLANK_RPL_CATCH_SPP IS 'Blank Species Entered in RPL';</v>
      </c>
    </row>
    <row r="1906" spans="1:4" s="197" customFormat="1" ht="15.75" thickBot="1" x14ac:dyDescent="0.3">
      <c r="A1906" s="146" t="s">
        <v>2363</v>
      </c>
      <c r="B1906" s="205" t="s">
        <v>2683</v>
      </c>
      <c r="C1906" s="202" t="s">
        <v>2417</v>
      </c>
      <c r="D1906" s="197" t="str">
        <f t="shared" si="42"/>
        <v>COMMENT ON COLUMN SPT_QC_TRIP_CATCH_V.BLANK_DB_CATCH_SPP IS 'Blank Species Stored in Database';</v>
      </c>
    </row>
    <row r="1907" spans="1:4" x14ac:dyDescent="0.25">
      <c r="A1907" s="146" t="s">
        <v>2363</v>
      </c>
      <c r="B1907" t="s">
        <v>2681</v>
      </c>
      <c r="C1907" s="202" t="s">
        <v>2397</v>
      </c>
      <c r="D1907" s="197" t="str">
        <f t="shared" si="42"/>
        <v>COMMENT ON COLUMN SPT_QC_TRIP_CATCH_V.MIS_SPP_CODE IS 'Mismatched catch species';</v>
      </c>
    </row>
    <row r="1908" spans="1:4" s="197" customFormat="1" x14ac:dyDescent="0.25">
      <c r="A1908" s="146" t="s">
        <v>2363</v>
      </c>
      <c r="B1908" s="197" t="s">
        <v>387</v>
      </c>
      <c r="C1908" s="197" t="s">
        <v>2402</v>
      </c>
      <c r="D1908" s="197" t="str">
        <f>CONCATENATE("COMMENT ON COLUMN ",A1908, ".", B1908, " IS '", SUBSTITUTE(C1908, "'", "''"), "';")</f>
        <v>COMMENT ON COLUMN SPT_QC_TRIP_CATCH_V.VESS_TRIP_EVT_ID IS 'The vessel trip event';</v>
      </c>
    </row>
    <row r="1909" spans="1:4" s="197" customFormat="1" x14ac:dyDescent="0.25">
      <c r="A1909" s="146" t="s">
        <v>2363</v>
      </c>
      <c r="B1909" s="197" t="s">
        <v>677</v>
      </c>
      <c r="C1909" s="146" t="s">
        <v>678</v>
      </c>
      <c r="D1909" s="197" t="str">
        <f>CONCATENATE("COMMENT ON COLUMN ",A1909, ".", B1909, " IS '", SUBSTITUTE(C1909, "'", "''"), "';")</f>
        <v>COMMENT ON COLUMN SPT_QC_TRIP_CATCH_V.CATCH_ID IS 'Primary Key for the SPT_SET_CATCH table';</v>
      </c>
    </row>
    <row r="1910" spans="1:4" s="197" customFormat="1" x14ac:dyDescent="0.25">
      <c r="A1910" s="146" t="s">
        <v>2363</v>
      </c>
      <c r="B1910" s="197" t="s">
        <v>2403</v>
      </c>
      <c r="C1910" s="197" t="s">
        <v>2404</v>
      </c>
      <c r="D1910" s="197" t="str">
        <f>CONCATENATE("COMMENT ON COLUMN ",A1910, ".", B1910, " IS '", SUBSTITUTE(C1910, "'", "''"), "';")</f>
        <v>COMMENT ON COLUMN SPT_QC_TRIP_CATCH_V.RPL_ORIG_RETAIN_CATCH IS 'The flag to indicate a retained (Y or 0)/discarded (N or 1) catch value reported in the RPL form';</v>
      </c>
    </row>
    <row r="1911" spans="1:4" x14ac:dyDescent="0.25">
      <c r="A1911" s="146" t="s">
        <v>2363</v>
      </c>
      <c r="B1911" t="s">
        <v>2405</v>
      </c>
      <c r="C1911" s="166" t="s">
        <v>2407</v>
      </c>
      <c r="D1911" s="197" t="str">
        <f t="shared" ref="D1911:D1948" si="43">CONCATENATE("COMMENT ON COLUMN ",A1911, ".", B1911, " IS '", SUBSTITUTE(C1911, "'", "''"), "';")</f>
        <v>COMMENT ON COLUMN SPT_QC_TRIP_CATCH_V.RPL_ORIG_CALC_RETAIN IS 'The Calculated value of the Flag to indicate if the catch was retained (Y) or discarded (N) based on the original value entered in the RPL form';</v>
      </c>
    </row>
    <row r="1912" spans="1:4" x14ac:dyDescent="0.25">
      <c r="A1912" s="146" t="s">
        <v>2363</v>
      </c>
      <c r="B1912" t="s">
        <v>2676</v>
      </c>
      <c r="C1912" s="202" t="s">
        <v>2406</v>
      </c>
      <c r="D1912" s="197" t="str">
        <f t="shared" si="43"/>
        <v>COMMENT ON COLUMN SPT_QC_TRIP_CATCH_V.MIS_RET_CATCH IS 'Mismatched Retained Catch Flag';</v>
      </c>
    </row>
    <row r="1913" spans="1:4" s="197" customFormat="1" x14ac:dyDescent="0.25">
      <c r="A1913" s="146" t="s">
        <v>2363</v>
      </c>
      <c r="B1913" s="216" t="s">
        <v>3835</v>
      </c>
      <c r="C1913" s="263" t="str">
        <f>VLOOKUP(B1913, $B$996:$C$1050, 2, FALSE)</f>
        <v>comma delimited list of Converted Species Common Name aliases enclosed by double quotes (all commas, periods are removed and all redundant whitespace is removed) for the given species</v>
      </c>
      <c r="D1913" s="197" t="str">
        <f t="shared" si="43"/>
        <v>COMMENT ON COLUMN SPT_QC_TRIP_CATCH_V.CONV_SPP_ALIASES IS 'comma delimited list of Converted Species Common Name aliases enclosed by double quotes (all commas, periods are removed and all redundant whitespace is removed) for the given species';</v>
      </c>
    </row>
    <row r="1914" spans="1:4" s="197" customFormat="1" x14ac:dyDescent="0.25">
      <c r="A1914" s="146" t="s">
        <v>2363</v>
      </c>
      <c r="B1914" s="197" t="s">
        <v>1248</v>
      </c>
      <c r="C1914" s="197" t="s">
        <v>803</v>
      </c>
      <c r="D1914" s="197" t="str">
        <f t="shared" si="43"/>
        <v>COMMENT ON COLUMN SPT_QC_TRIP_CATCH_V.WT_UOM_CONV_FACTOR_FROM IS 'The conversion factor from the given unit of measure necessary to transform the value to the natively stored value''s unit of measure (metric tonnes)';</v>
      </c>
    </row>
    <row r="1915" spans="1:4" s="214" customFormat="1" x14ac:dyDescent="0.25">
      <c r="A1915" s="146" t="s">
        <v>2363</v>
      </c>
      <c r="B1915" s="214" t="s">
        <v>2068</v>
      </c>
      <c r="C1915" s="214" t="s">
        <v>2209</v>
      </c>
      <c r="D1915" s="214" t="str">
        <f t="shared" si="43"/>
        <v>COMMENT ON COLUMN SPT_QC_TRIP_CATCH_V.RPL_ORIG_SET_START IS 'The original Set Start Time of the RPL form that the given trip event metadata was reported';</v>
      </c>
    </row>
    <row r="1916" spans="1:4" s="214" customFormat="1" x14ac:dyDescent="0.25">
      <c r="A1916" s="146" t="s">
        <v>2363</v>
      </c>
      <c r="B1916" s="214" t="s">
        <v>2067</v>
      </c>
      <c r="C1916" s="214" t="s">
        <v>2208</v>
      </c>
      <c r="D1916" s="214" t="str">
        <f t="shared" si="43"/>
        <v>COMMENT ON COLUMN SPT_QC_TRIP_CATCH_V.RPL_ORIG_SET_END IS 'The original Set End Time of the RPL form that the given trip event metadata was reported';</v>
      </c>
    </row>
    <row r="1917" spans="1:4" s="214" customFormat="1" x14ac:dyDescent="0.25">
      <c r="A1917" s="146" t="s">
        <v>2363</v>
      </c>
      <c r="B1917" s="214" t="s">
        <v>1839</v>
      </c>
      <c r="C1917" s="214" t="s">
        <v>2283</v>
      </c>
      <c r="D1917" s="214" t="str">
        <f t="shared" si="43"/>
        <v>COMMENT ON COLUMN SPT_QC_TRIP_CATCH_V.FORMATTED_TRIP_EVT_START_DTM IS 'The formatted start date/time of the given activity (UTC) in MM/DD/YYYY HH24:MI format';</v>
      </c>
    </row>
    <row r="1918" spans="1:4" s="214" customFormat="1" x14ac:dyDescent="0.25">
      <c r="A1918" s="146" t="s">
        <v>2363</v>
      </c>
      <c r="B1918" s="214" t="s">
        <v>1840</v>
      </c>
      <c r="C1918" s="214" t="s">
        <v>2282</v>
      </c>
      <c r="D1918" s="214" t="str">
        <f t="shared" si="43"/>
        <v>COMMENT ON COLUMN SPT_QC_TRIP_CATCH_V.FORMATTED_TRIP_EVT_END_DTM IS 'The formatted end date/time of the given activity (UTC) in MM/DD/YYYY HH24:MI format';</v>
      </c>
    </row>
    <row r="1919" spans="1:4" s="214" customFormat="1" x14ac:dyDescent="0.25">
      <c r="A1919" s="146" t="s">
        <v>2363</v>
      </c>
      <c r="B1919" s="214" t="s">
        <v>315</v>
      </c>
      <c r="C1919" s="214" t="s">
        <v>555</v>
      </c>
      <c r="D1919" s="214" t="str">
        <f t="shared" si="43"/>
        <v>COMMENT ON COLUMN SPT_QC_TRIP_CATCH_V.ACT_CODE IS 'The numeric code for the given fishing activity';</v>
      </c>
    </row>
    <row r="1920" spans="1:4" s="214" customFormat="1" x14ac:dyDescent="0.25">
      <c r="A1920" s="146" t="s">
        <v>2363</v>
      </c>
      <c r="B1920" s="214" t="s">
        <v>390</v>
      </c>
      <c r="C1920" s="214" t="s">
        <v>558</v>
      </c>
      <c r="D1920" s="214" t="str">
        <f t="shared" si="43"/>
        <v>COMMENT ON COLUMN SPT_QC_TRIP_CATCH_V.ACT_NAME IS 'The name of the given fishing activity';</v>
      </c>
    </row>
    <row r="1921" spans="1:4" s="263" customFormat="1" x14ac:dyDescent="0.25">
      <c r="A1921" s="239" t="s">
        <v>2363</v>
      </c>
      <c r="B1921" s="263" t="s">
        <v>3846</v>
      </c>
      <c r="C1921" s="263" t="s">
        <v>3850</v>
      </c>
      <c r="D1921" s="263" t="str">
        <f t="shared" si="43"/>
        <v>COMMENT ON COLUMN SPT_QC_TRIP_CATCH_V.CONV_SPP_FAO_CODE IS 'The converted FAO Species Code (all commas, periods are removed and all redundant whitespace is removed)';</v>
      </c>
    </row>
    <row r="1922" spans="1:4" s="263" customFormat="1" x14ac:dyDescent="0.25">
      <c r="A1922" s="239" t="s">
        <v>2363</v>
      </c>
      <c r="B1922" s="263" t="s">
        <v>309</v>
      </c>
      <c r="C1922" s="263" t="str">
        <f>VLOOKUP(B1922, $B$62:$C$2101, 2, FALSE)</f>
        <v>Common name of the species</v>
      </c>
      <c r="D1922" s="263" t="str">
        <f t="shared" si="43"/>
        <v>COMMENT ON COLUMN SPT_QC_TRIP_CATCH_V.SPP_COMMON_NAME IS 'Common name of the species';</v>
      </c>
    </row>
    <row r="1923" spans="1:4" s="263" customFormat="1" x14ac:dyDescent="0.25">
      <c r="A1923" s="239" t="s">
        <v>2363</v>
      </c>
      <c r="B1923" s="263" t="s">
        <v>3847</v>
      </c>
      <c r="C1923" s="263" t="s">
        <v>3851</v>
      </c>
      <c r="D1923" s="263" t="str">
        <f t="shared" si="43"/>
        <v>COMMENT ON COLUMN SPT_QC_TRIP_CATCH_V.CONV_SPP_COMMON_NAME IS 'The converted Species Common Name (all commas, periods are removed and all redundant whitespace is removed)';</v>
      </c>
    </row>
    <row r="1924" spans="1:4" s="263" customFormat="1" x14ac:dyDescent="0.25">
      <c r="A1924" s="239" t="s">
        <v>2363</v>
      </c>
      <c r="B1924" s="263" t="s">
        <v>3848</v>
      </c>
      <c r="C1924" s="263" t="s">
        <v>3852</v>
      </c>
      <c r="D1924" s="263" t="str">
        <f t="shared" si="43"/>
        <v>COMMENT ON COLUMN SPT_QC_TRIP_CATCH_V.COMB_SPP_CODE_NAME IS 'The combined FAO Code and Common Name for the given species';</v>
      </c>
    </row>
    <row r="1925" spans="1:4" s="263" customFormat="1" x14ac:dyDescent="0.25">
      <c r="A1925" s="239" t="s">
        <v>2363</v>
      </c>
      <c r="B1925" s="263" t="s">
        <v>3849</v>
      </c>
      <c r="C1925" s="263" t="s">
        <v>3853</v>
      </c>
      <c r="D1925" s="263" t="str">
        <f t="shared" si="43"/>
        <v>COMMENT ON COLUMN SPT_QC_TRIP_CATCH_V.CONV_COMB_SPP_CODE_NAME IS 'The converted combined FAO Code and Common Name for the given species (all commas, periods are removed and all redundant whitespace is removed)';</v>
      </c>
    </row>
    <row r="1926" spans="1:4" s="263" customFormat="1" x14ac:dyDescent="0.25">
      <c r="A1926" s="223" t="s">
        <v>3857</v>
      </c>
      <c r="B1926" s="263" t="s">
        <v>366</v>
      </c>
      <c r="C1926" s="263" t="s">
        <v>841</v>
      </c>
      <c r="D1926" s="263" t="str">
        <f t="shared" si="43"/>
        <v>COMMENT ON COLUMN SPT_QC_DUP_CATCH_V.VESS_TRIP_ID IS 'Primary Key for the SPT_VESSEL_TRIPS table';</v>
      </c>
    </row>
    <row r="1927" spans="1:4" s="263" customFormat="1" x14ac:dyDescent="0.25">
      <c r="A1927" s="223" t="s">
        <v>3857</v>
      </c>
      <c r="B1927" s="263" t="s">
        <v>372</v>
      </c>
      <c r="C1927" s="263" t="str">
        <f t="shared" ref="C1927:C1935" si="44">VLOOKUP(B1927, $B$996:$C$1434, 2, FALSE)</f>
        <v>The unique trip number for the fishing trip</v>
      </c>
      <c r="D1927" s="263" t="str">
        <f t="shared" si="43"/>
        <v>COMMENT ON COLUMN SPT_QC_DUP_CATCH_V.VESS_TRIP_NUM IS 'The unique trip number for the fishing trip';</v>
      </c>
    </row>
    <row r="1928" spans="1:4" s="263" customFormat="1" x14ac:dyDescent="0.25">
      <c r="A1928" s="223" t="s">
        <v>3857</v>
      </c>
      <c r="B1928" s="263" t="s">
        <v>374</v>
      </c>
      <c r="C1928" s="263" t="str">
        <f t="shared" si="44"/>
        <v>The date/time (in UTC) of departure for the given fishing trip</v>
      </c>
      <c r="D1928" s="263" t="str">
        <f t="shared" si="43"/>
        <v>COMMENT ON COLUMN SPT_QC_DUP_CATCH_V.VESS_TRIP_DEPART_DTM IS 'The date/time (in UTC) of departure for the given fishing trip';</v>
      </c>
    </row>
    <row r="1929" spans="1:4" s="263" customFormat="1" x14ac:dyDescent="0.25">
      <c r="A1929" s="223" t="s">
        <v>3857</v>
      </c>
      <c r="B1929" s="263" t="s">
        <v>1208</v>
      </c>
      <c r="C1929" s="263" t="str">
        <f t="shared" si="44"/>
        <v>The formatted date/time (in UTC) of departure for the given fishing trip (MM/DD/YYYY HH24:MI)</v>
      </c>
      <c r="D1929" s="263" t="str">
        <f t="shared" si="43"/>
        <v>COMMENT ON COLUMN SPT_QC_DUP_CATCH_V.FORMATTED_DEPART_DTM IS 'The formatted date/time (in UTC) of departure for the given fishing trip (MM/DD/YYYY HH24:MI)';</v>
      </c>
    </row>
    <row r="1930" spans="1:4" s="263" customFormat="1" x14ac:dyDescent="0.25">
      <c r="A1930" s="223" t="s">
        <v>3857</v>
      </c>
      <c r="B1930" s="263" t="s">
        <v>2005</v>
      </c>
      <c r="C1930" s="263" t="str">
        <f t="shared" si="44"/>
        <v>The Date/Time of departure value reported on the RPL</v>
      </c>
      <c r="D1930" s="263" t="str">
        <f t="shared" si="43"/>
        <v>COMMENT ON COLUMN SPT_QC_DUP_CATCH_V.RPL_ORIG_DEPART_DTM IS 'The Date/Time of departure value reported on the RPL';</v>
      </c>
    </row>
    <row r="1931" spans="1:4" s="263" customFormat="1" x14ac:dyDescent="0.25">
      <c r="A1931" s="223" t="s">
        <v>3857</v>
      </c>
      <c r="B1931" s="263" t="s">
        <v>2018</v>
      </c>
      <c r="C1931" s="263" t="str">
        <f t="shared" si="44"/>
        <v>Vessel Name value reported in the RPL</v>
      </c>
      <c r="D1931" s="263" t="str">
        <f t="shared" si="43"/>
        <v>COMMENT ON COLUMN SPT_QC_DUP_CATCH_V.RPL_ORIG_VESS_NAME IS 'Vessel Name value reported in the RPL';</v>
      </c>
    </row>
    <row r="1932" spans="1:4" s="263" customFormat="1" x14ac:dyDescent="0.25">
      <c r="A1932" s="223" t="s">
        <v>3857</v>
      </c>
      <c r="B1932" s="263" t="s">
        <v>903</v>
      </c>
      <c r="C1932" s="263" t="str">
        <f t="shared" si="44"/>
        <v>The name of the given fishing Vessel during the DEPARTURE_DATE_UTC (PTA)</v>
      </c>
      <c r="D1932" s="263" t="str">
        <f t="shared" si="43"/>
        <v>COMMENT ON COLUMN SPT_QC_DUP_CATCH_V.PTA_VESS_NAME IS 'The name of the given fishing Vessel during the DEPARTURE_DATE_UTC (PTA)';</v>
      </c>
    </row>
    <row r="1933" spans="1:4" s="263" customFormat="1" x14ac:dyDescent="0.25">
      <c r="A1933" s="223" t="s">
        <v>3857</v>
      </c>
      <c r="B1933" s="263" t="s">
        <v>445</v>
      </c>
      <c r="C1933" s="263" t="str">
        <f t="shared" si="44"/>
        <v>The registration number for the given fishing Vessel</v>
      </c>
      <c r="D1933" s="263" t="str">
        <f t="shared" si="43"/>
        <v>COMMENT ON COLUMN SPT_QC_DUP_CATCH_V.VESS_REG_NUM IS 'The registration number for the given fishing Vessel';</v>
      </c>
    </row>
    <row r="1934" spans="1:4" s="263" customFormat="1" x14ac:dyDescent="0.25">
      <c r="A1934" s="223" t="s">
        <v>3857</v>
      </c>
      <c r="B1934" s="263" t="s">
        <v>1210</v>
      </c>
      <c r="C1934" s="263" t="str">
        <f t="shared" si="44"/>
        <v>The formatted date/time (in UTC) of arrival for the given fishing trip (MM/DD/YYYY HH24:MI)</v>
      </c>
      <c r="D1934" s="263" t="str">
        <f t="shared" si="43"/>
        <v>COMMENT ON COLUMN SPT_QC_DUP_CATCH_V.FORMATTED_ARRIVAL_DTM IS 'The formatted date/time (in UTC) of arrival for the given fishing trip (MM/DD/YYYY HH24:MI)';</v>
      </c>
    </row>
    <row r="1935" spans="1:4" s="263" customFormat="1" x14ac:dyDescent="0.25">
      <c r="A1935" s="223" t="s">
        <v>3857</v>
      </c>
      <c r="B1935" s="263" t="s">
        <v>2012</v>
      </c>
      <c r="C1935" s="263" t="str">
        <f t="shared" si="44"/>
        <v>The Registration No value reported in the RPL form</v>
      </c>
      <c r="D1935" s="263" t="str">
        <f t="shared" si="43"/>
        <v>COMMENT ON COLUMN SPT_QC_DUP_CATCH_V.RPL_ORIG_REG_NUM IS 'The Registration No value reported in the RPL form';</v>
      </c>
    </row>
    <row r="1936" spans="1:4" s="263" customFormat="1" x14ac:dyDescent="0.25">
      <c r="A1936" s="223" t="s">
        <v>3857</v>
      </c>
      <c r="B1936" s="263" t="s">
        <v>387</v>
      </c>
      <c r="C1936" s="263" t="s">
        <v>2402</v>
      </c>
      <c r="D1936" s="263" t="str">
        <f t="shared" si="43"/>
        <v>COMMENT ON COLUMN SPT_QC_DUP_CATCH_V.VESS_TRIP_EVT_ID IS 'The vessel trip event';</v>
      </c>
    </row>
    <row r="1937" spans="1:4" s="263" customFormat="1" x14ac:dyDescent="0.25">
      <c r="A1937" s="223" t="s">
        <v>3857</v>
      </c>
      <c r="B1937" s="263" t="s">
        <v>2064</v>
      </c>
      <c r="C1937" s="263" t="str">
        <f>VLOOKUP(B1937, $B$996:$C$1434, 2, FALSE)</f>
        <v>The original Activity Date of the RPL form that the given trip event metadata was reported</v>
      </c>
      <c r="D1937" s="263" t="str">
        <f t="shared" si="43"/>
        <v>COMMENT ON COLUMN SPT_QC_DUP_CATCH_V.RPL_ORIG_EVT_DATE IS 'The original Activity Date of the RPL form that the given trip event metadata was reported';</v>
      </c>
    </row>
    <row r="1938" spans="1:4" s="263" customFormat="1" x14ac:dyDescent="0.25">
      <c r="A1938" s="223" t="s">
        <v>3857</v>
      </c>
      <c r="B1938" s="263" t="s">
        <v>2063</v>
      </c>
      <c r="C1938" s="263" t="str">
        <f>VLOOKUP(B1938, $B$996:$C$1434, 2, FALSE)</f>
        <v>The Activity Code value reported in the RPL form</v>
      </c>
      <c r="D1938" s="263" t="str">
        <f t="shared" si="43"/>
        <v>COMMENT ON COLUMN SPT_QC_DUP_CATCH_V.RPL_ORIG_ACT_CODE IS 'The Activity Code value reported in the RPL form';</v>
      </c>
    </row>
    <row r="1939" spans="1:4" s="263" customFormat="1" x14ac:dyDescent="0.25">
      <c r="A1939" s="223" t="s">
        <v>3857</v>
      </c>
      <c r="B1939" s="263" t="s">
        <v>308</v>
      </c>
      <c r="C1939" s="263" t="str">
        <f>VLOOKUP(B1939, $B$996:$C$1050, 2, FALSE)</f>
        <v>FAO Code</v>
      </c>
      <c r="D1939" s="263" t="str">
        <f t="shared" si="43"/>
        <v>COMMENT ON COLUMN SPT_QC_DUP_CATCH_V.SPP_FAO_CODE IS 'FAO Code';</v>
      </c>
    </row>
    <row r="1940" spans="1:4" s="263" customFormat="1" x14ac:dyDescent="0.25">
      <c r="A1940" s="223" t="s">
        <v>3857</v>
      </c>
      <c r="B1940" s="263" t="s">
        <v>693</v>
      </c>
      <c r="C1940" s="263" t="str">
        <f>VLOOKUP(B1940, $B$996:$C$1050, 2, FALSE)</f>
        <v>Flag to indicate if the catch was retained (Y) or discarded (N).  If the value is NULL this indicates that there was no distinction between the discarded and retained catch; this NULL value should only be used for net sharing "give" events.</v>
      </c>
      <c r="D1940" s="263" t="str">
        <f t="shared" si="43"/>
        <v>COMMENT ON COLUMN SPT_QC_DUP_CATCH_V.RET_CATCH_YN IS 'Flag to indicate if the catch was retained (Y) or discarded (N).  If the value is NULL this indicates that there was no distinction between the discarded and retained catch; this NULL value should only be used for net sharing "give" events.';</v>
      </c>
    </row>
    <row r="1941" spans="1:4" s="263" customFormat="1" x14ac:dyDescent="0.25">
      <c r="A1941" s="223" t="s">
        <v>3857</v>
      </c>
      <c r="B1941" s="263" t="s">
        <v>2393</v>
      </c>
      <c r="C1941" s="263" t="s">
        <v>2401</v>
      </c>
      <c r="D1941" s="263" t="str">
        <f t="shared" si="43"/>
        <v>COMMENT ON COLUMN SPT_QC_DUP_CATCH_V.NUM_DUP_SPP_RET_DISC IS 'The total number of duplicate catch records based on species and catch disposition (retained/discarded) values for the given trip event - calculated field';</v>
      </c>
    </row>
    <row r="1942" spans="1:4" s="263" customFormat="1" x14ac:dyDescent="0.25">
      <c r="A1942" s="223" t="s">
        <v>3857</v>
      </c>
      <c r="B1942" s="263" t="s">
        <v>3858</v>
      </c>
      <c r="C1942" s="223" t="s">
        <v>3860</v>
      </c>
      <c r="D1942" s="263" t="str">
        <f t="shared" si="43"/>
        <v>COMMENT ON COLUMN SPT_QC_DUP_CATCH_V.INV_DB_DUP_CATCH_SPP IS 'Duplicate Retained/Discarded Catch Species, and Size Class for Trip Event Stored in Database';</v>
      </c>
    </row>
    <row r="1943" spans="1:4" s="263" customFormat="1" x14ac:dyDescent="0.25">
      <c r="A1943" s="223" t="s">
        <v>3857</v>
      </c>
      <c r="B1943" s="263" t="s">
        <v>1961</v>
      </c>
      <c r="C1943" s="239" t="s">
        <v>2178</v>
      </c>
      <c r="D1943" s="263" t="str">
        <f t="shared" si="43"/>
        <v>COMMENT ON COLUMN SPT_QC_DUP_CATCH_V.RPL_ORIG_CATCH_SPP IS 'The species name value reported in the RPL form';</v>
      </c>
    </row>
    <row r="1944" spans="1:4" s="263" customFormat="1" x14ac:dyDescent="0.25">
      <c r="A1944" s="223" t="s">
        <v>3857</v>
      </c>
      <c r="B1944" s="263" t="s">
        <v>162</v>
      </c>
      <c r="C1944" s="263" t="str">
        <f>VLOOKUP(B1944, $B$996:$C$1050, 2, FALSE)</f>
        <v>The label for the given size class</v>
      </c>
      <c r="D1944" s="263" t="str">
        <f t="shared" si="43"/>
        <v>COMMENT ON COLUMN SPT_QC_DUP_CATCH_V.SIZE_CLASS_LABEL IS 'The label for the given size class';</v>
      </c>
    </row>
    <row r="1945" spans="1:4" s="263" customFormat="1" x14ac:dyDescent="0.25">
      <c r="A1945" s="223" t="s">
        <v>3857</v>
      </c>
      <c r="B1945" s="263" t="s">
        <v>1839</v>
      </c>
      <c r="C1945" s="263" t="s">
        <v>2283</v>
      </c>
      <c r="D1945" s="263" t="str">
        <f t="shared" si="43"/>
        <v>COMMENT ON COLUMN SPT_QC_DUP_CATCH_V.FORMATTED_TRIP_EVT_START_DTM IS 'The formatted start date/time of the given activity (UTC) in MM/DD/YYYY HH24:MI format';</v>
      </c>
    </row>
    <row r="1946" spans="1:4" s="263" customFormat="1" x14ac:dyDescent="0.25">
      <c r="A1946" s="223" t="s">
        <v>3857</v>
      </c>
      <c r="B1946" s="263" t="s">
        <v>1840</v>
      </c>
      <c r="C1946" s="263" t="s">
        <v>2282</v>
      </c>
      <c r="D1946" s="263" t="str">
        <f t="shared" si="43"/>
        <v>COMMENT ON COLUMN SPT_QC_DUP_CATCH_V.FORMATTED_TRIP_EVT_END_DTM IS 'The formatted end date/time of the given activity (UTC) in MM/DD/YYYY HH24:MI format';</v>
      </c>
    </row>
    <row r="1947" spans="1:4" s="263" customFormat="1" x14ac:dyDescent="0.25">
      <c r="A1947" s="223" t="s">
        <v>3857</v>
      </c>
      <c r="B1947" s="263" t="s">
        <v>315</v>
      </c>
      <c r="C1947" s="263" t="s">
        <v>555</v>
      </c>
      <c r="D1947" s="263" t="str">
        <f t="shared" si="43"/>
        <v>COMMENT ON COLUMN SPT_QC_DUP_CATCH_V.ACT_CODE IS 'The numeric code for the given fishing activity';</v>
      </c>
    </row>
    <row r="1948" spans="1:4" s="263" customFormat="1" x14ac:dyDescent="0.25">
      <c r="A1948" s="223" t="s">
        <v>3857</v>
      </c>
      <c r="B1948" s="263" t="s">
        <v>390</v>
      </c>
      <c r="C1948" s="263" t="s">
        <v>558</v>
      </c>
      <c r="D1948" s="263" t="str">
        <f t="shared" si="43"/>
        <v>COMMENT ON COLUMN SPT_QC_DUP_CATCH_V.ACT_NAME IS 'The name of the given fishing activity';</v>
      </c>
    </row>
    <row r="1949" spans="1:4" x14ac:dyDescent="0.25">
      <c r="A1949" s="223" t="s">
        <v>3854</v>
      </c>
      <c r="B1949" t="s">
        <v>366</v>
      </c>
      <c r="C1949" s="197" t="s">
        <v>841</v>
      </c>
      <c r="D1949" s="197" t="str">
        <f t="shared" si="42"/>
        <v>COMMENT ON COLUMN SPT_QC_DUP_DCODE_CATCH_V.VESS_TRIP_ID IS 'Primary Key for the SPT_VESSEL_TRIPS table';</v>
      </c>
    </row>
    <row r="1950" spans="1:4" x14ac:dyDescent="0.25">
      <c r="A1950" s="223" t="s">
        <v>3854</v>
      </c>
      <c r="B1950" t="s">
        <v>372</v>
      </c>
      <c r="C1950" s="197" t="str">
        <f t="shared" ref="C1950:C1958" si="45">VLOOKUP(B1950, $B$996:$C$1434, 2, FALSE)</f>
        <v>The unique trip number for the fishing trip</v>
      </c>
      <c r="D1950" s="197" t="str">
        <f t="shared" si="42"/>
        <v>COMMENT ON COLUMN SPT_QC_DUP_DCODE_CATCH_V.VESS_TRIP_NUM IS 'The unique trip number for the fishing trip';</v>
      </c>
    </row>
    <row r="1951" spans="1:4" x14ac:dyDescent="0.25">
      <c r="A1951" s="223" t="s">
        <v>3854</v>
      </c>
      <c r="B1951" t="s">
        <v>374</v>
      </c>
      <c r="C1951" s="197" t="str">
        <f t="shared" si="45"/>
        <v>The date/time (in UTC) of departure for the given fishing trip</v>
      </c>
      <c r="D1951" s="197" t="str">
        <f t="shared" si="42"/>
        <v>COMMENT ON COLUMN SPT_QC_DUP_DCODE_CATCH_V.VESS_TRIP_DEPART_DTM IS 'The date/time (in UTC) of departure for the given fishing trip';</v>
      </c>
    </row>
    <row r="1952" spans="1:4" x14ac:dyDescent="0.25">
      <c r="A1952" s="223" t="s">
        <v>3854</v>
      </c>
      <c r="B1952" t="s">
        <v>1208</v>
      </c>
      <c r="C1952" s="197" t="str">
        <f t="shared" si="45"/>
        <v>The formatted date/time (in UTC) of departure for the given fishing trip (MM/DD/YYYY HH24:MI)</v>
      </c>
      <c r="D1952" s="197" t="str">
        <f t="shared" si="42"/>
        <v>COMMENT ON COLUMN SPT_QC_DUP_DCODE_CATCH_V.FORMATTED_DEPART_DTM IS 'The formatted date/time (in UTC) of departure for the given fishing trip (MM/DD/YYYY HH24:MI)';</v>
      </c>
    </row>
    <row r="1953" spans="1:4" x14ac:dyDescent="0.25">
      <c r="A1953" s="223" t="s">
        <v>3854</v>
      </c>
      <c r="B1953" t="s">
        <v>2005</v>
      </c>
      <c r="C1953" s="197" t="str">
        <f t="shared" si="45"/>
        <v>The Date/Time of departure value reported on the RPL</v>
      </c>
      <c r="D1953" s="197" t="str">
        <f t="shared" si="42"/>
        <v>COMMENT ON COLUMN SPT_QC_DUP_DCODE_CATCH_V.RPL_ORIG_DEPART_DTM IS 'The Date/Time of departure value reported on the RPL';</v>
      </c>
    </row>
    <row r="1954" spans="1:4" x14ac:dyDescent="0.25">
      <c r="A1954" s="223" t="s">
        <v>3854</v>
      </c>
      <c r="B1954" t="s">
        <v>2018</v>
      </c>
      <c r="C1954" s="197" t="str">
        <f t="shared" si="45"/>
        <v>Vessel Name value reported in the RPL</v>
      </c>
      <c r="D1954" s="197" t="str">
        <f t="shared" si="42"/>
        <v>COMMENT ON COLUMN SPT_QC_DUP_DCODE_CATCH_V.RPL_ORIG_VESS_NAME IS 'Vessel Name value reported in the RPL';</v>
      </c>
    </row>
    <row r="1955" spans="1:4" x14ac:dyDescent="0.25">
      <c r="A1955" s="223" t="s">
        <v>3854</v>
      </c>
      <c r="B1955" t="s">
        <v>903</v>
      </c>
      <c r="C1955" s="197" t="str">
        <f t="shared" si="45"/>
        <v>The name of the given fishing Vessel during the DEPARTURE_DATE_UTC (PTA)</v>
      </c>
      <c r="D1955" s="197" t="str">
        <f t="shared" si="42"/>
        <v>COMMENT ON COLUMN SPT_QC_DUP_DCODE_CATCH_V.PTA_VESS_NAME IS 'The name of the given fishing Vessel during the DEPARTURE_DATE_UTC (PTA)';</v>
      </c>
    </row>
    <row r="1956" spans="1:4" x14ac:dyDescent="0.25">
      <c r="A1956" s="223" t="s">
        <v>3854</v>
      </c>
      <c r="B1956" t="s">
        <v>445</v>
      </c>
      <c r="C1956" s="197" t="str">
        <f t="shared" si="45"/>
        <v>The registration number for the given fishing Vessel</v>
      </c>
      <c r="D1956" s="197" t="str">
        <f t="shared" si="42"/>
        <v>COMMENT ON COLUMN SPT_QC_DUP_DCODE_CATCH_V.VESS_REG_NUM IS 'The registration number for the given fishing Vessel';</v>
      </c>
    </row>
    <row r="1957" spans="1:4" x14ac:dyDescent="0.25">
      <c r="A1957" s="223" t="s">
        <v>3854</v>
      </c>
      <c r="B1957" t="s">
        <v>1210</v>
      </c>
      <c r="C1957" s="197" t="str">
        <f t="shared" si="45"/>
        <v>The formatted date/time (in UTC) of arrival for the given fishing trip (MM/DD/YYYY HH24:MI)</v>
      </c>
      <c r="D1957" s="197" t="str">
        <f t="shared" si="42"/>
        <v>COMMENT ON COLUMN SPT_QC_DUP_DCODE_CATCH_V.FORMATTED_ARRIVAL_DTM IS 'The formatted date/time (in UTC) of arrival for the given fishing trip (MM/DD/YYYY HH24:MI)';</v>
      </c>
    </row>
    <row r="1958" spans="1:4" x14ac:dyDescent="0.25">
      <c r="A1958" s="223" t="s">
        <v>3854</v>
      </c>
      <c r="B1958" t="s">
        <v>2012</v>
      </c>
      <c r="C1958" s="197" t="str">
        <f t="shared" si="45"/>
        <v>The Registration No value reported in the RPL form</v>
      </c>
      <c r="D1958" s="197" t="str">
        <f t="shared" si="42"/>
        <v>COMMENT ON COLUMN SPT_QC_DUP_DCODE_CATCH_V.RPL_ORIG_REG_NUM IS 'The Registration No value reported in the RPL form';</v>
      </c>
    </row>
    <row r="1959" spans="1:4" x14ac:dyDescent="0.25">
      <c r="A1959" s="223" t="s">
        <v>3854</v>
      </c>
      <c r="B1959" t="s">
        <v>387</v>
      </c>
      <c r="C1959" s="197" t="s">
        <v>2402</v>
      </c>
      <c r="D1959" s="197" t="str">
        <f t="shared" si="42"/>
        <v>COMMENT ON COLUMN SPT_QC_DUP_DCODE_CATCH_V.VESS_TRIP_EVT_ID IS 'The vessel trip event';</v>
      </c>
    </row>
    <row r="1960" spans="1:4" x14ac:dyDescent="0.25">
      <c r="A1960" s="223" t="s">
        <v>3854</v>
      </c>
      <c r="B1960" t="s">
        <v>2064</v>
      </c>
      <c r="C1960" s="197" t="str">
        <f>VLOOKUP(B1960, $B$996:$C$1434, 2, FALSE)</f>
        <v>The original Activity Date of the RPL form that the given trip event metadata was reported</v>
      </c>
      <c r="D1960" s="197" t="str">
        <f t="shared" si="42"/>
        <v>COMMENT ON COLUMN SPT_QC_DUP_DCODE_CATCH_V.RPL_ORIG_EVT_DATE IS 'The original Activity Date of the RPL form that the given trip event metadata was reported';</v>
      </c>
    </row>
    <row r="1961" spans="1:4" x14ac:dyDescent="0.25">
      <c r="A1961" s="223" t="s">
        <v>3854</v>
      </c>
      <c r="B1961" t="s">
        <v>2063</v>
      </c>
      <c r="C1961" s="197" t="str">
        <f>VLOOKUP(B1961, $B$996:$C$1434, 2, FALSE)</f>
        <v>The Activity Code value reported in the RPL form</v>
      </c>
      <c r="D1961" s="197" t="str">
        <f t="shared" si="42"/>
        <v>COMMENT ON COLUMN SPT_QC_DUP_DCODE_CATCH_V.RPL_ORIG_ACT_CODE IS 'The Activity Code value reported in the RPL form';</v>
      </c>
    </row>
    <row r="1962" spans="1:4" x14ac:dyDescent="0.25">
      <c r="A1962" s="223" t="s">
        <v>3854</v>
      </c>
      <c r="B1962" t="s">
        <v>308</v>
      </c>
      <c r="C1962" s="197" t="str">
        <f>VLOOKUP(B1962, $B$996:$C$1050, 2, FALSE)</f>
        <v>FAO Code</v>
      </c>
      <c r="D1962" s="197" t="str">
        <f t="shared" si="42"/>
        <v>COMMENT ON COLUMN SPT_QC_DUP_DCODE_CATCH_V.SPP_FAO_CODE IS 'FAO Code';</v>
      </c>
    </row>
    <row r="1963" spans="1:4" x14ac:dyDescent="0.25">
      <c r="A1963" s="223" t="s">
        <v>3854</v>
      </c>
      <c r="B1963" t="s">
        <v>693</v>
      </c>
      <c r="C1963" s="197" t="str">
        <f>VLOOKUP(B1963, $B$996:$C$1050, 2, FALSE)</f>
        <v>Flag to indicate if the catch was retained (Y) or discarded (N).  If the value is NULL this indicates that there was no distinction between the discarded and retained catch; this NULL value should only be used for net sharing "give" events.</v>
      </c>
      <c r="D1963" s="197" t="str">
        <f t="shared" si="42"/>
        <v>COMMENT ON COLUMN SPT_QC_DUP_DCODE_CATCH_V.RET_CATCH_YN IS 'Flag to indicate if the catch was retained (Y) or discarded (N).  If the value is NULL this indicates that there was no distinction between the discarded and retained catch; this NULL value should only be used for net sharing "give" events.';</v>
      </c>
    </row>
    <row r="1964" spans="1:4" x14ac:dyDescent="0.25">
      <c r="A1964" s="223" t="s">
        <v>3854</v>
      </c>
      <c r="B1964" t="s">
        <v>2393</v>
      </c>
      <c r="C1964" s="197" t="s">
        <v>2401</v>
      </c>
      <c r="D1964" s="197" t="str">
        <f t="shared" si="42"/>
        <v>COMMENT ON COLUMN SPT_QC_DUP_DCODE_CATCH_V.NUM_DUP_SPP_RET_DISC IS 'The total number of duplicate catch records based on species and catch disposition (retained/discarded) values for the given trip event - calculated field';</v>
      </c>
    </row>
    <row r="1965" spans="1:4" x14ac:dyDescent="0.25">
      <c r="A1965" s="223" t="s">
        <v>3854</v>
      </c>
      <c r="B1965" t="s">
        <v>3859</v>
      </c>
      <c r="C1965" s="223" t="s">
        <v>3861</v>
      </c>
      <c r="D1965" s="197" t="str">
        <f t="shared" si="42"/>
        <v>COMMENT ON COLUMN SPT_QC_DUP_DCODE_CATCH_V.INV_DB_DUP_CATCH_SPP_DCODE IS 'Duplicate Retained/Discarded Catch Species, Size Class, and Discard Code for Trip Event Stored in Database';</v>
      </c>
    </row>
    <row r="1966" spans="1:4" s="197" customFormat="1" x14ac:dyDescent="0.25">
      <c r="A1966" s="223" t="s">
        <v>3854</v>
      </c>
      <c r="B1966" s="197" t="s">
        <v>1961</v>
      </c>
      <c r="C1966" s="146" t="s">
        <v>2178</v>
      </c>
      <c r="D1966" s="197" t="str">
        <f t="shared" si="42"/>
        <v>COMMENT ON COLUMN SPT_QC_DUP_DCODE_CATCH_V.RPL_ORIG_CATCH_SPP IS 'The species name value reported in the RPL form';</v>
      </c>
    </row>
    <row r="1967" spans="1:4" s="214" customFormat="1" x14ac:dyDescent="0.25">
      <c r="A1967" s="223" t="s">
        <v>3854</v>
      </c>
      <c r="B1967" s="214" t="s">
        <v>162</v>
      </c>
      <c r="C1967" s="214" t="str">
        <f>VLOOKUP(B1967, $B$996:$C$1050, 2, FALSE)</f>
        <v>The label for the given size class</v>
      </c>
      <c r="D1967" s="214" t="str">
        <f t="shared" si="42"/>
        <v>COMMENT ON COLUMN SPT_QC_DUP_DCODE_CATCH_V.SIZE_CLASS_LABEL IS 'The label for the given size class';</v>
      </c>
    </row>
    <row r="1968" spans="1:4" s="214" customFormat="1" x14ac:dyDescent="0.25">
      <c r="A1968" s="223" t="s">
        <v>3854</v>
      </c>
      <c r="B1968" s="214" t="s">
        <v>1839</v>
      </c>
      <c r="C1968" s="214" t="s">
        <v>2283</v>
      </c>
      <c r="D1968" s="214" t="str">
        <f t="shared" si="42"/>
        <v>COMMENT ON COLUMN SPT_QC_DUP_DCODE_CATCH_V.FORMATTED_TRIP_EVT_START_DTM IS 'The formatted start date/time of the given activity (UTC) in MM/DD/YYYY HH24:MI format';</v>
      </c>
    </row>
    <row r="1969" spans="1:4" s="214" customFormat="1" x14ac:dyDescent="0.25">
      <c r="A1969" s="223" t="s">
        <v>3854</v>
      </c>
      <c r="B1969" s="214" t="s">
        <v>1840</v>
      </c>
      <c r="C1969" s="214" t="s">
        <v>2282</v>
      </c>
      <c r="D1969" s="214" t="str">
        <f t="shared" si="42"/>
        <v>COMMENT ON COLUMN SPT_QC_DUP_DCODE_CATCH_V.FORMATTED_TRIP_EVT_END_DTM IS 'The formatted end date/time of the given activity (UTC) in MM/DD/YYYY HH24:MI format';</v>
      </c>
    </row>
    <row r="1970" spans="1:4" s="214" customFormat="1" x14ac:dyDescent="0.25">
      <c r="A1970" s="223" t="s">
        <v>3854</v>
      </c>
      <c r="B1970" s="214" t="s">
        <v>315</v>
      </c>
      <c r="C1970" s="214" t="s">
        <v>555</v>
      </c>
      <c r="D1970" s="214" t="str">
        <f t="shared" si="42"/>
        <v>COMMENT ON COLUMN SPT_QC_DUP_DCODE_CATCH_V.ACT_CODE IS 'The numeric code for the given fishing activity';</v>
      </c>
    </row>
    <row r="1971" spans="1:4" s="214" customFormat="1" x14ac:dyDescent="0.25">
      <c r="A1971" s="223" t="s">
        <v>3854</v>
      </c>
      <c r="B1971" s="214" t="s">
        <v>390</v>
      </c>
      <c r="C1971" s="214" t="s">
        <v>558</v>
      </c>
      <c r="D1971" s="214" t="str">
        <f t="shared" si="42"/>
        <v>COMMENT ON COLUMN SPT_QC_DUP_DCODE_CATCH_V.ACT_NAME IS 'The name of the given fishing activity';</v>
      </c>
    </row>
    <row r="1972" spans="1:4" s="224" customFormat="1" x14ac:dyDescent="0.25">
      <c r="A1972" s="223" t="s">
        <v>3854</v>
      </c>
      <c r="B1972" s="224" t="s">
        <v>245</v>
      </c>
      <c r="C1972" s="224" t="str">
        <f>VLOOKUP(B1972, $B$62:$C$2101, 2, FALSE)</f>
        <v>Numeric code for the discard reason</v>
      </c>
      <c r="D1972" s="224" t="str">
        <f t="shared" si="42"/>
        <v>COMMENT ON COLUMN SPT_QC_DUP_DCODE_CATCH_V.DISC_CODE IS 'Numeric code for the discard reason';</v>
      </c>
    </row>
    <row r="1973" spans="1:4" x14ac:dyDescent="0.25">
      <c r="A1973" s="146" t="s">
        <v>2364</v>
      </c>
      <c r="B1973" t="s">
        <v>366</v>
      </c>
      <c r="C1973" s="197" t="s">
        <v>841</v>
      </c>
      <c r="D1973" s="197" t="str">
        <f t="shared" si="42"/>
        <v>COMMENT ON COLUMN SPT_QC_CATCH_WELL_V.VESS_TRIP_ID IS 'Primary Key for the SPT_VESSEL_TRIPS table';</v>
      </c>
    </row>
    <row r="1974" spans="1:4" x14ac:dyDescent="0.25">
      <c r="A1974" s="146" t="s">
        <v>2364</v>
      </c>
      <c r="B1974" t="s">
        <v>372</v>
      </c>
      <c r="C1974" s="197" t="str">
        <f t="shared" ref="C1974:C1982" si="46">VLOOKUP(B1974, $B$996:$C$1434, 2, FALSE)</f>
        <v>The unique trip number for the fishing trip</v>
      </c>
      <c r="D1974" s="197" t="str">
        <f t="shared" si="42"/>
        <v>COMMENT ON COLUMN SPT_QC_CATCH_WELL_V.VESS_TRIP_NUM IS 'The unique trip number for the fishing trip';</v>
      </c>
    </row>
    <row r="1975" spans="1:4" x14ac:dyDescent="0.25">
      <c r="A1975" s="146" t="s">
        <v>2364</v>
      </c>
      <c r="B1975" t="s">
        <v>374</v>
      </c>
      <c r="C1975" s="197" t="str">
        <f t="shared" si="46"/>
        <v>The date/time (in UTC) of departure for the given fishing trip</v>
      </c>
      <c r="D1975" s="197" t="str">
        <f t="shared" si="42"/>
        <v>COMMENT ON COLUMN SPT_QC_CATCH_WELL_V.VESS_TRIP_DEPART_DTM IS 'The date/time (in UTC) of departure for the given fishing trip';</v>
      </c>
    </row>
    <row r="1976" spans="1:4" x14ac:dyDescent="0.25">
      <c r="A1976" s="146" t="s">
        <v>2364</v>
      </c>
      <c r="B1976" t="s">
        <v>1208</v>
      </c>
      <c r="C1976" s="197" t="str">
        <f t="shared" si="46"/>
        <v>The formatted date/time (in UTC) of departure for the given fishing trip (MM/DD/YYYY HH24:MI)</v>
      </c>
      <c r="D1976" s="197" t="str">
        <f t="shared" si="42"/>
        <v>COMMENT ON COLUMN SPT_QC_CATCH_WELL_V.FORMATTED_DEPART_DTM IS 'The formatted date/time (in UTC) of departure for the given fishing trip (MM/DD/YYYY HH24:MI)';</v>
      </c>
    </row>
    <row r="1977" spans="1:4" x14ac:dyDescent="0.25">
      <c r="A1977" s="146" t="s">
        <v>2364</v>
      </c>
      <c r="B1977" t="s">
        <v>2005</v>
      </c>
      <c r="C1977" s="197" t="str">
        <f t="shared" si="46"/>
        <v>The Date/Time of departure value reported on the RPL</v>
      </c>
      <c r="D1977" s="197" t="str">
        <f t="shared" si="42"/>
        <v>COMMENT ON COLUMN SPT_QC_CATCH_WELL_V.RPL_ORIG_DEPART_DTM IS 'The Date/Time of departure value reported on the RPL';</v>
      </c>
    </row>
    <row r="1978" spans="1:4" x14ac:dyDescent="0.25">
      <c r="A1978" s="146" t="s">
        <v>2364</v>
      </c>
      <c r="B1978" t="s">
        <v>2018</v>
      </c>
      <c r="C1978" s="197" t="str">
        <f t="shared" si="46"/>
        <v>Vessel Name value reported in the RPL</v>
      </c>
      <c r="D1978" s="197" t="str">
        <f t="shared" si="42"/>
        <v>COMMENT ON COLUMN SPT_QC_CATCH_WELL_V.RPL_ORIG_VESS_NAME IS 'Vessel Name value reported in the RPL';</v>
      </c>
    </row>
    <row r="1979" spans="1:4" x14ac:dyDescent="0.25">
      <c r="A1979" s="146" t="s">
        <v>2364</v>
      </c>
      <c r="B1979" t="s">
        <v>903</v>
      </c>
      <c r="C1979" s="197" t="str">
        <f t="shared" si="46"/>
        <v>The name of the given fishing Vessel during the DEPARTURE_DATE_UTC (PTA)</v>
      </c>
      <c r="D1979" s="197" t="str">
        <f t="shared" si="42"/>
        <v>COMMENT ON COLUMN SPT_QC_CATCH_WELL_V.PTA_VESS_NAME IS 'The name of the given fishing Vessel during the DEPARTURE_DATE_UTC (PTA)';</v>
      </c>
    </row>
    <row r="1980" spans="1:4" x14ac:dyDescent="0.25">
      <c r="A1980" s="146" t="s">
        <v>2364</v>
      </c>
      <c r="B1980" t="s">
        <v>445</v>
      </c>
      <c r="C1980" s="197" t="str">
        <f t="shared" si="46"/>
        <v>The registration number for the given fishing Vessel</v>
      </c>
      <c r="D1980" s="197" t="str">
        <f t="shared" si="42"/>
        <v>COMMENT ON COLUMN SPT_QC_CATCH_WELL_V.VESS_REG_NUM IS 'The registration number for the given fishing Vessel';</v>
      </c>
    </row>
    <row r="1981" spans="1:4" x14ac:dyDescent="0.25">
      <c r="A1981" s="146" t="s">
        <v>2364</v>
      </c>
      <c r="B1981" t="s">
        <v>1210</v>
      </c>
      <c r="C1981" s="197" t="str">
        <f t="shared" si="46"/>
        <v>The formatted date/time (in UTC) of arrival for the given fishing trip (MM/DD/YYYY HH24:MI)</v>
      </c>
      <c r="D1981" s="197" t="str">
        <f t="shared" si="42"/>
        <v>COMMENT ON COLUMN SPT_QC_CATCH_WELL_V.FORMATTED_ARRIVAL_DTM IS 'The formatted date/time (in UTC) of arrival for the given fishing trip (MM/DD/YYYY HH24:MI)';</v>
      </c>
    </row>
    <row r="1982" spans="1:4" x14ac:dyDescent="0.25">
      <c r="A1982" s="146" t="s">
        <v>2364</v>
      </c>
      <c r="B1982" t="s">
        <v>2012</v>
      </c>
      <c r="C1982" s="197" t="str">
        <f t="shared" si="46"/>
        <v>The Registration No value reported in the RPL form</v>
      </c>
      <c r="D1982" s="197" t="str">
        <f t="shared" si="42"/>
        <v>COMMENT ON COLUMN SPT_QC_CATCH_WELL_V.RPL_ORIG_REG_NUM IS 'The Registration No value reported in the RPL form';</v>
      </c>
    </row>
    <row r="1983" spans="1:4" x14ac:dyDescent="0.25">
      <c r="A1983" s="146" t="s">
        <v>2364</v>
      </c>
      <c r="B1983" t="s">
        <v>387</v>
      </c>
      <c r="C1983" s="197" t="s">
        <v>2402</v>
      </c>
      <c r="D1983" s="197" t="str">
        <f t="shared" si="42"/>
        <v>COMMENT ON COLUMN SPT_QC_CATCH_WELL_V.VESS_TRIP_EVT_ID IS 'The vessel trip event';</v>
      </c>
    </row>
    <row r="1984" spans="1:4" x14ac:dyDescent="0.25">
      <c r="A1984" s="146" t="s">
        <v>2364</v>
      </c>
      <c r="B1984" t="s">
        <v>2064</v>
      </c>
      <c r="C1984" s="197" t="str">
        <f>VLOOKUP(B1984, $B$996:$C$1434, 2, FALSE)</f>
        <v>The original Activity Date of the RPL form that the given trip event metadata was reported</v>
      </c>
      <c r="D1984" s="197" t="str">
        <f t="shared" si="42"/>
        <v>COMMENT ON COLUMN SPT_QC_CATCH_WELL_V.RPL_ORIG_EVT_DATE IS 'The original Activity Date of the RPL form that the given trip event metadata was reported';</v>
      </c>
    </row>
    <row r="1985" spans="1:4" x14ac:dyDescent="0.25">
      <c r="A1985" s="146" t="s">
        <v>2364</v>
      </c>
      <c r="B1985" t="s">
        <v>2063</v>
      </c>
      <c r="C1985" s="197" t="str">
        <f>VLOOKUP(B1985, $B$996:$C$1434, 2, FALSE)</f>
        <v>The Activity Code value reported in the RPL form</v>
      </c>
      <c r="D1985" s="197" t="str">
        <f t="shared" si="42"/>
        <v>COMMENT ON COLUMN SPT_QC_CATCH_WELL_V.RPL_ORIG_ACT_CODE IS 'The Activity Code value reported in the RPL form';</v>
      </c>
    </row>
    <row r="1986" spans="1:4" x14ac:dyDescent="0.25">
      <c r="A1986" s="146" t="s">
        <v>2364</v>
      </c>
      <c r="B1986" t="s">
        <v>315</v>
      </c>
      <c r="C1986" s="197" t="str">
        <f>VLOOKUP(B1986, $B$996:$C$1434, 2, FALSE)</f>
        <v>The numeric code for the given fishing activity</v>
      </c>
      <c r="D1986" s="197" t="str">
        <f t="shared" si="42"/>
        <v>COMMENT ON COLUMN SPT_QC_CATCH_WELL_V.ACT_CODE IS 'The numeric code for the given fishing activity';</v>
      </c>
    </row>
    <row r="1987" spans="1:4" x14ac:dyDescent="0.25">
      <c r="A1987" s="146" t="s">
        <v>2364</v>
      </c>
      <c r="B1987" t="s">
        <v>390</v>
      </c>
      <c r="C1987" s="197" t="str">
        <f>VLOOKUP(B1987, $B$996:$C$1434, 2, FALSE)</f>
        <v>The name of the given fishing activity</v>
      </c>
      <c r="D1987" s="197" t="str">
        <f t="shared" si="42"/>
        <v>COMMENT ON COLUMN SPT_QC_CATCH_WELL_V.ACT_NAME IS 'The name of the given fishing activity';</v>
      </c>
    </row>
    <row r="1988" spans="1:4" x14ac:dyDescent="0.25">
      <c r="A1988" s="146" t="s">
        <v>2364</v>
      </c>
      <c r="B1988" t="s">
        <v>868</v>
      </c>
      <c r="C1988" s="197" t="str">
        <f>VLOOKUP(B1988, $B$996:$C$1434, 2, FALSE)</f>
        <v>The start date/time of the given activity (UTC)</v>
      </c>
      <c r="D1988" s="197" t="str">
        <f t="shared" si="42"/>
        <v>COMMENT ON COLUMN SPT_QC_CATCH_WELL_V.VESS_TRIP_EVT_START_DTM IS 'The start date/time of the given activity (UTC)';</v>
      </c>
    </row>
    <row r="1989" spans="1:4" x14ac:dyDescent="0.25">
      <c r="A1989" s="146" t="s">
        <v>2364</v>
      </c>
      <c r="B1989" s="186" t="s">
        <v>2409</v>
      </c>
      <c r="C1989" s="197" t="s">
        <v>2411</v>
      </c>
      <c r="D1989" s="197" t="str">
        <f t="shared" si="42"/>
        <v>COMMENT ON COLUMN SPT_QC_CATCH_WELL_V.NUM_POS_CATCH_RECS IS 'The total number of catch records (both retained and discarded) with a weight &gt; 0 for the given Trip Event';</v>
      </c>
    </row>
    <row r="1990" spans="1:4" s="263" customFormat="1" x14ac:dyDescent="0.25">
      <c r="A1990" s="239" t="s">
        <v>2364</v>
      </c>
      <c r="B1990" s="258" t="s">
        <v>4185</v>
      </c>
      <c r="C1990" s="263" t="s">
        <v>4186</v>
      </c>
      <c r="D1990" s="263" t="str">
        <f t="shared" si="42"/>
        <v>COMMENT ON COLUMN SPT_QC_CATCH_WELL_V.NUM_POS_DISC_CATCH_RECS IS 'The total number of discarded catch records with a weight &gt; 0 for the given Trip Event';</v>
      </c>
    </row>
    <row r="1991" spans="1:4" x14ac:dyDescent="0.25">
      <c r="A1991" s="146" t="s">
        <v>2364</v>
      </c>
      <c r="B1991" s="186" t="s">
        <v>2410</v>
      </c>
      <c r="C1991" s="197" t="s">
        <v>2412</v>
      </c>
      <c r="D1991" s="197" t="str">
        <f t="shared" si="42"/>
        <v>COMMENT ON COLUMN SPT_QC_CATCH_WELL_V.NUM_POS_RET_CATCH_RECS IS 'The total number of retained catch records with a weight &gt; 0 for the given Trip Event';</v>
      </c>
    </row>
    <row r="1992" spans="1:4" s="214" customFormat="1" x14ac:dyDescent="0.25">
      <c r="A1992" s="146" t="s">
        <v>2364</v>
      </c>
      <c r="B1992" s="186" t="s">
        <v>2874</v>
      </c>
      <c r="C1992" s="214" t="s">
        <v>2867</v>
      </c>
      <c r="D1992" s="214" t="str">
        <f t="shared" si="42"/>
        <v>COMMENT ON COLUMN SPT_QC_CATCH_WELL_V.NUM_POS_TARG_TUNA_RET_CATCH IS 'The total number of retained catch records for target tuna species with a weight &gt; 0 for the given Trip Event';</v>
      </c>
    </row>
    <row r="1993" spans="1:4" ht="15.75" thickBot="1" x14ac:dyDescent="0.3">
      <c r="A1993" s="146" t="s">
        <v>2364</v>
      </c>
      <c r="B1993" t="s">
        <v>2394</v>
      </c>
      <c r="C1993" s="197" t="s">
        <v>2400</v>
      </c>
      <c r="D1993" s="197" t="str">
        <f t="shared" si="42"/>
        <v>COMMENT ON COLUMN SPT_QC_CATCH_WELL_V.NUM_WELL_RECS IS 'The total number of storage well records for the given Trip Event';</v>
      </c>
    </row>
    <row r="1994" spans="1:4" ht="15.75" thickBot="1" x14ac:dyDescent="0.3">
      <c r="A1994" s="146" t="s">
        <v>2364</v>
      </c>
      <c r="B1994" s="202" t="s">
        <v>2598</v>
      </c>
      <c r="C1994" s="204" t="s">
        <v>2600</v>
      </c>
      <c r="D1994" s="197" t="str">
        <f t="shared" si="42"/>
        <v>COMMENT ON COLUMN SPT_QC_CATCH_WELL_V.BLANK_DB_WELL_NUM IS 'Blank Well Numbers for Fishing Set with Retained Catch Stored in Database';</v>
      </c>
    </row>
    <row r="1995" spans="1:4" ht="15.75" thickBot="1" x14ac:dyDescent="0.3">
      <c r="A1995" s="146" t="s">
        <v>2364</v>
      </c>
      <c r="B1995" s="202" t="s">
        <v>2599</v>
      </c>
      <c r="C1995" s="204" t="s">
        <v>2601</v>
      </c>
      <c r="D1995" s="197" t="str">
        <f t="shared" si="42"/>
        <v>COMMENT ON COLUMN SPT_QC_CATCH_WELL_V.NON_BLANK_DB_WELL_NUM IS 'Non-Blank Well Numbers for Trip Event without Retained Catch Stored in Database';</v>
      </c>
    </row>
    <row r="1996" spans="1:4" s="214" customFormat="1" ht="15.75" x14ac:dyDescent="0.25">
      <c r="A1996" s="146" t="s">
        <v>2364</v>
      </c>
      <c r="B1996" s="213" t="s">
        <v>4181</v>
      </c>
      <c r="C1996" s="223" t="s">
        <v>4182</v>
      </c>
      <c r="D1996" s="214" t="str">
        <f t="shared" si="42"/>
        <v>COMMENT ON COLUMN SPT_QC_CATCH_WELL_V.INV_DB_ACT_CODE_RET_CATCH IS 'Fish Retained During Non-Fishing Set/Non-Net Share Receive Event Stored in Database';</v>
      </c>
    </row>
    <row r="1997" spans="1:4" s="263" customFormat="1" ht="15.75" x14ac:dyDescent="0.25">
      <c r="A1997" s="239" t="s">
        <v>2364</v>
      </c>
      <c r="B1997" s="213" t="s">
        <v>4183</v>
      </c>
      <c r="C1997" s="223" t="s">
        <v>4184</v>
      </c>
      <c r="D1997" s="263" t="str">
        <f t="shared" si="42"/>
        <v>COMMENT ON COLUMN SPT_QC_CATCH_WELL_V.INV_DB_ACT_CODE_DISC_CATCH IS 'Fish Discarded During Non-Fishing Set/Non-Net Share Receive/Fish Dumping Event Stored in Database';</v>
      </c>
    </row>
    <row r="1998" spans="1:4" s="214" customFormat="1" ht="15.75" x14ac:dyDescent="0.25">
      <c r="A1998" s="146" t="s">
        <v>2364</v>
      </c>
      <c r="B1998" s="213" t="s">
        <v>1839</v>
      </c>
      <c r="C1998" s="214" t="s">
        <v>2283</v>
      </c>
      <c r="D1998" s="214" t="str">
        <f t="shared" si="42"/>
        <v>COMMENT ON COLUMN SPT_QC_CATCH_WELL_V.FORMATTED_TRIP_EVT_START_DTM IS 'The formatted start date/time of the given activity (UTC) in MM/DD/YYYY HH24:MI format';</v>
      </c>
    </row>
    <row r="1999" spans="1:4" s="214" customFormat="1" ht="15.75" x14ac:dyDescent="0.25">
      <c r="A1999" s="146" t="s">
        <v>2364</v>
      </c>
      <c r="B1999" s="213" t="s">
        <v>1840</v>
      </c>
      <c r="C1999" s="214" t="s">
        <v>2282</v>
      </c>
      <c r="D1999" s="214" t="str">
        <f t="shared" si="42"/>
        <v>COMMENT ON COLUMN SPT_QC_CATCH_WELL_V.FORMATTED_TRIP_EVT_END_DTM IS 'The formatted end date/time of the given activity (UTC) in MM/DD/YYYY HH24:MI format';</v>
      </c>
    </row>
    <row r="2000" spans="1:4" s="186" customFormat="1" x14ac:dyDescent="0.25">
      <c r="A2000" s="186" t="s">
        <v>2512</v>
      </c>
      <c r="B2000" s="186" t="s">
        <v>738</v>
      </c>
      <c r="C2000" s="186" t="str">
        <f t="shared" ref="C2000:C2009" si="47">VLOOKUP(B2000, $B$841:$C$1995, 2, FALSE)</f>
        <v>The name of the given trip disposition type</v>
      </c>
      <c r="D2000" s="197" t="str">
        <f t="shared" si="42"/>
        <v>COMMENT ON COLUMN SPT_QC_TRIP_OB_FISH_V.TRIP_DISP_NAME IS 'The name of the given trip disposition type';</v>
      </c>
    </row>
    <row r="2001" spans="1:4" s="186" customFormat="1" x14ac:dyDescent="0.25">
      <c r="A2001" s="186" t="s">
        <v>2512</v>
      </c>
      <c r="B2001" s="186" t="s">
        <v>2500</v>
      </c>
      <c r="C2001" s="186" t="str">
        <f t="shared" si="47"/>
        <v>The original converted numeric weight value reported in the RPL form for the given species and unit of measure onboard the vessel before the vessel departs or after the vessel unloads</v>
      </c>
      <c r="D2001" s="197" t="str">
        <f t="shared" ref="D2001:D2064" si="48">CONCATENATE("COMMENT ON COLUMN ",A2001, ".", B2001, " IS '", SUBSTITUTE(C2001, "'", "''"), "';")</f>
        <v>COMMENT ON COLUMN SPT_QC_TRIP_OB_FISH_V.RPL_ORIG_OB_FISH_WT_NUM IS 'The original converted numeric weight value reported in the RPL form for the given species and unit of measure onboard the vessel before the vessel departs or after the vessel unloads';</v>
      </c>
    </row>
    <row r="2002" spans="1:4" s="186" customFormat="1" x14ac:dyDescent="0.25">
      <c r="A2002" s="186" t="s">
        <v>2512</v>
      </c>
      <c r="B2002" s="186" t="s">
        <v>2499</v>
      </c>
      <c r="C2002" s="186" t="str">
        <f t="shared" si="47"/>
        <v>The original weight value reported in the RPL form for the given species and unit of measure onboard the vessel before the vessel departs or after the vessel unloads</v>
      </c>
      <c r="D2002" s="197" t="str">
        <f t="shared" si="48"/>
        <v>COMMENT ON COLUMN SPT_QC_TRIP_OB_FISH_V.RPL_ORIG_OB_FISH_WT_CHR IS 'The original weight value reported in the RPL form for the given species and unit of measure onboard the vessel before the vessel departs or after the vessel unloads';</v>
      </c>
    </row>
    <row r="2003" spans="1:4" s="186" customFormat="1" x14ac:dyDescent="0.25">
      <c r="A2003" s="186" t="s">
        <v>2512</v>
      </c>
      <c r="B2003" s="186" t="s">
        <v>749</v>
      </c>
      <c r="C2003" s="186" t="str">
        <f t="shared" si="47"/>
        <v>The total weight (in metric tonnes) for the given species and unit of measure onboard the vessel before the vessel departs or after the vessel unloads</v>
      </c>
      <c r="D2003" s="197" t="str">
        <f t="shared" si="48"/>
        <v>COMMENT ON COLUMN SPT_QC_TRIP_OB_FISH_V.OB_FISH_WT_MT IS 'The total weight (in metric tonnes) for the given species and unit of measure onboard the vessel before the vessel departs or after the vessel unloads';</v>
      </c>
    </row>
    <row r="2004" spans="1:4" s="186" customFormat="1" x14ac:dyDescent="0.25">
      <c r="A2004" s="186" t="s">
        <v>2512</v>
      </c>
      <c r="B2004" s="186" t="s">
        <v>2018</v>
      </c>
      <c r="C2004" s="186" t="str">
        <f t="shared" si="47"/>
        <v>Vessel Name value reported in the RPL</v>
      </c>
      <c r="D2004" s="197" t="str">
        <f t="shared" si="48"/>
        <v>COMMENT ON COLUMN SPT_QC_TRIP_OB_FISH_V.RPL_ORIG_VESS_NAME IS 'Vessel Name value reported in the RPL';</v>
      </c>
    </row>
    <row r="2005" spans="1:4" s="186" customFormat="1" x14ac:dyDescent="0.25">
      <c r="A2005" s="186" t="s">
        <v>2512</v>
      </c>
      <c r="B2005" s="186" t="s">
        <v>2012</v>
      </c>
      <c r="C2005" s="186" t="str">
        <f t="shared" si="47"/>
        <v>The Registration No value reported in the RPL form</v>
      </c>
      <c r="D2005" s="197" t="str">
        <f t="shared" si="48"/>
        <v>COMMENT ON COLUMN SPT_QC_TRIP_OB_FISH_V.RPL_ORIG_REG_NUM IS 'The Registration No value reported in the RPL form';</v>
      </c>
    </row>
    <row r="2006" spans="1:4" s="186" customFormat="1" x14ac:dyDescent="0.25">
      <c r="A2006" s="186" t="s">
        <v>2512</v>
      </c>
      <c r="B2006" s="186" t="s">
        <v>903</v>
      </c>
      <c r="C2006" s="186" t="str">
        <f t="shared" si="47"/>
        <v>The name of the given fishing Vessel during the DEPARTURE_DATE_UTC (PTA)</v>
      </c>
      <c r="D2006" s="197" t="str">
        <f t="shared" si="48"/>
        <v>COMMENT ON COLUMN SPT_QC_TRIP_OB_FISH_V.PTA_VESS_NAME IS 'The name of the given fishing Vessel during the DEPARTURE_DATE_UTC (PTA)';</v>
      </c>
    </row>
    <row r="2007" spans="1:4" s="186" customFormat="1" x14ac:dyDescent="0.25">
      <c r="A2007" s="186" t="s">
        <v>2512</v>
      </c>
      <c r="B2007" s="186" t="s">
        <v>1210</v>
      </c>
      <c r="C2007" s="186" t="str">
        <f t="shared" si="47"/>
        <v>The formatted date/time (in UTC) of arrival for the given fishing trip (MM/DD/YYYY HH24:MI)</v>
      </c>
      <c r="D2007" s="197" t="str">
        <f t="shared" si="48"/>
        <v>COMMENT ON COLUMN SPT_QC_TRIP_OB_FISH_V.FORMATTED_ARRIVAL_DTM IS 'The formatted date/time (in UTC) of arrival for the given fishing trip (MM/DD/YYYY HH24:MI)';</v>
      </c>
    </row>
    <row r="2008" spans="1:4" s="186" customFormat="1" x14ac:dyDescent="0.25">
      <c r="A2008" s="186" t="s">
        <v>2512</v>
      </c>
      <c r="B2008" s="186" t="s">
        <v>1208</v>
      </c>
      <c r="C2008" s="186" t="str">
        <f t="shared" si="47"/>
        <v>The formatted date/time (in UTC) of departure for the given fishing trip (MM/DD/YYYY HH24:MI)</v>
      </c>
      <c r="D2008" s="197" t="str">
        <f t="shared" si="48"/>
        <v>COMMENT ON COLUMN SPT_QC_TRIP_OB_FISH_V.FORMATTED_DEPART_DTM IS 'The formatted date/time (in UTC) of departure for the given fishing trip (MM/DD/YYYY HH24:MI)';</v>
      </c>
    </row>
    <row r="2009" spans="1:4" s="186" customFormat="1" x14ac:dyDescent="0.25">
      <c r="A2009" s="186" t="s">
        <v>2512</v>
      </c>
      <c r="B2009" s="186" t="s">
        <v>445</v>
      </c>
      <c r="C2009" s="186" t="str">
        <f t="shared" si="47"/>
        <v>The registration number for the given fishing Vessel</v>
      </c>
      <c r="D2009" s="197" t="str">
        <f t="shared" si="48"/>
        <v>COMMENT ON COLUMN SPT_QC_TRIP_OB_FISH_V.VESS_REG_NUM IS 'The registration number for the given fishing Vessel';</v>
      </c>
    </row>
    <row r="2010" spans="1:4" s="186" customFormat="1" x14ac:dyDescent="0.25">
      <c r="A2010" s="186" t="s">
        <v>2512</v>
      </c>
      <c r="B2010" s="186" t="s">
        <v>366</v>
      </c>
      <c r="C2010" s="197" t="s">
        <v>841</v>
      </c>
      <c r="D2010" s="197" t="str">
        <f t="shared" si="48"/>
        <v>COMMENT ON COLUMN SPT_QC_TRIP_OB_FISH_V.VESS_TRIP_ID IS 'Primary Key for the SPT_VESSEL_TRIPS table';</v>
      </c>
    </row>
    <row r="2011" spans="1:4" s="186" customFormat="1" x14ac:dyDescent="0.25">
      <c r="A2011" s="186" t="s">
        <v>2512</v>
      </c>
      <c r="B2011" s="186" t="s">
        <v>1248</v>
      </c>
      <c r="C2011" s="186" t="str">
        <f>VLOOKUP(B2011, $B$841:$C$1995, 2, FALSE)</f>
        <v>The conversion factor from the given unit of measure necessary to transform the value to the natively stored value's unit of measure (metric tonnes)</v>
      </c>
      <c r="D2011" s="197" t="str">
        <f t="shared" si="48"/>
        <v>COMMENT ON COLUMN SPT_QC_TRIP_OB_FISH_V.WT_UOM_CONV_FACTOR_FROM IS 'The conversion factor from the given unit of measure necessary to transform the value to the natively stored value''s unit of measure (metric tonnes)';</v>
      </c>
    </row>
    <row r="2012" spans="1:4" s="186" customFormat="1" x14ac:dyDescent="0.25">
      <c r="A2012" s="186" t="s">
        <v>2512</v>
      </c>
      <c r="B2012" s="186" t="s">
        <v>501</v>
      </c>
      <c r="C2012" s="186" t="str">
        <f>VLOOKUP(B2012, $B$841:$C$1995, 2, FALSE)</f>
        <v>Primary Key for the SPT_TRIP_OB_FISH table</v>
      </c>
      <c r="D2012" s="197" t="str">
        <f t="shared" si="48"/>
        <v>COMMENT ON COLUMN SPT_QC_TRIP_OB_FISH_V.OB_FISH_ID IS 'Primary Key for the SPT_TRIP_OB_FISH table';</v>
      </c>
    </row>
    <row r="2013" spans="1:4" s="186" customFormat="1" x14ac:dyDescent="0.25">
      <c r="A2013" s="186" t="s">
        <v>2512</v>
      </c>
      <c r="B2013" s="186" t="s">
        <v>2511</v>
      </c>
      <c r="C2013" s="186" t="s">
        <v>2513</v>
      </c>
      <c r="D2013" s="197" t="str">
        <f t="shared" si="48"/>
        <v>COMMENT ON COLUMN SPT_QC_TRIP_OB_FISH_V.CONV_ORIG_OB_FISH_WT_NUM IS 'The calculated value of the original weight value reported in the RPL form after being converted to metric tons using the corresponding conversion factor for the given unit of measure';</v>
      </c>
    </row>
    <row r="2014" spans="1:4" s="186" customFormat="1" x14ac:dyDescent="0.25">
      <c r="A2014" s="186" t="s">
        <v>2512</v>
      </c>
      <c r="B2014" s="186" t="s">
        <v>2765</v>
      </c>
      <c r="C2014" s="202" t="s">
        <v>2514</v>
      </c>
      <c r="D2014" s="197" t="str">
        <f t="shared" si="48"/>
        <v>COMMENT ON COLUMN SPT_QC_TRIP_OB_FISH_V.MIS_OB_FISH_WT IS 'Mismatched Fish Onboard Weight - The Unconverted Catch Weight Does not Match the Weight Entered in RPL';</v>
      </c>
    </row>
    <row r="2015" spans="1:4" s="186" customFormat="1" x14ac:dyDescent="0.25">
      <c r="A2015" s="186" t="s">
        <v>2512</v>
      </c>
      <c r="B2015" s="186" t="s">
        <v>2767</v>
      </c>
      <c r="C2015" s="202" t="s">
        <v>2515</v>
      </c>
      <c r="D2015" s="197" t="str">
        <f t="shared" si="48"/>
        <v>COMMENT ON COLUMN SPT_QC_TRIP_OB_FISH_V.MIS_CONV_OB_FISH_WT IS 'Mismatched Fish Onboard Weight - The Converted Catch Weight Does not Match the Unconverted Fish Onboard Weight Entered After Conversion Formula is Applied';</v>
      </c>
    </row>
    <row r="2016" spans="1:4" s="186" customFormat="1" x14ac:dyDescent="0.25">
      <c r="A2016" s="186" t="s">
        <v>2512</v>
      </c>
      <c r="B2016" s="186" t="s">
        <v>2764</v>
      </c>
      <c r="C2016" s="202" t="s">
        <v>2516</v>
      </c>
      <c r="D2016" s="197" t="str">
        <f t="shared" si="48"/>
        <v>COMMENT ON COLUMN SPT_QC_TRIP_OB_FISH_V.INV_DB_OB_FISH_WT_MT IS 'Invalid Converted Fish Onboard Weight (in Metric Tons) Stored in Database';</v>
      </c>
    </row>
    <row r="2017" spans="1:4" s="186" customFormat="1" x14ac:dyDescent="0.25">
      <c r="A2017" s="186" t="s">
        <v>2512</v>
      </c>
      <c r="B2017" s="186" t="s">
        <v>2763</v>
      </c>
      <c r="C2017" s="202" t="s">
        <v>2517</v>
      </c>
      <c r="D2017" s="197" t="str">
        <f t="shared" si="48"/>
        <v>COMMENT ON COLUMN SPT_QC_TRIP_OB_FISH_V.INV_DB_OB_FISH_WT_NUM IS 'Invalid Unconverted Fish Onboard Weight Stored in Database';</v>
      </c>
    </row>
    <row r="2018" spans="1:4" s="186" customFormat="1" x14ac:dyDescent="0.25">
      <c r="A2018" s="186" t="s">
        <v>2512</v>
      </c>
      <c r="B2018" s="186" t="s">
        <v>2761</v>
      </c>
      <c r="C2018" s="202" t="s">
        <v>2518</v>
      </c>
      <c r="D2018" s="197" t="str">
        <f t="shared" si="48"/>
        <v>COMMENT ON COLUMN SPT_QC_TRIP_OB_FISH_V.BLANK_RPL_OB_FISH_WT_CHR IS 'Blank Fish Onboard Weight Entered in RPL';</v>
      </c>
    </row>
    <row r="2019" spans="1:4" s="186" customFormat="1" x14ac:dyDescent="0.25">
      <c r="A2019" s="186" t="s">
        <v>2512</v>
      </c>
      <c r="B2019" s="186" t="s">
        <v>2762</v>
      </c>
      <c r="C2019" s="202" t="s">
        <v>2519</v>
      </c>
      <c r="D2019" s="197" t="str">
        <f t="shared" si="48"/>
        <v>COMMENT ON COLUMN SPT_QC_TRIP_OB_FISH_V.BLANK_DB_OB_FISH_WT_NUM IS 'Blank Unconverted Fish Onboard Weight Stored in Database';</v>
      </c>
    </row>
    <row r="2020" spans="1:4" s="186" customFormat="1" x14ac:dyDescent="0.25">
      <c r="A2020" s="186" t="s">
        <v>2512</v>
      </c>
      <c r="B2020" s="186" t="s">
        <v>2766</v>
      </c>
      <c r="C2020" s="202" t="s">
        <v>2520</v>
      </c>
      <c r="D2020" s="197" t="str">
        <f t="shared" si="48"/>
        <v>COMMENT ON COLUMN SPT_QC_TRIP_OB_FISH_V.BLANK_DB_OB_FISH_WT_MT IS 'Blank Converted Fish Onboard Weight (in Metric Tons) Stored in Database';</v>
      </c>
    </row>
    <row r="2021" spans="1:4" x14ac:dyDescent="0.25">
      <c r="A2021" s="202" t="s">
        <v>2528</v>
      </c>
      <c r="B2021" t="s">
        <v>366</v>
      </c>
      <c r="C2021" s="197" t="s">
        <v>841</v>
      </c>
      <c r="D2021" s="197" t="str">
        <f t="shared" si="48"/>
        <v>COMMENT ON COLUMN SPT_QC_MISS_EVT_DATES_V.VESS_TRIP_ID IS 'Primary Key for the SPT_VESSEL_TRIPS table';</v>
      </c>
    </row>
    <row r="2022" spans="1:4" x14ac:dyDescent="0.25">
      <c r="A2022" s="202" t="s">
        <v>2528</v>
      </c>
      <c r="B2022" t="s">
        <v>903</v>
      </c>
      <c r="C2022" s="197" t="str">
        <f t="shared" ref="C2022:C2027" si="49">VLOOKUP(B2022, $B$841:$C$2020, 2, FALSE)</f>
        <v>The name of the given fishing Vessel during the DEPARTURE_DATE_UTC (PTA)</v>
      </c>
      <c r="D2022" s="197" t="str">
        <f t="shared" si="48"/>
        <v>COMMENT ON COLUMN SPT_QC_MISS_EVT_DATES_V.PTA_VESS_NAME IS 'The name of the given fishing Vessel during the DEPARTURE_DATE_UTC (PTA)';</v>
      </c>
    </row>
    <row r="2023" spans="1:4" x14ac:dyDescent="0.25">
      <c r="A2023" s="202" t="s">
        <v>2528</v>
      </c>
      <c r="B2023" t="s">
        <v>374</v>
      </c>
      <c r="C2023" s="197" t="str">
        <f t="shared" si="49"/>
        <v>The date/time (in UTC) of departure for the given fishing trip</v>
      </c>
      <c r="D2023" s="197" t="str">
        <f t="shared" si="48"/>
        <v>COMMENT ON COLUMN SPT_QC_MISS_EVT_DATES_V.VESS_TRIP_DEPART_DTM IS 'The date/time (in UTC) of departure for the given fishing trip';</v>
      </c>
    </row>
    <row r="2024" spans="1:4" x14ac:dyDescent="0.25">
      <c r="A2024" s="202" t="s">
        <v>2528</v>
      </c>
      <c r="B2024" t="s">
        <v>1208</v>
      </c>
      <c r="C2024" s="197" t="str">
        <f t="shared" si="49"/>
        <v>The formatted date/time (in UTC) of departure for the given fishing trip (MM/DD/YYYY HH24:MI)</v>
      </c>
      <c r="D2024" s="197" t="str">
        <f t="shared" si="48"/>
        <v>COMMENT ON COLUMN SPT_QC_MISS_EVT_DATES_V.FORMATTED_DEPART_DTM IS 'The formatted date/time (in UTC) of departure for the given fishing trip (MM/DD/YYYY HH24:MI)';</v>
      </c>
    </row>
    <row r="2025" spans="1:4" x14ac:dyDescent="0.25">
      <c r="A2025" s="202" t="s">
        <v>2528</v>
      </c>
      <c r="B2025" t="s">
        <v>375</v>
      </c>
      <c r="C2025" s="197" t="str">
        <f t="shared" si="49"/>
        <v>The date/time (in UTC) of arrival for the given fishing trip</v>
      </c>
      <c r="D2025" s="197" t="str">
        <f t="shared" si="48"/>
        <v>COMMENT ON COLUMN SPT_QC_MISS_EVT_DATES_V.VESS_TRIP_ARRIVAL_DTM IS 'The date/time (in UTC) of arrival for the given fishing trip';</v>
      </c>
    </row>
    <row r="2026" spans="1:4" x14ac:dyDescent="0.25">
      <c r="A2026" s="202" t="s">
        <v>2528</v>
      </c>
      <c r="B2026" t="s">
        <v>1210</v>
      </c>
      <c r="C2026" s="197" t="str">
        <f t="shared" si="49"/>
        <v>The formatted date/time (in UTC) of arrival for the given fishing trip (MM/DD/YYYY HH24:MI)</v>
      </c>
      <c r="D2026" s="197" t="str">
        <f t="shared" si="48"/>
        <v>COMMENT ON COLUMN SPT_QC_MISS_EVT_DATES_V.FORMATTED_ARRIVAL_DTM IS 'The formatted date/time (in UTC) of arrival for the given fishing trip (MM/DD/YYYY HH24:MI)';</v>
      </c>
    </row>
    <row r="2027" spans="1:4" x14ac:dyDescent="0.25">
      <c r="A2027" s="202" t="s">
        <v>2528</v>
      </c>
      <c r="B2027" t="s">
        <v>372</v>
      </c>
      <c r="C2027" s="197" t="str">
        <f t="shared" si="49"/>
        <v>The unique trip number for the fishing trip</v>
      </c>
      <c r="D2027" s="197" t="str">
        <f t="shared" si="48"/>
        <v>COMMENT ON COLUMN SPT_QC_MISS_EVT_DATES_V.VESS_TRIP_NUM IS 'The unique trip number for the fishing trip';</v>
      </c>
    </row>
    <row r="2028" spans="1:4" x14ac:dyDescent="0.25">
      <c r="A2028" s="202" t="s">
        <v>2528</v>
      </c>
      <c r="B2028" t="s">
        <v>2531</v>
      </c>
      <c r="C2028" s="197" t="s">
        <v>2548</v>
      </c>
      <c r="D2028" s="197" t="str">
        <f t="shared" si="48"/>
        <v>COMMENT ON COLUMN SPT_QC_MISS_EVT_DATES_V.DATE_VALUE IS 'The Date that is missing from the given Vessel Trip''s Event Records';</v>
      </c>
    </row>
    <row r="2029" spans="1:4" x14ac:dyDescent="0.25">
      <c r="A2029" s="202" t="s">
        <v>2528</v>
      </c>
      <c r="B2029" t="s">
        <v>213</v>
      </c>
      <c r="C2029" s="197" t="s">
        <v>2549</v>
      </c>
      <c r="D2029" s="197" t="str">
        <f t="shared" si="48"/>
        <v>COMMENT ON COLUMN SPT_QC_MISS_EVT_DATES_V.EVENT_DATE IS 'The matching Event Date from the given Vessel Trip''s Event Records';</v>
      </c>
    </row>
    <row r="2030" spans="1:4" s="197" customFormat="1" x14ac:dyDescent="0.25">
      <c r="A2030" s="202" t="s">
        <v>2528</v>
      </c>
      <c r="B2030" s="197" t="s">
        <v>2566</v>
      </c>
      <c r="C2030" s="197" t="s">
        <v>2567</v>
      </c>
      <c r="D2030" s="197" t="str">
        <f t="shared" si="48"/>
        <v>COMMENT ON COLUMN SPT_QC_MISS_EVT_DATES_V.FORMATTED_DATE_VALUE IS 'The Date (in MM/DD/YYYY format) that is missing from the given Vessel Trip''s Event Records';</v>
      </c>
    </row>
    <row r="2031" spans="1:4" s="197" customFormat="1" x14ac:dyDescent="0.25">
      <c r="A2031" s="202" t="s">
        <v>2528</v>
      </c>
      <c r="B2031" s="197" t="s">
        <v>445</v>
      </c>
      <c r="C2031" s="186" t="str">
        <f>VLOOKUP(B2031, $B$841:$C$1995, 2, FALSE)</f>
        <v>The registration number for the given fishing Vessel</v>
      </c>
      <c r="D2031" s="197" t="str">
        <f t="shared" si="48"/>
        <v>COMMENT ON COLUMN SPT_QC_MISS_EVT_DATES_V.VESS_REG_NUM IS 'The registration number for the given fishing Vessel';</v>
      </c>
    </row>
    <row r="2032" spans="1:4" s="197" customFormat="1" x14ac:dyDescent="0.25">
      <c r="A2032" s="202" t="s">
        <v>2528</v>
      </c>
      <c r="B2032" s="197" t="s">
        <v>2012</v>
      </c>
      <c r="C2032" s="186" t="str">
        <f>VLOOKUP(B2032, $B$841:$C$1995, 2, FALSE)</f>
        <v>The Registration No value reported in the RPL form</v>
      </c>
      <c r="D2032" s="197" t="str">
        <f t="shared" si="48"/>
        <v>COMMENT ON COLUMN SPT_QC_MISS_EVT_DATES_V.RPL_ORIG_REG_NUM IS 'The Registration No value reported in the RPL form';</v>
      </c>
    </row>
    <row r="2033" spans="1:4" s="197" customFormat="1" x14ac:dyDescent="0.25">
      <c r="A2033" s="202" t="s">
        <v>2528</v>
      </c>
      <c r="B2033" s="197" t="s">
        <v>2018</v>
      </c>
      <c r="C2033" s="186" t="str">
        <f>VLOOKUP(B2033, $B$841:$C$1995, 2, FALSE)</f>
        <v>Vessel Name value reported in the RPL</v>
      </c>
      <c r="D2033" s="197" t="str">
        <f t="shared" si="48"/>
        <v>COMMENT ON COLUMN SPT_QC_MISS_EVT_DATES_V.RPL_ORIG_VESS_NAME IS 'Vessel Name value reported in the RPL';</v>
      </c>
    </row>
    <row r="2034" spans="1:4" s="197" customFormat="1" x14ac:dyDescent="0.25">
      <c r="A2034" s="202" t="s">
        <v>2528</v>
      </c>
      <c r="B2034" s="197" t="s">
        <v>2606</v>
      </c>
      <c r="C2034" s="202" t="s">
        <v>2607</v>
      </c>
      <c r="D2034" s="197" t="str">
        <f t="shared" si="48"/>
        <v>COMMENT ON COLUMN SPT_QC_MISS_EVT_DATES_V.INV_DB_MISS_EVT_DATE IS 'A Date That Occurs Between the Trip''s Departure and Arrival Date Does not Have a Corresponding Event for that Day stored in the Database. The Check is Currently not Inclusive of the Departure/Arrival Dates Since the eTunaLog Does not Allow an Event Without Event Coordinates';</v>
      </c>
    </row>
    <row r="2035" spans="1:4" x14ac:dyDescent="0.25">
      <c r="A2035" s="197" t="s">
        <v>2532</v>
      </c>
      <c r="B2035" t="s">
        <v>366</v>
      </c>
      <c r="C2035" s="197" t="s">
        <v>841</v>
      </c>
      <c r="D2035" s="197" t="str">
        <f t="shared" si="48"/>
        <v>COMMENT ON COLUMN SPT_QC_EVT_DIST_ISSUE_V.VESS_TRIP_ID IS 'Primary Key for the SPT_VESSEL_TRIPS table';</v>
      </c>
    </row>
    <row r="2036" spans="1:4" x14ac:dyDescent="0.25">
      <c r="A2036" s="197" t="s">
        <v>2532</v>
      </c>
      <c r="B2036" t="s">
        <v>2533</v>
      </c>
      <c r="C2036" s="197" t="s">
        <v>2559</v>
      </c>
      <c r="D2036" s="197" t="str">
        <f t="shared" si="48"/>
        <v>COMMENT ON COLUMN SPT_QC_EVT_DIST_ISSUE_V.CURR_VESS_TRIP_EVT_ID IS 'The vessel Trip Event for the Current Trip Event Date/Time and location';</v>
      </c>
    </row>
    <row r="2037" spans="1:4" x14ac:dyDescent="0.25">
      <c r="A2037" s="197" t="s">
        <v>2532</v>
      </c>
      <c r="B2037" t="s">
        <v>903</v>
      </c>
      <c r="C2037" s="197" t="str">
        <f>VLOOKUP(B2037, $B$841:$C$2020, 2, FALSE)</f>
        <v>The name of the given fishing Vessel during the DEPARTURE_DATE_UTC (PTA)</v>
      </c>
      <c r="D2037" s="197" t="str">
        <f t="shared" si="48"/>
        <v>COMMENT ON COLUMN SPT_QC_EVT_DIST_ISSUE_V.PTA_VESS_NAME IS 'The name of the given fishing Vessel during the DEPARTURE_DATE_UTC (PTA)';</v>
      </c>
    </row>
    <row r="2038" spans="1:4" x14ac:dyDescent="0.25">
      <c r="A2038" s="197" t="s">
        <v>2532</v>
      </c>
      <c r="B2038" t="s">
        <v>1208</v>
      </c>
      <c r="C2038" s="197" t="str">
        <f>VLOOKUP(B2038, $B$841:$C$2020, 2, FALSE)</f>
        <v>The formatted date/time (in UTC) of departure for the given fishing trip (MM/DD/YYYY HH24:MI)</v>
      </c>
      <c r="D2038" s="197" t="str">
        <f t="shared" si="48"/>
        <v>COMMENT ON COLUMN SPT_QC_EVT_DIST_ISSUE_V.FORMATTED_DEPART_DTM IS 'The formatted date/time (in UTC) of departure for the given fishing trip (MM/DD/YYYY HH24:MI)';</v>
      </c>
    </row>
    <row r="2039" spans="1:4" x14ac:dyDescent="0.25">
      <c r="A2039" s="197" t="s">
        <v>2532</v>
      </c>
      <c r="B2039" t="s">
        <v>1210</v>
      </c>
      <c r="C2039" s="197" t="str">
        <f>VLOOKUP(B2039, $B$841:$C$2020, 2, FALSE)</f>
        <v>The formatted date/time (in UTC) of arrival for the given fishing trip (MM/DD/YYYY HH24:MI)</v>
      </c>
      <c r="D2039" s="197" t="str">
        <f t="shared" si="48"/>
        <v>COMMENT ON COLUMN SPT_QC_EVT_DIST_ISSUE_V.FORMATTED_ARRIVAL_DTM IS 'The formatted date/time (in UTC) of arrival for the given fishing trip (MM/DD/YYYY HH24:MI)';</v>
      </c>
    </row>
    <row r="2040" spans="1:4" x14ac:dyDescent="0.25">
      <c r="A2040" s="197" t="s">
        <v>2532</v>
      </c>
      <c r="B2040" t="s">
        <v>2534</v>
      </c>
      <c r="C2040" s="197" t="s">
        <v>2557</v>
      </c>
      <c r="D2040" s="197" t="str">
        <f t="shared" si="48"/>
        <v>COMMENT ON COLUMN SPT_QC_EVT_DIST_ISSUE_V.CURR_LAT_DD IS 'The Current Trip Event''s Latitude (DD)';</v>
      </c>
    </row>
    <row r="2041" spans="1:4" x14ac:dyDescent="0.25">
      <c r="A2041" s="197" t="s">
        <v>2532</v>
      </c>
      <c r="B2041" t="s">
        <v>2535</v>
      </c>
      <c r="C2041" s="197" t="s">
        <v>2558</v>
      </c>
      <c r="D2041" s="197" t="str">
        <f t="shared" si="48"/>
        <v>COMMENT ON COLUMN SPT_QC_EVT_DIST_ISSUE_V.CURR_LON_DD IS 'The Current Trip Event''s Longitude (DD)';</v>
      </c>
    </row>
    <row r="2042" spans="1:4" x14ac:dyDescent="0.25">
      <c r="A2042" s="197" t="s">
        <v>2532</v>
      </c>
      <c r="B2042" t="s">
        <v>2536</v>
      </c>
      <c r="C2042" s="197" t="s">
        <v>2561</v>
      </c>
      <c r="D2042" s="197" t="str">
        <f t="shared" si="48"/>
        <v>COMMENT ON COLUMN SPT_QC_EVT_DIST_ISSUE_V.CURR_TRIP_EVT_START_DTM IS 'The Current Trip Event''s Event Start Date/Time';</v>
      </c>
    </row>
    <row r="2043" spans="1:4" x14ac:dyDescent="0.25">
      <c r="A2043" s="197" t="s">
        <v>2532</v>
      </c>
      <c r="B2043" t="s">
        <v>2537</v>
      </c>
      <c r="C2043" s="197" t="s">
        <v>2562</v>
      </c>
      <c r="D2043" s="197" t="str">
        <f t="shared" si="48"/>
        <v>COMMENT ON COLUMN SPT_QC_EVT_DIST_ISSUE_V.CURR_FORM_TRIP_EVT_START_DTM IS 'The Current Trip Event''s Formatted Event Start Date/Time (MM/DD/YYYY HH24:MI format)';</v>
      </c>
    </row>
    <row r="2044" spans="1:4" x14ac:dyDescent="0.25">
      <c r="A2044" s="197" t="s">
        <v>2532</v>
      </c>
      <c r="B2044" t="s">
        <v>2538</v>
      </c>
      <c r="C2044" s="197" t="s">
        <v>2556</v>
      </c>
      <c r="D2044" s="197" t="str">
        <f t="shared" si="48"/>
        <v>COMMENT ON COLUMN SPT_QC_EVT_DIST_ISSUE_V.CURR_ACT_NAME IS 'The Current Trip Event''s Activity';</v>
      </c>
    </row>
    <row r="2045" spans="1:4" x14ac:dyDescent="0.25">
      <c r="A2045" s="197" t="s">
        <v>2532</v>
      </c>
      <c r="B2045" t="s">
        <v>2539</v>
      </c>
      <c r="C2045" s="197" t="s">
        <v>2554</v>
      </c>
      <c r="D2045" s="197" t="str">
        <f t="shared" si="48"/>
        <v>COMMENT ON COLUMN SPT_QC_EVT_DIST_ISSUE_V.NEXT_LAT_DD IS 'The Subsequent Trip Event''s Latitude (DD)';</v>
      </c>
    </row>
    <row r="2046" spans="1:4" x14ac:dyDescent="0.25">
      <c r="A2046" s="197" t="s">
        <v>2532</v>
      </c>
      <c r="B2046" t="s">
        <v>2540</v>
      </c>
      <c r="C2046" s="197" t="s">
        <v>2553</v>
      </c>
      <c r="D2046" s="197" t="str">
        <f t="shared" si="48"/>
        <v>COMMENT ON COLUMN SPT_QC_EVT_DIST_ISSUE_V.NEXT_LON_DD IS 'The Subsequent Trip Event''s Longitude (DD)';</v>
      </c>
    </row>
    <row r="2047" spans="1:4" x14ac:dyDescent="0.25">
      <c r="A2047" s="197" t="s">
        <v>2532</v>
      </c>
      <c r="B2047" t="s">
        <v>2541</v>
      </c>
      <c r="C2047" s="197" t="s">
        <v>2555</v>
      </c>
      <c r="D2047" s="197" t="str">
        <f t="shared" si="48"/>
        <v>COMMENT ON COLUMN SPT_QC_EVT_DIST_ISSUE_V.NEXT_ACT_NAME IS 'The Subsequent Trip Event''s Activity';</v>
      </c>
    </row>
    <row r="2048" spans="1:4" x14ac:dyDescent="0.25">
      <c r="A2048" s="197" t="s">
        <v>2532</v>
      </c>
      <c r="B2048" t="s">
        <v>2542</v>
      </c>
      <c r="C2048" s="197" t="s">
        <v>2563</v>
      </c>
      <c r="D2048" s="197" t="str">
        <f t="shared" si="48"/>
        <v>COMMENT ON COLUMN SPT_QC_EVT_DIST_ISSUE_V.NEXT_TRIP_EVT_START_DTM IS 'The Subsequent Trip Event''s Event Start Date/Time';</v>
      </c>
    </row>
    <row r="2049" spans="1:4" x14ac:dyDescent="0.25">
      <c r="A2049" s="197" t="s">
        <v>2532</v>
      </c>
      <c r="B2049" t="s">
        <v>2543</v>
      </c>
      <c r="C2049" s="197" t="s">
        <v>2564</v>
      </c>
      <c r="D2049" s="197" t="str">
        <f t="shared" si="48"/>
        <v>COMMENT ON COLUMN SPT_QC_EVT_DIST_ISSUE_V.NEXT_FORM_TRIP_EVT_START_DTM IS 'The Subsequent Trip Event''s Formatted Event Start Date/Time (MM/DD/YYYY HH24:MI format)';</v>
      </c>
    </row>
    <row r="2050" spans="1:4" x14ac:dyDescent="0.25">
      <c r="A2050" s="197" t="s">
        <v>2532</v>
      </c>
      <c r="B2050" t="s">
        <v>2544</v>
      </c>
      <c r="C2050" s="197" t="s">
        <v>2560</v>
      </c>
      <c r="D2050" s="197" t="str">
        <f t="shared" si="48"/>
        <v>COMMENT ON COLUMN SPT_QC_EVT_DIST_ISSUE_V.NEXT_VESS_TRIP_EVT_ID IS 'The vessel trip event for the Subsequent Trip Event Date/Time and location';</v>
      </c>
    </row>
    <row r="2051" spans="1:4" x14ac:dyDescent="0.25">
      <c r="A2051" s="197" t="s">
        <v>2532</v>
      </c>
      <c r="B2051" t="s">
        <v>2545</v>
      </c>
      <c r="C2051" s="197" t="s">
        <v>2552</v>
      </c>
      <c r="D2051" s="197" t="str">
        <f t="shared" si="48"/>
        <v>COMMENT ON COLUMN SPT_QC_EVT_DIST_ISSUE_V.DIST_BETWEEN_EVENTS_KM IS 'The distance in km between the two Trip Event locations (based on the Haversine formula)';</v>
      </c>
    </row>
    <row r="2052" spans="1:4" x14ac:dyDescent="0.25">
      <c r="A2052" s="197" t="s">
        <v>2532</v>
      </c>
      <c r="B2052" t="s">
        <v>2546</v>
      </c>
      <c r="C2052" s="197" t="s">
        <v>2550</v>
      </c>
      <c r="D2052" s="197" t="str">
        <f t="shared" si="48"/>
        <v>COMMENT ON COLUMN SPT_QC_EVT_DIST_ISSUE_V.TIME_BETWEEN_EVENTS_HRS IS 'The time in hours between the two Trip Event Date/Time values';</v>
      </c>
    </row>
    <row r="2053" spans="1:4" x14ac:dyDescent="0.25">
      <c r="A2053" s="197" t="s">
        <v>2532</v>
      </c>
      <c r="B2053" t="s">
        <v>2547</v>
      </c>
      <c r="C2053" s="197" t="s">
        <v>2551</v>
      </c>
      <c r="D2053" s="197" t="str">
        <f t="shared" si="48"/>
        <v>COMMENT ON COLUMN SPT_QC_EVT_DIST_ISSUE_V.SPEED_KM_HR IS 'The total average speed in km/hr based on the distance in KM between the two Trip Event locations and the time difference between the Trip Event Date/Times';</v>
      </c>
    </row>
    <row r="2054" spans="1:4" x14ac:dyDescent="0.25">
      <c r="A2054" s="197" t="s">
        <v>2532</v>
      </c>
      <c r="B2054" t="s">
        <v>2603</v>
      </c>
      <c r="C2054" s="202" t="s">
        <v>2604</v>
      </c>
      <c r="D2054" s="197" t="str">
        <f t="shared" si="48"/>
        <v>COMMENT ON COLUMN SPT_QC_EVT_DIST_ISSUE_V.INV_DB_COORD_DIST_WARN IS 'Warning - The Distance Between Two Consecutive Trip Events Stored in the Database is Greater than the warning threshold of 30km/hr';</v>
      </c>
    </row>
    <row r="2055" spans="1:4" x14ac:dyDescent="0.25">
      <c r="A2055" s="197" t="s">
        <v>2532</v>
      </c>
      <c r="B2055" t="s">
        <v>2602</v>
      </c>
      <c r="C2055" s="202" t="s">
        <v>2605</v>
      </c>
      <c r="D2055" s="197" t="str">
        <f t="shared" si="48"/>
        <v>COMMENT ON COLUMN SPT_QC_EVT_DIST_ISSUE_V.INV_DB_COORD_DIST_ERR IS 'Error - The Distance Between Two Consecutive Trip Events Stored in the Database is Greater than the warning threshold of 50km/hr';</v>
      </c>
    </row>
    <row r="2056" spans="1:4" x14ac:dyDescent="0.25">
      <c r="A2056" s="197" t="s">
        <v>2532</v>
      </c>
      <c r="B2056" s="197" t="s">
        <v>445</v>
      </c>
      <c r="C2056" s="186" t="str">
        <f>VLOOKUP(B2056, $B$841:$C$1995, 2, FALSE)</f>
        <v>The registration number for the given fishing Vessel</v>
      </c>
      <c r="D2056" s="197" t="str">
        <f t="shared" si="48"/>
        <v>COMMENT ON COLUMN SPT_QC_EVT_DIST_ISSUE_V.VESS_REG_NUM IS 'The registration number for the given fishing Vessel';</v>
      </c>
    </row>
    <row r="2057" spans="1:4" x14ac:dyDescent="0.25">
      <c r="A2057" s="197" t="s">
        <v>2532</v>
      </c>
      <c r="B2057" s="197" t="s">
        <v>2012</v>
      </c>
      <c r="C2057" s="186" t="str">
        <f>VLOOKUP(B2057, $B$841:$C$1995, 2, FALSE)</f>
        <v>The Registration No value reported in the RPL form</v>
      </c>
      <c r="D2057" s="197" t="str">
        <f t="shared" si="48"/>
        <v>COMMENT ON COLUMN SPT_QC_EVT_DIST_ISSUE_V.RPL_ORIG_REG_NUM IS 'The Registration No value reported in the RPL form';</v>
      </c>
    </row>
    <row r="2058" spans="1:4" x14ac:dyDescent="0.25">
      <c r="A2058" s="197" t="s">
        <v>2532</v>
      </c>
      <c r="B2058" s="197" t="s">
        <v>2018</v>
      </c>
      <c r="C2058" s="186" t="str">
        <f>VLOOKUP(B2058, $B$841:$C$1995, 2, FALSE)</f>
        <v>Vessel Name value reported in the RPL</v>
      </c>
      <c r="D2058" s="197" t="str">
        <f t="shared" si="48"/>
        <v>COMMENT ON COLUMN SPT_QC_EVT_DIST_ISSUE_V.RPL_ORIG_VESS_NAME IS 'Vessel Name value reported in the RPL';</v>
      </c>
    </row>
    <row r="2059" spans="1:4" x14ac:dyDescent="0.25">
      <c r="A2059" t="s">
        <v>2587</v>
      </c>
      <c r="B2059" t="s">
        <v>1080</v>
      </c>
      <c r="C2059" t="s">
        <v>2597</v>
      </c>
      <c r="D2059" s="214" t="str">
        <f t="shared" si="48"/>
        <v>COMMENT ON COLUMN SPT_XML_POST_PROC_V.POST_PROC_ID IS 'Primary Key for the SPT_APP_XML_POST_PROC table';</v>
      </c>
    </row>
    <row r="2060" spans="1:4" x14ac:dyDescent="0.25">
      <c r="A2060" s="214" t="s">
        <v>2587</v>
      </c>
      <c r="B2060" t="s">
        <v>2589</v>
      </c>
      <c r="C2060" t="s">
        <v>2594</v>
      </c>
      <c r="D2060" s="214" t="str">
        <f t="shared" si="48"/>
        <v>COMMENT ON COLUMN SPT_XML_POST_PROC_V.PROC_NAME IS 'The Oracle procedure object name that is used to execute the given procedure';</v>
      </c>
    </row>
    <row r="2061" spans="1:4" x14ac:dyDescent="0.25">
      <c r="A2061" s="214" t="s">
        <v>2587</v>
      </c>
      <c r="B2061" t="s">
        <v>2590</v>
      </c>
      <c r="C2061" t="s">
        <v>2593</v>
      </c>
      <c r="D2061" s="214" t="str">
        <f t="shared" si="48"/>
        <v>COMMENT ON COLUMN SPT_XML_POST_PROC_V.PROC_DESC IS 'The description of the given stored procedure';</v>
      </c>
    </row>
    <row r="2062" spans="1:4" x14ac:dyDescent="0.25">
      <c r="A2062" s="214" t="s">
        <v>2587</v>
      </c>
      <c r="B2062" t="s">
        <v>2591</v>
      </c>
      <c r="C2062" t="s">
        <v>2596</v>
      </c>
      <c r="D2062" s="214" t="str">
        <f t="shared" si="48"/>
        <v>COMMENT ON COLUMN SPT_XML_POST_PROC_V.PROC_ACTIVE_YN IS 'Flag to indicate if the given Oracle procedure is enabled and run after each XML data import module execution';</v>
      </c>
    </row>
    <row r="2063" spans="1:4" x14ac:dyDescent="0.25">
      <c r="A2063" s="214" t="s">
        <v>2587</v>
      </c>
      <c r="B2063" t="s">
        <v>2592</v>
      </c>
      <c r="C2063" t="s">
        <v>2595</v>
      </c>
      <c r="D2063" s="214" t="str">
        <f t="shared" si="48"/>
        <v>COMMENT ON COLUMN SPT_XML_POST_PROC_V.PROC_SORT_ORDER IS 'The relative sort order the procedures are executed in';</v>
      </c>
    </row>
    <row r="2064" spans="1:4" x14ac:dyDescent="0.25">
      <c r="A2064" s="214" t="s">
        <v>2587</v>
      </c>
      <c r="B2064" t="s">
        <v>2570</v>
      </c>
      <c r="C2064" t="s">
        <v>2577</v>
      </c>
      <c r="D2064" s="214" t="str">
        <f t="shared" si="48"/>
        <v>COMMENT ON COLUMN SPT_XML_POST_PROC_V.DATA_STREAM_ID IS 'Primary Key for the SPT_DATA_STREAMS table';</v>
      </c>
    </row>
    <row r="2065" spans="1:4" x14ac:dyDescent="0.25">
      <c r="A2065" s="214" t="s">
        <v>2587</v>
      </c>
      <c r="B2065" t="s">
        <v>2571</v>
      </c>
      <c r="C2065" t="s">
        <v>2574</v>
      </c>
      <c r="D2065" s="214" t="str">
        <f t="shared" ref="D2065:D2129" si="50">CONCATENATE("COMMENT ON COLUMN ",A2065, ".", B2065, " IS '", SUBSTITUTE(C2065, "'", "''"), "';")</f>
        <v>COMMENT ON COLUMN SPT_XML_POST_PROC_V.DATA_STREAM_CODE IS 'The code for the given data stream';</v>
      </c>
    </row>
    <row r="2066" spans="1:4" x14ac:dyDescent="0.25">
      <c r="A2066" s="214" t="s">
        <v>2587</v>
      </c>
      <c r="B2066" t="s">
        <v>2573</v>
      </c>
      <c r="C2066" t="s">
        <v>2575</v>
      </c>
      <c r="D2066" s="214" t="str">
        <f t="shared" si="50"/>
        <v>COMMENT ON COLUMN SPT_XML_POST_PROC_V.DATA_STREAM_NAME IS 'The name for the given data stream';</v>
      </c>
    </row>
    <row r="2067" spans="1:4" x14ac:dyDescent="0.25">
      <c r="A2067" s="214" t="s">
        <v>2587</v>
      </c>
      <c r="B2067" t="s">
        <v>2572</v>
      </c>
      <c r="C2067" t="s">
        <v>2576</v>
      </c>
      <c r="D2067" s="214" t="str">
        <f t="shared" si="50"/>
        <v>COMMENT ON COLUMN SPT_XML_POST_PROC_V.DATA_STREAM_DESC IS 'The description for the given data stream';</v>
      </c>
    </row>
    <row r="2068" spans="1:4" x14ac:dyDescent="0.25">
      <c r="A2068" s="200" t="s">
        <v>2849</v>
      </c>
      <c r="B2068" t="s">
        <v>252</v>
      </c>
      <c r="C2068" t="str">
        <f>VLOOKUP(B2068, $B$419:$C$503, 2, FALSE)</f>
        <v>Primary Key for the SPT_LOCATIONS table</v>
      </c>
      <c r="D2068" s="214" t="str">
        <f t="shared" si="50"/>
        <v>COMMENT ON COLUMN SPT_LOC_ALIASES_V.LOC_ID IS 'Primary Key for the SPT_LOCATIONS table';</v>
      </c>
    </row>
    <row r="2069" spans="1:4" x14ac:dyDescent="0.25">
      <c r="A2069" s="200" t="s">
        <v>2849</v>
      </c>
      <c r="B2069" t="s">
        <v>253</v>
      </c>
      <c r="C2069" s="214" t="str">
        <f t="shared" ref="C2069:C2099" si="51">VLOOKUP(B2069, $B$419:$C$503, 2, FALSE)</f>
        <v>The name of the given location</v>
      </c>
      <c r="D2069" s="214" t="str">
        <f t="shared" si="50"/>
        <v>COMMENT ON COLUMN SPT_LOC_ALIASES_V.LOC_NAME IS 'The name of the given location';</v>
      </c>
    </row>
    <row r="2070" spans="1:4" s="214" customFormat="1" x14ac:dyDescent="0.25">
      <c r="A2070" s="200" t="s">
        <v>2849</v>
      </c>
      <c r="B2070" s="214" t="s">
        <v>2854</v>
      </c>
      <c r="C2070" s="217" t="s">
        <v>2855</v>
      </c>
      <c r="D2070" s="214" t="str">
        <f t="shared" si="50"/>
        <v>COMMENT ON COLUMN SPT_LOC_ALIASES_V.CONV_LOC_NAME IS 'Converted Location Name (all commas, periods are removed and all redundant whitespace is removed)';</v>
      </c>
    </row>
    <row r="2071" spans="1:4" x14ac:dyDescent="0.25">
      <c r="A2071" s="200" t="s">
        <v>2849</v>
      </c>
      <c r="B2071" t="s">
        <v>254</v>
      </c>
      <c r="C2071" s="214" t="str">
        <f t="shared" si="51"/>
        <v>The alphabetic code for the given location</v>
      </c>
      <c r="D2071" s="214" t="str">
        <f t="shared" si="50"/>
        <v>COMMENT ON COLUMN SPT_LOC_ALIASES_V.LOC_ALPHA_CODE IS 'The alphabetic code for the given location';</v>
      </c>
    </row>
    <row r="2072" spans="1:4" x14ac:dyDescent="0.25">
      <c r="A2072" s="200" t="s">
        <v>2849</v>
      </c>
      <c r="B2072" t="s">
        <v>256</v>
      </c>
      <c r="C2072" s="214" t="str">
        <f t="shared" si="51"/>
        <v>The description for the given location</v>
      </c>
      <c r="D2072" s="214" t="str">
        <f t="shared" si="50"/>
        <v>COMMENT ON COLUMN SPT_LOC_ALIASES_V.LOC_DESC IS 'The description for the given location';</v>
      </c>
    </row>
    <row r="2073" spans="1:4" x14ac:dyDescent="0.25">
      <c r="A2073" s="200" t="s">
        <v>2849</v>
      </c>
      <c r="B2073" t="s">
        <v>255</v>
      </c>
      <c r="C2073" s="214" t="str">
        <f t="shared" si="51"/>
        <v>The numeric code for the given location</v>
      </c>
      <c r="D2073" s="214" t="str">
        <f t="shared" si="50"/>
        <v>COMMENT ON COLUMN SPT_LOC_ALIASES_V.LOC_NUM_CODE IS 'The numeric code for the given location';</v>
      </c>
    </row>
    <row r="2074" spans="1:4" x14ac:dyDescent="0.25">
      <c r="A2074" s="200" t="s">
        <v>2849</v>
      </c>
      <c r="B2074" t="s">
        <v>257</v>
      </c>
      <c r="C2074" s="214" t="str">
        <f t="shared" si="51"/>
        <v>The parent location for the given location</v>
      </c>
      <c r="D2074" s="214" t="str">
        <f t="shared" si="50"/>
        <v>COMMENT ON COLUMN SPT_LOC_ALIASES_V.PARENT_LOC_ID IS 'The parent location for the given location';</v>
      </c>
    </row>
    <row r="2075" spans="1:4" x14ac:dyDescent="0.25">
      <c r="A2075" s="200" t="s">
        <v>2849</v>
      </c>
      <c r="B2075" t="s">
        <v>1452</v>
      </c>
      <c r="C2075" s="214" t="str">
        <f t="shared" si="51"/>
        <v>The original SEQ_ID for historical data in the SWFSC_LOC_VW query that was migrated from SWFSC in 2015</v>
      </c>
      <c r="D2075" s="214" t="str">
        <f t="shared" si="50"/>
        <v>COMMENT ON COLUMN SPT_LOC_ALIASES_V.SWFSC_SEQ_ID IS 'The original SEQ_ID for historical data in the SWFSC_LOC_VW query that was migrated from SWFSC in 2015';</v>
      </c>
    </row>
    <row r="2076" spans="1:4" x14ac:dyDescent="0.25">
      <c r="A2076" s="200" t="s">
        <v>2849</v>
      </c>
      <c r="B2076" t="s">
        <v>1477</v>
      </c>
      <c r="C2076" s="214" t="str">
        <f t="shared" si="51"/>
        <v>The original SEQ_ID_PARENT for historical data in the SWFSC_LOC_VW query that was migrated from SWFSC in 2015</v>
      </c>
      <c r="D2076" s="214" t="str">
        <f t="shared" si="50"/>
        <v>COMMENT ON COLUMN SPT_LOC_ALIASES_V.SWFSC_SEQ_ID_PARENT IS 'The original SEQ_ID_PARENT for historical data in the SWFSC_LOC_VW query that was migrated from SWFSC in 2015';</v>
      </c>
    </row>
    <row r="2077" spans="1:4" x14ac:dyDescent="0.25">
      <c r="A2077" s="200" t="s">
        <v>2849</v>
      </c>
      <c r="B2077" t="s">
        <v>248</v>
      </c>
      <c r="C2077" s="214" t="str">
        <f t="shared" si="51"/>
        <v>The type of location</v>
      </c>
      <c r="D2077" s="214" t="str">
        <f t="shared" si="50"/>
        <v>COMMENT ON COLUMN SPT_LOC_ALIASES_V.LOC_TYPE_ID IS 'The type of location';</v>
      </c>
    </row>
    <row r="2078" spans="1:4" x14ac:dyDescent="0.25">
      <c r="A2078" s="200" t="s">
        <v>2849</v>
      </c>
      <c r="B2078" t="s">
        <v>249</v>
      </c>
      <c r="C2078" s="214" t="str">
        <f t="shared" si="51"/>
        <v>The name of the location type</v>
      </c>
      <c r="D2078" s="214" t="str">
        <f t="shared" si="50"/>
        <v>COMMENT ON COLUMN SPT_LOC_ALIASES_V.LOC_TYPE_NAME IS 'The name of the location type';</v>
      </c>
    </row>
    <row r="2079" spans="1:4" x14ac:dyDescent="0.25">
      <c r="A2079" s="200" t="s">
        <v>2849</v>
      </c>
      <c r="B2079" t="s">
        <v>250</v>
      </c>
      <c r="C2079" s="214" t="str">
        <f t="shared" si="51"/>
        <v>The code for the location type</v>
      </c>
      <c r="D2079" s="214" t="str">
        <f t="shared" si="50"/>
        <v>COMMENT ON COLUMN SPT_LOC_ALIASES_V.LOC_TYPE_CODE IS 'The code for the location type';</v>
      </c>
    </row>
    <row r="2080" spans="1:4" x14ac:dyDescent="0.25">
      <c r="A2080" s="200" t="s">
        <v>2849</v>
      </c>
      <c r="B2080" t="s">
        <v>251</v>
      </c>
      <c r="C2080" s="214" t="str">
        <f t="shared" si="51"/>
        <v>The description for the location type</v>
      </c>
      <c r="D2080" s="214" t="str">
        <f t="shared" si="50"/>
        <v>COMMENT ON COLUMN SPT_LOC_ALIASES_V.LOC_TYPE_DESC IS 'The description for the location type';</v>
      </c>
    </row>
    <row r="2081" spans="1:4" x14ac:dyDescent="0.25">
      <c r="A2081" s="200" t="s">
        <v>2849</v>
      </c>
      <c r="B2081" t="s">
        <v>2847</v>
      </c>
      <c r="C2081" s="217" t="s">
        <v>2856</v>
      </c>
      <c r="D2081" s="214" t="str">
        <f t="shared" si="50"/>
        <v>COMMENT ON COLUMN SPT_LOC_ALIASES_V.LOC_ALIASES IS 'comma delimited list of all location aliases for the given location';</v>
      </c>
    </row>
    <row r="2082" spans="1:4" x14ac:dyDescent="0.25">
      <c r="A2082" s="200" t="s">
        <v>2849</v>
      </c>
      <c r="B2082" t="s">
        <v>2848</v>
      </c>
      <c r="C2082" s="217" t="s">
        <v>2857</v>
      </c>
      <c r="D2082" s="214" t="str">
        <f t="shared" si="50"/>
        <v>COMMENT ON COLUMN SPT_LOC_ALIASES_V.CONV_LOC_ALIASES IS 'comma delimited list of Converted Location Name aliases (all commas, periods are removed and all redundant whitespace is removed)';</v>
      </c>
    </row>
    <row r="2083" spans="1:4" s="263" customFormat="1" x14ac:dyDescent="0.25">
      <c r="A2083" s="264" t="s">
        <v>2849</v>
      </c>
      <c r="B2083" s="263" t="s">
        <v>4192</v>
      </c>
      <c r="C2083" s="217" t="s">
        <v>4193</v>
      </c>
      <c r="D2083" s="263" t="str">
        <f t="shared" si="50"/>
        <v>COMMENT ON COLUMN SPT_LOC_ALIASES_V.CONCAT_LOC_NAME IS 'The concatenated value of the given Location Name and Parent Location Name with a comma separating the values';</v>
      </c>
    </row>
    <row r="2084" spans="1:4" x14ac:dyDescent="0.25">
      <c r="A2084" s="200" t="s">
        <v>2850</v>
      </c>
      <c r="B2084" t="s">
        <v>240</v>
      </c>
      <c r="C2084" s="214" t="str">
        <f t="shared" si="51"/>
        <v>Primary Key for the SPT_ORGANIZATIONS table</v>
      </c>
      <c r="D2084" s="214" t="str">
        <f t="shared" si="50"/>
        <v>COMMENT ON COLUMN SPT_ORG_ALIASES_V.ORG_ID IS 'Primary Key for the SPT_ORGANIZATIONS table';</v>
      </c>
    </row>
    <row r="2085" spans="1:4" x14ac:dyDescent="0.25">
      <c r="A2085" s="200" t="s">
        <v>2850</v>
      </c>
      <c r="B2085" t="s">
        <v>146</v>
      </c>
      <c r="C2085" s="214" t="str">
        <f t="shared" si="51"/>
        <v>The name of the organization</v>
      </c>
      <c r="D2085" s="214" t="str">
        <f t="shared" si="50"/>
        <v>COMMENT ON COLUMN SPT_ORG_ALIASES_V.ORG_NAME IS 'The name of the organization';</v>
      </c>
    </row>
    <row r="2086" spans="1:4" s="214" customFormat="1" x14ac:dyDescent="0.25">
      <c r="A2086" s="200" t="s">
        <v>2850</v>
      </c>
      <c r="B2086" s="214" t="s">
        <v>2853</v>
      </c>
      <c r="C2086" s="217" t="s">
        <v>2858</v>
      </c>
      <c r="D2086" s="214" t="str">
        <f t="shared" si="50"/>
        <v>COMMENT ON COLUMN SPT_ORG_ALIASES_V.CONV_ORG_NAME IS 'Converted Organization Name (all commas, periods are removed and all redundant whitespace is removed)';</v>
      </c>
    </row>
    <row r="2087" spans="1:4" x14ac:dyDescent="0.25">
      <c r="A2087" s="200" t="s">
        <v>2850</v>
      </c>
      <c r="B2087" t="s">
        <v>266</v>
      </c>
      <c r="C2087" s="214" t="str">
        <f t="shared" si="51"/>
        <v>The abbreviated name of the organization</v>
      </c>
      <c r="D2087" s="214" t="str">
        <f t="shared" si="50"/>
        <v>COMMENT ON COLUMN SPT_ORG_ALIASES_V.ORG_ABBR IS 'The abbreviated name of the organization';</v>
      </c>
    </row>
    <row r="2088" spans="1:4" x14ac:dyDescent="0.25">
      <c r="A2088" s="200" t="s">
        <v>2850</v>
      </c>
      <c r="B2088" t="s">
        <v>241</v>
      </c>
      <c r="C2088" s="214" t="str">
        <f t="shared" si="51"/>
        <v>Description for the organization</v>
      </c>
      <c r="D2088" s="214" t="str">
        <f t="shared" si="50"/>
        <v>COMMENT ON COLUMN SPT_ORG_ALIASES_V.ORG_DESC IS 'Description for the organization';</v>
      </c>
    </row>
    <row r="2089" spans="1:4" x14ac:dyDescent="0.25">
      <c r="A2089" s="200" t="s">
        <v>2850</v>
      </c>
      <c r="B2089" t="s">
        <v>267</v>
      </c>
      <c r="C2089" s="214" t="str">
        <f t="shared" si="51"/>
        <v>The phone number for the organization</v>
      </c>
      <c r="D2089" s="214" t="str">
        <f t="shared" si="50"/>
        <v>COMMENT ON COLUMN SPT_ORG_ALIASES_V.ORG_PHONE_NUM IS 'The phone number for the organization';</v>
      </c>
    </row>
    <row r="2090" spans="1:4" x14ac:dyDescent="0.25">
      <c r="A2090" s="200" t="s">
        <v>2850</v>
      </c>
      <c r="B2090" t="s">
        <v>268</v>
      </c>
      <c r="C2090" s="214" t="str">
        <f t="shared" si="51"/>
        <v>The organization Address line 1</v>
      </c>
      <c r="D2090" s="214" t="str">
        <f t="shared" si="50"/>
        <v>COMMENT ON COLUMN SPT_ORG_ALIASES_V.ORG_ADDR1 IS 'The organization Address line 1';</v>
      </c>
    </row>
    <row r="2091" spans="1:4" x14ac:dyDescent="0.25">
      <c r="A2091" s="200" t="s">
        <v>2850</v>
      </c>
      <c r="B2091" t="s">
        <v>269</v>
      </c>
      <c r="C2091" s="214" t="str">
        <f t="shared" si="51"/>
        <v>The organization Address line 2</v>
      </c>
      <c r="D2091" s="214" t="str">
        <f t="shared" si="50"/>
        <v>COMMENT ON COLUMN SPT_ORG_ALIASES_V.ORG_ADDR2 IS 'The organization Address line 2';</v>
      </c>
    </row>
    <row r="2092" spans="1:4" x14ac:dyDescent="0.25">
      <c r="A2092" s="200" t="s">
        <v>2850</v>
      </c>
      <c r="B2092" t="s">
        <v>270</v>
      </c>
      <c r="C2092" s="214" t="str">
        <f t="shared" si="51"/>
        <v>The organization Address line 3</v>
      </c>
      <c r="D2092" s="214" t="str">
        <f t="shared" si="50"/>
        <v>COMMENT ON COLUMN SPT_ORG_ALIASES_V.ORG_ADDR3 IS 'The organization Address line 3';</v>
      </c>
    </row>
    <row r="2093" spans="1:4" x14ac:dyDescent="0.25">
      <c r="A2093" s="200" t="s">
        <v>2850</v>
      </c>
      <c r="B2093" t="s">
        <v>446</v>
      </c>
      <c r="C2093" s="214" t="str">
        <f t="shared" si="51"/>
        <v>The organization website</v>
      </c>
      <c r="D2093" s="214" t="str">
        <f t="shared" si="50"/>
        <v>COMMENT ON COLUMN SPT_ORG_ALIASES_V.ORG_WEB_URL IS 'The organization website';</v>
      </c>
    </row>
    <row r="2094" spans="1:4" x14ac:dyDescent="0.25">
      <c r="A2094" s="200" t="s">
        <v>2850</v>
      </c>
      <c r="B2094" t="s">
        <v>271</v>
      </c>
      <c r="C2094" s="214" t="str">
        <f t="shared" si="51"/>
        <v>The location of the organization</v>
      </c>
      <c r="D2094" s="214" t="str">
        <f t="shared" si="50"/>
        <v>COMMENT ON COLUMN SPT_ORG_ALIASES_V.ORG_LOC_ID IS 'The location of the organization';</v>
      </c>
    </row>
    <row r="2095" spans="1:4" x14ac:dyDescent="0.25">
      <c r="A2095" s="200" t="s">
        <v>2850</v>
      </c>
      <c r="B2095" t="s">
        <v>1452</v>
      </c>
      <c r="C2095" s="214" t="str">
        <f t="shared" si="51"/>
        <v>The original SEQ_ID for historical data in the SWFSC_LOC_VW query that was migrated from SWFSC in 2015</v>
      </c>
      <c r="D2095" s="214" t="str">
        <f t="shared" si="50"/>
        <v>COMMENT ON COLUMN SPT_ORG_ALIASES_V.SWFSC_SEQ_ID IS 'The original SEQ_ID for historical data in the SWFSC_LOC_VW query that was migrated from SWFSC in 2015';</v>
      </c>
    </row>
    <row r="2096" spans="1:4" x14ac:dyDescent="0.25">
      <c r="A2096" s="200" t="s">
        <v>2850</v>
      </c>
      <c r="B2096" t="s">
        <v>111</v>
      </c>
      <c r="C2096" s="214" t="str">
        <f t="shared" si="51"/>
        <v>The type of organization</v>
      </c>
      <c r="D2096" s="214" t="str">
        <f t="shared" si="50"/>
        <v>COMMENT ON COLUMN SPT_ORG_ALIASES_V.ORG_TYPE_ID IS 'The type of organization';</v>
      </c>
    </row>
    <row r="2097" spans="1:4" x14ac:dyDescent="0.25">
      <c r="A2097" s="200" t="s">
        <v>2850</v>
      </c>
      <c r="B2097" t="s">
        <v>143</v>
      </c>
      <c r="C2097" s="214" t="str">
        <f t="shared" si="51"/>
        <v>Organization Type Code</v>
      </c>
      <c r="D2097" s="214" t="str">
        <f t="shared" si="50"/>
        <v>COMMENT ON COLUMN SPT_ORG_ALIASES_V.ORG_TYPE_CODE IS 'Organization Type Code';</v>
      </c>
    </row>
    <row r="2098" spans="1:4" x14ac:dyDescent="0.25">
      <c r="A2098" s="200" t="s">
        <v>2850</v>
      </c>
      <c r="B2098" t="s">
        <v>144</v>
      </c>
      <c r="C2098" s="214" t="str">
        <f t="shared" si="51"/>
        <v>Organization Type Name</v>
      </c>
      <c r="D2098" s="214" t="str">
        <f t="shared" si="50"/>
        <v>COMMENT ON COLUMN SPT_ORG_ALIASES_V.ORG_TYPE_NAME IS 'Organization Type Name';</v>
      </c>
    </row>
    <row r="2099" spans="1:4" x14ac:dyDescent="0.25">
      <c r="A2099" s="200" t="s">
        <v>2850</v>
      </c>
      <c r="B2099" t="s">
        <v>265</v>
      </c>
      <c r="C2099" s="214" t="str">
        <f t="shared" si="51"/>
        <v>Organization Type description</v>
      </c>
      <c r="D2099" s="214" t="str">
        <f t="shared" si="50"/>
        <v>COMMENT ON COLUMN SPT_ORG_ALIASES_V.ORG_TYPE_DESC IS 'Organization Type description';</v>
      </c>
    </row>
    <row r="2100" spans="1:4" x14ac:dyDescent="0.25">
      <c r="A2100" s="200" t="s">
        <v>2850</v>
      </c>
      <c r="B2100" t="s">
        <v>2851</v>
      </c>
      <c r="C2100" s="217" t="s">
        <v>2859</v>
      </c>
      <c r="D2100" s="214" t="str">
        <f t="shared" si="50"/>
        <v>COMMENT ON COLUMN SPT_ORG_ALIASES_V.ORG_ALIASES IS 'comma delimited list of all organization aliases for the given organization';</v>
      </c>
    </row>
    <row r="2101" spans="1:4" x14ac:dyDescent="0.25">
      <c r="A2101" s="200" t="s">
        <v>2850</v>
      </c>
      <c r="B2101" t="s">
        <v>2852</v>
      </c>
      <c r="C2101" s="217" t="s">
        <v>2860</v>
      </c>
      <c r="D2101" s="214" t="str">
        <f t="shared" si="50"/>
        <v>COMMENT ON COLUMN SPT_ORG_ALIASES_V.CONV_ORG_ALIASES IS 'comma delimited list of Converted Organization Name aliases (all commas, periods are removed and all redundant whitespace is removed)';</v>
      </c>
    </row>
    <row r="2102" spans="1:4" x14ac:dyDescent="0.25">
      <c r="A2102" s="200" t="s">
        <v>3826</v>
      </c>
      <c r="B2102" t="s">
        <v>253</v>
      </c>
      <c r="C2102" t="str">
        <f>VLOOKUP(B2102, $B$62:$C$2101, 2, FALSE)</f>
        <v>The name of the given location</v>
      </c>
      <c r="D2102" s="214" t="str">
        <f t="shared" si="50"/>
        <v>COMMENT ON COLUMN SPT_QC_DUP_LOC_ALIASES_V.LOC_NAME IS 'The name of the given location';</v>
      </c>
    </row>
    <row r="2103" spans="1:4" x14ac:dyDescent="0.25">
      <c r="A2103" s="264" t="s">
        <v>3826</v>
      </c>
      <c r="B2103" t="s">
        <v>249</v>
      </c>
      <c r="C2103" s="214" t="str">
        <f>VLOOKUP(B2103, $B$62:$C$2101, 2, FALSE)</f>
        <v>The name of the location type</v>
      </c>
      <c r="D2103" s="214" t="str">
        <f t="shared" si="50"/>
        <v>COMMENT ON COLUMN SPT_QC_DUP_LOC_ALIASES_V.LOC_TYPE_NAME IS 'The name of the location type';</v>
      </c>
    </row>
    <row r="2104" spans="1:4" x14ac:dyDescent="0.25">
      <c r="A2104" s="200" t="s">
        <v>3827</v>
      </c>
      <c r="B2104" t="s">
        <v>146</v>
      </c>
      <c r="C2104" s="214" t="str">
        <f>VLOOKUP(B2104, $B$62:$C$2101, 2, FALSE)</f>
        <v>The name of the organization</v>
      </c>
      <c r="D2104" s="214" t="str">
        <f t="shared" si="50"/>
        <v>COMMENT ON COLUMN SPT_QC_DUP_ORG_ALIASES_V.ORG_NAME IS 'The name of the organization';</v>
      </c>
    </row>
    <row r="2105" spans="1:4" x14ac:dyDescent="0.25">
      <c r="A2105" s="264" t="s">
        <v>3827</v>
      </c>
      <c r="B2105" t="s">
        <v>144</v>
      </c>
      <c r="C2105" s="214" t="str">
        <f>VLOOKUP(B2105, $B$62:$C$2101, 2, FALSE)</f>
        <v>Organization Type Name</v>
      </c>
      <c r="D2105" s="214" t="str">
        <f t="shared" si="50"/>
        <v>COMMENT ON COLUMN SPT_QC_DUP_ORG_ALIASES_V.ORG_TYPE_NAME IS 'Organization Type Name';</v>
      </c>
    </row>
    <row r="2106" spans="1:4" x14ac:dyDescent="0.25">
      <c r="A2106" t="s">
        <v>2891</v>
      </c>
      <c r="B2106" t="s">
        <v>366</v>
      </c>
      <c r="C2106" s="214" t="str">
        <f>VLOOKUP(B2106, $B$62:$C$2101, 2, FALSE)</f>
        <v>The foreign key reference to the vessel trip the documents/processes belong to</v>
      </c>
      <c r="D2106" s="214" t="str">
        <f t="shared" si="50"/>
        <v>COMMENT ON COLUMN SPT_RPT_TRIP_EVT_STATS_V.VESS_TRIP_ID IS 'The foreign key reference to the vessel trip the documents/processes belong to';</v>
      </c>
    </row>
    <row r="2107" spans="1:4" s="146" customFormat="1" x14ac:dyDescent="0.25">
      <c r="A2107" s="146" t="s">
        <v>2891</v>
      </c>
      <c r="B2107" s="146" t="s">
        <v>445</v>
      </c>
      <c r="C2107" s="146" t="str">
        <f>VLOOKUP(B2107, $B$841:$C$2278, 2, FALSE)</f>
        <v>The registration number for the given fishing Vessel</v>
      </c>
      <c r="D2107" s="146" t="str">
        <f t="shared" si="50"/>
        <v>COMMENT ON COLUMN SPT_RPT_TRIP_EVT_STATS_V.VESS_REG_NUM IS 'The registration number for the given fishing Vessel';</v>
      </c>
    </row>
    <row r="2108" spans="1:4" s="146" customFormat="1" x14ac:dyDescent="0.25">
      <c r="A2108" s="146" t="s">
        <v>2891</v>
      </c>
      <c r="B2108" s="146" t="s">
        <v>903</v>
      </c>
      <c r="C2108" s="146" t="str">
        <f>VLOOKUP(B2108, $B$841:$C$2278, 2, FALSE)</f>
        <v>The name of the given fishing Vessel during the DEPARTURE_DATE_UTC (PTA)</v>
      </c>
      <c r="D2108" s="146" t="str">
        <f t="shared" si="50"/>
        <v>COMMENT ON COLUMN SPT_RPT_TRIP_EVT_STATS_V.PTA_VESS_NAME IS 'The name of the given fishing Vessel during the DEPARTURE_DATE_UTC (PTA)';</v>
      </c>
    </row>
    <row r="2109" spans="1:4" s="146" customFormat="1" x14ac:dyDescent="0.25">
      <c r="A2109" s="146" t="s">
        <v>2891</v>
      </c>
      <c r="B2109" s="146" t="s">
        <v>950</v>
      </c>
      <c r="C2109" s="146" t="str">
        <f>VLOOKUP(B2109, $B$841:$C$2278, 2, FALSE)</f>
        <v>The license number of the given fishing Vessel during the DEPARTURE_DATE_UTC (PTA)</v>
      </c>
      <c r="D2109" s="146" t="str">
        <f t="shared" si="50"/>
        <v>COMMENT ON COLUMN SPT_RPT_TRIP_EVT_STATS_V.PTA_VESS_LIC_NUM IS 'The license number of the given fishing Vessel during the DEPARTURE_DATE_UTC (PTA)';</v>
      </c>
    </row>
    <row r="2110" spans="1:4" s="146" customFormat="1" x14ac:dyDescent="0.25">
      <c r="A2110" s="146" t="s">
        <v>2891</v>
      </c>
      <c r="B2110" s="146" t="s">
        <v>948</v>
      </c>
      <c r="C2110" s="146" t="str">
        <f>VLOOKUP(B2110, $B$841:$C$2278, 2, FALSE)</f>
        <v>The IRCS of the given fishing Vessel during the DEPARTURE_DATE_UTC (PTA)</v>
      </c>
      <c r="D2110" s="146" t="str">
        <f t="shared" si="50"/>
        <v>COMMENT ON COLUMN SPT_RPT_TRIP_EVT_STATS_V.PTA_VESS_IRCS IS 'The IRCS of the given fishing Vessel during the DEPARTURE_DATE_UTC (PTA)';</v>
      </c>
    </row>
    <row r="2111" spans="1:4" s="146" customFormat="1" x14ac:dyDescent="0.25">
      <c r="A2111" s="146" t="s">
        <v>2891</v>
      </c>
      <c r="B2111" s="146" t="s">
        <v>1168</v>
      </c>
      <c r="C2111" s="146" t="str">
        <f>VLOOKUP(B2111, $B$841:$C$2278, 2, FALSE)</f>
        <v>The name of the Vessel Management Organization of the given fishing Vessel during the DEPARTURE_DATE_UTC (PTA)</v>
      </c>
      <c r="D2111" s="146" t="str">
        <f t="shared" si="50"/>
        <v>COMMENT ON COLUMN SPT_RPT_TRIP_EVT_STATS_V.PTA_VESS_ORG_NAME IS 'The name of the Vessel Management Organization of the given fishing Vessel during the DEPARTURE_DATE_UTC (PTA)';</v>
      </c>
    </row>
    <row r="2112" spans="1:4" x14ac:dyDescent="0.25">
      <c r="A2112" s="214" t="s">
        <v>2891</v>
      </c>
      <c r="B2112" t="s">
        <v>368</v>
      </c>
      <c r="C2112" s="214" t="str">
        <f>VLOOKUP(B2112, $B$62:$C$2101, 2, FALSE)</f>
        <v>The first name of the given vessel captain</v>
      </c>
      <c r="D2112" s="214" t="str">
        <f t="shared" si="50"/>
        <v>COMMENT ON COLUMN SPT_RPT_TRIP_EVT_STATS_V.VESS_CAP_FNAME IS 'The first name of the given vessel captain';</v>
      </c>
    </row>
    <row r="2113" spans="1:4" x14ac:dyDescent="0.25">
      <c r="A2113" s="214" t="s">
        <v>2891</v>
      </c>
      <c r="B2113" t="s">
        <v>370</v>
      </c>
      <c r="C2113" s="214" t="str">
        <f>VLOOKUP(B2113, $B$62:$C$2101, 2, FALSE)</f>
        <v>The last name of the given vessel captain</v>
      </c>
      <c r="D2113" s="214" t="str">
        <f t="shared" si="50"/>
        <v>COMMENT ON COLUMN SPT_RPT_TRIP_EVT_STATS_V.VESS_CAP_LNAME IS 'The last name of the given vessel captain';</v>
      </c>
    </row>
    <row r="2114" spans="1:4" x14ac:dyDescent="0.25">
      <c r="A2114" s="214" t="s">
        <v>2891</v>
      </c>
      <c r="B2114" t="s">
        <v>374</v>
      </c>
      <c r="C2114" s="214" t="str">
        <f>VLOOKUP(B2114, $B$62:$C$2101, 2, FALSE)</f>
        <v>The date/time (in UTC) of departure for the given fishing trip</v>
      </c>
      <c r="D2114" s="214" t="str">
        <f t="shared" si="50"/>
        <v>COMMENT ON COLUMN SPT_RPT_TRIP_EVT_STATS_V.VESS_TRIP_DEPART_DTM IS 'The date/time (in UTC) of departure for the given fishing trip';</v>
      </c>
    </row>
    <row r="2115" spans="1:4" x14ac:dyDescent="0.25">
      <c r="A2115" s="214" t="s">
        <v>2891</v>
      </c>
      <c r="B2115" t="s">
        <v>1208</v>
      </c>
      <c r="C2115" s="214" t="str">
        <f>VLOOKUP(B2115, $B$62:$C$2101, 2, FALSE)</f>
        <v>The formatted date/time (in UTC) of departure for the given fishing trip (MM/DD/YYYY HH24:MI)</v>
      </c>
      <c r="D2115" s="214" t="str">
        <f t="shared" si="50"/>
        <v>COMMENT ON COLUMN SPT_RPT_TRIP_EVT_STATS_V.FORMATTED_DEPART_DTM IS 'The formatted date/time (in UTC) of departure for the given fishing trip (MM/DD/YYYY HH24:MI)';</v>
      </c>
    </row>
    <row r="2116" spans="1:4" x14ac:dyDescent="0.25">
      <c r="A2116" s="214" t="s">
        <v>2891</v>
      </c>
      <c r="B2116" t="s">
        <v>1210</v>
      </c>
      <c r="C2116" s="214" t="str">
        <f>VLOOKUP(B2116, $B$62:$C$2101, 2, FALSE)</f>
        <v>The formatted date/time (in UTC) of arrival for the given fishing trip (MM/DD/YYYY HH24:MI)</v>
      </c>
      <c r="D2116" s="214" t="str">
        <f t="shared" si="50"/>
        <v>COMMENT ON COLUMN SPT_RPT_TRIP_EVT_STATS_V.FORMATTED_ARRIVAL_DTM IS 'The formatted date/time (in UTC) of arrival for the given fishing trip (MM/DD/YYYY HH24:MI)';</v>
      </c>
    </row>
    <row r="2117" spans="1:4" x14ac:dyDescent="0.25">
      <c r="A2117" s="214" t="s">
        <v>2891</v>
      </c>
      <c r="B2117" t="s">
        <v>2875</v>
      </c>
      <c r="C2117" s="214" t="s">
        <v>2892</v>
      </c>
      <c r="D2117" s="214" t="str">
        <f t="shared" si="50"/>
        <v>COMMENT ON COLUMN SPT_RPT_TRIP_EVT_STATS_V.TOTAL_TRIP_EVENTS IS 'The total number of trip events for the given fishing trip';</v>
      </c>
    </row>
    <row r="2118" spans="1:4" x14ac:dyDescent="0.25">
      <c r="A2118" s="214" t="s">
        <v>2891</v>
      </c>
      <c r="B2118" t="s">
        <v>2876</v>
      </c>
      <c r="C2118" s="214" t="s">
        <v>2893</v>
      </c>
      <c r="D2118" s="214" t="str">
        <f t="shared" si="50"/>
        <v>COMMENT ON COLUMN SPT_RPT_TRIP_EVT_STATS_V.TOTAL_NON_FISHING_TRIP_EVENTS IS 'The total number of non-fishing trip events for the given fishing trip';</v>
      </c>
    </row>
    <row r="2119" spans="1:4" x14ac:dyDescent="0.25">
      <c r="A2119" s="214" t="s">
        <v>2891</v>
      </c>
      <c r="B2119" t="s">
        <v>2877</v>
      </c>
      <c r="C2119" s="214" t="s">
        <v>2894</v>
      </c>
      <c r="D2119" s="214" t="str">
        <f t="shared" si="50"/>
        <v>COMMENT ON COLUMN SPT_RPT_TRIP_EVT_STATS_V.TOTAL_FISHING_TRIP_EVENTS IS 'The total number of fishing trip events for the given fishing trip';</v>
      </c>
    </row>
    <row r="2120" spans="1:4" x14ac:dyDescent="0.25">
      <c r="A2120" s="214" t="s">
        <v>2891</v>
      </c>
      <c r="B2120" t="s">
        <v>2878</v>
      </c>
      <c r="C2120" s="214" t="s">
        <v>2936</v>
      </c>
      <c r="D2120" s="214" t="str">
        <f t="shared" si="50"/>
        <v>COMMENT ON COLUMN SPT_RPT_TRIP_EVT_STATS_V.TOTAL_FISH_EVENT_DURATION_HRS IS 'The total duration of all fishing sets that have a set start and end time specified (in hours)';</v>
      </c>
    </row>
    <row r="2121" spans="1:4" x14ac:dyDescent="0.25">
      <c r="A2121" s="214" t="s">
        <v>2891</v>
      </c>
      <c r="B2121" t="s">
        <v>2879</v>
      </c>
      <c r="C2121" s="214" t="s">
        <v>2895</v>
      </c>
      <c r="D2121" s="214" t="str">
        <f t="shared" si="50"/>
        <v>COMMENT ON COLUMN SPT_RPT_TRIP_EVT_STATS_V.TOTAL_DISCARD_RECS IS 'The total number of catch records for fish species that were discarded';</v>
      </c>
    </row>
    <row r="2122" spans="1:4" x14ac:dyDescent="0.25">
      <c r="A2122" s="214" t="s">
        <v>2891</v>
      </c>
      <c r="B2122" t="s">
        <v>2880</v>
      </c>
      <c r="C2122" s="214" t="s">
        <v>2896</v>
      </c>
      <c r="D2122" s="214" t="str">
        <f t="shared" si="50"/>
        <v>COMMENT ON COLUMN SPT_RPT_TRIP_EVT_STATS_V.TOTAL_DISC_TARG_TUNA_RECS IS 'The total number of catch records for target tuna fish species that were discarded';</v>
      </c>
    </row>
    <row r="2123" spans="1:4" x14ac:dyDescent="0.25">
      <c r="A2123" s="214" t="s">
        <v>2891</v>
      </c>
      <c r="B2123" t="s">
        <v>2881</v>
      </c>
      <c r="C2123" s="214" t="s">
        <v>2897</v>
      </c>
      <c r="D2123" s="214" t="str">
        <f t="shared" si="50"/>
        <v>COMMENT ON COLUMN SPT_RPT_TRIP_EVT_STATS_V.TOTAL_DISC_NON_TARG_TUNA_RECS IS 'The total number of catch records for non-target tuna fish species that were discarded';</v>
      </c>
    </row>
    <row r="2124" spans="1:4" x14ac:dyDescent="0.25">
      <c r="A2124" s="214" t="s">
        <v>2891</v>
      </c>
      <c r="B2124" t="s">
        <v>2882</v>
      </c>
      <c r="C2124" s="214" t="s">
        <v>2898</v>
      </c>
      <c r="D2124" s="214" t="str">
        <f t="shared" si="50"/>
        <v>COMMENT ON COLUMN SPT_RPT_TRIP_EVT_STATS_V.TOTAL_DISC_WT_MT IS 'The total weight of all discards for the given fishing trip in metric tons';</v>
      </c>
    </row>
    <row r="2125" spans="1:4" x14ac:dyDescent="0.25">
      <c r="A2125" s="214" t="s">
        <v>2891</v>
      </c>
      <c r="B2125" t="s">
        <v>2883</v>
      </c>
      <c r="C2125" s="214" t="s">
        <v>2927</v>
      </c>
      <c r="D2125" s="214" t="str">
        <f t="shared" si="50"/>
        <v>COMMENT ON COLUMN SPT_RPT_TRIP_EVT_STATS_V.TOTAL_TARG_TUNA_DISC_WT_MT IS 'The total weight of all target tuna fish species discards for the given fishing trip in metric tons';</v>
      </c>
    </row>
    <row r="2126" spans="1:4" x14ac:dyDescent="0.25">
      <c r="A2126" s="214" t="s">
        <v>2891</v>
      </c>
      <c r="B2126" t="s">
        <v>2884</v>
      </c>
      <c r="C2126" s="214" t="s">
        <v>2931</v>
      </c>
      <c r="D2126" s="214" t="str">
        <f t="shared" si="50"/>
        <v>COMMENT ON COLUMN SPT_RPT_TRIP_EVT_STATS_V.TOTAL_NON_TARG_TUNA_DISC_WT_MT IS 'The total weight of all non-target tuna fish species discards for the given fishing trip in metric tons';</v>
      </c>
    </row>
    <row r="2127" spans="1:4" x14ac:dyDescent="0.25">
      <c r="A2127" s="214" t="s">
        <v>2891</v>
      </c>
      <c r="B2127" t="s">
        <v>2885</v>
      </c>
      <c r="C2127" s="214" t="s">
        <v>2899</v>
      </c>
      <c r="D2127" s="214" t="str">
        <f t="shared" si="50"/>
        <v>COMMENT ON COLUMN SPT_RPT_TRIP_EVT_STATS_V.TOTAL_RET_RECS IS 'The total number of catch records for fish species that were retained';</v>
      </c>
    </row>
    <row r="2128" spans="1:4" x14ac:dyDescent="0.25">
      <c r="A2128" s="214" t="s">
        <v>2891</v>
      </c>
      <c r="B2128" t="s">
        <v>2886</v>
      </c>
      <c r="C2128" s="214" t="s">
        <v>2900</v>
      </c>
      <c r="D2128" s="214" t="str">
        <f t="shared" si="50"/>
        <v>COMMENT ON COLUMN SPT_RPT_TRIP_EVT_STATS_V.TOTAL_TARG_TUNA_RET_RECS IS 'The total number of catch records for target tuna fish species that were retained';</v>
      </c>
    </row>
    <row r="2129" spans="1:4" x14ac:dyDescent="0.25">
      <c r="A2129" s="214" t="s">
        <v>2891</v>
      </c>
      <c r="B2129" t="s">
        <v>2887</v>
      </c>
      <c r="C2129" s="214" t="s">
        <v>2901</v>
      </c>
      <c r="D2129" s="214" t="str">
        <f t="shared" si="50"/>
        <v>COMMENT ON COLUMN SPT_RPT_TRIP_EVT_STATS_V.TOTAL_NON_TARG_TUNA_RET_RECS IS 'The total number of catch records for non-target tuna fish species that were retained';</v>
      </c>
    </row>
    <row r="2130" spans="1:4" x14ac:dyDescent="0.25">
      <c r="A2130" s="214" t="s">
        <v>2891</v>
      </c>
      <c r="B2130" t="s">
        <v>2888</v>
      </c>
      <c r="C2130" s="214" t="s">
        <v>2935</v>
      </c>
      <c r="D2130" s="214" t="str">
        <f t="shared" ref="D2130:D2217" si="52">CONCATENATE("COMMENT ON COLUMN ",A2130, ".", B2130, " IS '", SUBSTITUTE(C2130, "'", "''"), "';")</f>
        <v>COMMENT ON COLUMN SPT_RPT_TRIP_EVT_STATS_V.TOTAL_RET_WT_MT IS 'The total weight of all retained catch for the given fishing trip in metric tons';</v>
      </c>
    </row>
    <row r="2131" spans="1:4" x14ac:dyDescent="0.25">
      <c r="A2131" s="214" t="s">
        <v>2891</v>
      </c>
      <c r="B2131" t="s">
        <v>2889</v>
      </c>
      <c r="C2131" s="214" t="s">
        <v>2925</v>
      </c>
      <c r="D2131" s="214" t="str">
        <f t="shared" si="52"/>
        <v>COMMENT ON COLUMN SPT_RPT_TRIP_EVT_STATS_V.TOTAL_TARG_TUNA_RET_WT_MT IS 'The total weight of all target tuna species retained for the given fishing trip in metric tons';</v>
      </c>
    </row>
    <row r="2132" spans="1:4" x14ac:dyDescent="0.25">
      <c r="A2132" s="214" t="s">
        <v>2891</v>
      </c>
      <c r="B2132" t="s">
        <v>2890</v>
      </c>
      <c r="C2132" s="214" t="s">
        <v>2924</v>
      </c>
      <c r="D2132" s="214" t="str">
        <f t="shared" si="52"/>
        <v>COMMENT ON COLUMN SPT_RPT_TRIP_EVT_STATS_V.TOTAL_NON_TARG_TUNA_RET_WT_MT IS 'The total weight of all non-target tuna species retained for the given fishing trip in metric tons';</v>
      </c>
    </row>
    <row r="2133" spans="1:4" s="214" customFormat="1" x14ac:dyDescent="0.25">
      <c r="A2133" s="214" t="s">
        <v>2891</v>
      </c>
      <c r="B2133" s="214" t="s">
        <v>2915</v>
      </c>
      <c r="C2133" s="214" t="s">
        <v>2923</v>
      </c>
      <c r="D2133" s="214" t="str">
        <f t="shared" si="52"/>
        <v>COMMENT ON COLUMN SPT_RPT_TRIP_EVT_STATS_V.TOTAL_TUNA_RET_RECS IS 'The total number of catch records for tuna fish species that were retained';</v>
      </c>
    </row>
    <row r="2134" spans="1:4" s="214" customFormat="1" x14ac:dyDescent="0.25">
      <c r="A2134" s="214" t="s">
        <v>2891</v>
      </c>
      <c r="B2134" s="214" t="s">
        <v>2916</v>
      </c>
      <c r="C2134" s="214" t="s">
        <v>2926</v>
      </c>
      <c r="D2134" s="214" t="str">
        <f t="shared" si="52"/>
        <v>COMMENT ON COLUMN SPT_RPT_TRIP_EVT_STATS_V.TOTAL_TUNA_RET_WT_MT IS 'The total weight of all tuna fish species retained for the given fishing trip in metric tons';</v>
      </c>
    </row>
    <row r="2135" spans="1:4" s="214" customFormat="1" x14ac:dyDescent="0.25">
      <c r="A2135" s="214" t="s">
        <v>2891</v>
      </c>
      <c r="B2135" s="214" t="s">
        <v>2917</v>
      </c>
      <c r="C2135" s="214" t="s">
        <v>2934</v>
      </c>
      <c r="D2135" s="214" t="str">
        <f t="shared" si="52"/>
        <v>COMMENT ON COLUMN SPT_RPT_TRIP_EVT_STATS_V.TOTAL_TUNA_DISC_WT_MT IS 'The total weight of all tuna fish species discards for the given fishing trip in metric tons';</v>
      </c>
    </row>
    <row r="2136" spans="1:4" s="214" customFormat="1" x14ac:dyDescent="0.25">
      <c r="A2136" s="214" t="s">
        <v>2891</v>
      </c>
      <c r="B2136" s="214" t="s">
        <v>2918</v>
      </c>
      <c r="C2136" s="214" t="s">
        <v>2933</v>
      </c>
      <c r="D2136" s="214" t="str">
        <f t="shared" si="52"/>
        <v>COMMENT ON COLUMN SPT_RPT_TRIP_EVT_STATS_V.TOTAL_DISC_NON_TUNA_RECS IS 'The total number of catch records for non-tuna fish species that were discarded';</v>
      </c>
    </row>
    <row r="2137" spans="1:4" s="214" customFormat="1" x14ac:dyDescent="0.25">
      <c r="A2137" s="214" t="s">
        <v>2891</v>
      </c>
      <c r="B2137" s="214" t="s">
        <v>2919</v>
      </c>
      <c r="C2137" s="214" t="s">
        <v>2929</v>
      </c>
      <c r="D2137" s="214" t="str">
        <f t="shared" si="52"/>
        <v>COMMENT ON COLUMN SPT_RPT_TRIP_EVT_STATS_V.TOTAL_NON_TUNA_RET_WT_MT IS 'The total weight of all non-tuna species retained for the given fishing trip in metric tons';</v>
      </c>
    </row>
    <row r="2138" spans="1:4" s="214" customFormat="1" x14ac:dyDescent="0.25">
      <c r="A2138" s="214" t="s">
        <v>2891</v>
      </c>
      <c r="B2138" s="214" t="s">
        <v>2920</v>
      </c>
      <c r="C2138" s="214" t="s">
        <v>2928</v>
      </c>
      <c r="D2138" s="214" t="str">
        <f t="shared" si="52"/>
        <v>COMMENT ON COLUMN SPT_RPT_TRIP_EVT_STATS_V.TOTAL_NON_TUNA_RET_RECS IS 'The total number of catch records for non-tuna fish species that were retained';</v>
      </c>
    </row>
    <row r="2139" spans="1:4" s="214" customFormat="1" x14ac:dyDescent="0.25">
      <c r="A2139" s="214" t="s">
        <v>2891</v>
      </c>
      <c r="B2139" s="214" t="s">
        <v>2921</v>
      </c>
      <c r="C2139" s="214" t="s">
        <v>2930</v>
      </c>
      <c r="D2139" s="214" t="str">
        <f t="shared" si="52"/>
        <v>COMMENT ON COLUMN SPT_RPT_TRIP_EVT_STATS_V.TOTAL_DISC_TUNA_RECS IS 'The total number of catch records for tuna fish species that were discarded';</v>
      </c>
    </row>
    <row r="2140" spans="1:4" s="214" customFormat="1" x14ac:dyDescent="0.25">
      <c r="A2140" s="214" t="s">
        <v>2891</v>
      </c>
      <c r="B2140" s="214" t="s">
        <v>2922</v>
      </c>
      <c r="C2140" s="214" t="s">
        <v>2932</v>
      </c>
      <c r="D2140" s="214" t="str">
        <f t="shared" si="52"/>
        <v>COMMENT ON COLUMN SPT_RPT_TRIP_EVT_STATS_V.TOTAL_NON_TUNA_DISC_WT_MT IS 'The total weight of all non-tuna fish species discards for the given fishing trip in metric tons';</v>
      </c>
    </row>
    <row r="2141" spans="1:4" s="214" customFormat="1" x14ac:dyDescent="0.25">
      <c r="A2141" s="214" t="s">
        <v>2891</v>
      </c>
      <c r="B2141" s="214" t="s">
        <v>2017</v>
      </c>
      <c r="C2141" s="214" t="str">
        <f>VLOOKUP(B2141, $B$62:$C$2101, 2, FALSE)</f>
        <v>The Fishing Vessel IRCS value reported in the RPL form</v>
      </c>
      <c r="D2141" s="214" t="str">
        <f t="shared" si="52"/>
        <v>COMMENT ON COLUMN SPT_RPT_TRIP_EVT_STATS_V.RPL_ORIG_VESS_IRCS IS 'The Fishing Vessel IRCS value reported in the RPL form';</v>
      </c>
    </row>
    <row r="2142" spans="1:4" s="214" customFormat="1" x14ac:dyDescent="0.25">
      <c r="A2142" s="214" t="s">
        <v>2891</v>
      </c>
      <c r="B2142" s="214" t="s">
        <v>2007</v>
      </c>
      <c r="C2142" s="214" t="str">
        <f>VLOOKUP(B2142, $B$62:$C$2101, 2, FALSE)</f>
        <v>The Fishing Company value reported on the RPL</v>
      </c>
      <c r="D2142" s="214" t="str">
        <f t="shared" si="52"/>
        <v>COMMENT ON COLUMN SPT_RPT_TRIP_EVT_STATS_V.RPL_ORIG_FISHING_COMP IS 'The Fishing Company value reported on the RPL';</v>
      </c>
    </row>
    <row r="2143" spans="1:4" s="214" customFormat="1" x14ac:dyDescent="0.25">
      <c r="A2143" s="214" t="s">
        <v>2891</v>
      </c>
      <c r="B2143" s="214" t="s">
        <v>2018</v>
      </c>
      <c r="C2143" s="214" t="str">
        <f>VLOOKUP(B2143, $B$62:$C$2101, 2, FALSE)</f>
        <v>Vessel Name value reported in the RPL</v>
      </c>
      <c r="D2143" s="214" t="str">
        <f t="shared" si="52"/>
        <v>COMMENT ON COLUMN SPT_RPT_TRIP_EVT_STATS_V.RPL_ORIG_VESS_NAME IS 'Vessel Name value reported in the RPL';</v>
      </c>
    </row>
    <row r="2144" spans="1:4" s="214" customFormat="1" x14ac:dyDescent="0.25">
      <c r="A2144" s="214" t="s">
        <v>2891</v>
      </c>
      <c r="B2144" s="214" t="s">
        <v>2012</v>
      </c>
      <c r="C2144" s="214" t="str">
        <f>VLOOKUP(B2144, $B$62:$C$2101, 2, FALSE)</f>
        <v>The Registration No value reported in the RPL form</v>
      </c>
      <c r="D2144" s="214" t="str">
        <f t="shared" si="52"/>
        <v>COMMENT ON COLUMN SPT_RPT_TRIP_EVT_STATS_V.RPL_ORIG_REG_NUM IS 'The Registration No value reported in the RPL form';</v>
      </c>
    </row>
    <row r="2145" spans="1:4" s="214" customFormat="1" x14ac:dyDescent="0.25">
      <c r="A2145" s="214" t="s">
        <v>2891</v>
      </c>
      <c r="B2145" s="214" t="s">
        <v>2986</v>
      </c>
      <c r="C2145" s="214" t="s">
        <v>2998</v>
      </c>
      <c r="D2145" s="214" t="str">
        <f t="shared" si="52"/>
        <v>COMMENT ON COLUMN SPT_RPT_TRIP_EVT_STATS_V.TOTAL_BET_RET_WT_MT IS 'The total weight of all Bigeye Tuna retained for the given fishing trip in metric tons';</v>
      </c>
    </row>
    <row r="2146" spans="1:4" s="214" customFormat="1" x14ac:dyDescent="0.25">
      <c r="A2146" s="214" t="s">
        <v>2891</v>
      </c>
      <c r="B2146" s="214" t="s">
        <v>2987</v>
      </c>
      <c r="C2146" s="214" t="s">
        <v>3000</v>
      </c>
      <c r="D2146" s="214" t="str">
        <f t="shared" si="52"/>
        <v>COMMENT ON COLUMN SPT_RPT_TRIP_EVT_STATS_V.TOTAL_YFT_RET_WT_MT IS 'The total weight of all Yellowfin Tuna retained for the given fishing trip in metric tons';</v>
      </c>
    </row>
    <row r="2147" spans="1:4" s="214" customFormat="1" x14ac:dyDescent="0.25">
      <c r="A2147" s="214" t="s">
        <v>2891</v>
      </c>
      <c r="B2147" s="214" t="s">
        <v>2988</v>
      </c>
      <c r="C2147" s="214" t="s">
        <v>2999</v>
      </c>
      <c r="D2147" s="214" t="str">
        <f t="shared" si="52"/>
        <v>COMMENT ON COLUMN SPT_RPT_TRIP_EVT_STATS_V.TOTAL_SKJ_RET_WT_MT IS 'The total weight of all Skipjack Tuna retained for the given fishing trip in metric tons';</v>
      </c>
    </row>
    <row r="2148" spans="1:4" s="214" customFormat="1" x14ac:dyDescent="0.25">
      <c r="A2148" s="214" t="s">
        <v>2891</v>
      </c>
      <c r="B2148" s="214" t="s">
        <v>2989</v>
      </c>
      <c r="C2148" s="214" t="s">
        <v>3007</v>
      </c>
      <c r="D2148" s="214" t="str">
        <f t="shared" si="52"/>
        <v>COMMENT ON COLUMN SPT_RPT_TRIP_EVT_STATS_V.TOTAL_DISC_SKJ_RECS IS 'The total number of catch records for Skipjack Tuna that were discarded';</v>
      </c>
    </row>
    <row r="2149" spans="1:4" s="214" customFormat="1" x14ac:dyDescent="0.25">
      <c r="A2149" s="214" t="s">
        <v>2891</v>
      </c>
      <c r="B2149" s="214" t="s">
        <v>2990</v>
      </c>
      <c r="C2149" s="214" t="s">
        <v>3008</v>
      </c>
      <c r="D2149" s="214" t="str">
        <f t="shared" si="52"/>
        <v>COMMENT ON COLUMN SPT_RPT_TRIP_EVT_STATS_V.TOTAL_DISC_YFT_RECS IS 'The total number of catch records for Yellowfin Tuna that were discarded';</v>
      </c>
    </row>
    <row r="2150" spans="1:4" s="214" customFormat="1" x14ac:dyDescent="0.25">
      <c r="A2150" s="214" t="s">
        <v>2891</v>
      </c>
      <c r="B2150" s="214" t="s">
        <v>2991</v>
      </c>
      <c r="C2150" s="214" t="s">
        <v>3001</v>
      </c>
      <c r="D2150" s="214" t="str">
        <f t="shared" si="52"/>
        <v>COMMENT ON COLUMN SPT_RPT_TRIP_EVT_STATS_V.TOTAL_SKJ_DISC_WT_MT IS 'The total weight of all Skipjack Tuna discards for the given fishing trip in metric tons';</v>
      </c>
    </row>
    <row r="2151" spans="1:4" s="214" customFormat="1" x14ac:dyDescent="0.25">
      <c r="A2151" s="214" t="s">
        <v>2891</v>
      </c>
      <c r="B2151" s="214" t="s">
        <v>2992</v>
      </c>
      <c r="C2151" s="214" t="s">
        <v>3004</v>
      </c>
      <c r="D2151" s="214" t="str">
        <f t="shared" si="52"/>
        <v>COMMENT ON COLUMN SPT_RPT_TRIP_EVT_STATS_V.TOTAL_BET_RET_RECS IS 'The total number of catch records for Bigeye Tuna that were retained';</v>
      </c>
    </row>
    <row r="2152" spans="1:4" s="214" customFormat="1" x14ac:dyDescent="0.25">
      <c r="A2152" s="214" t="s">
        <v>2891</v>
      </c>
      <c r="B2152" s="214" t="s">
        <v>2993</v>
      </c>
      <c r="C2152" s="214" t="s">
        <v>3005</v>
      </c>
      <c r="D2152" s="214" t="str">
        <f t="shared" si="52"/>
        <v>COMMENT ON COLUMN SPT_RPT_TRIP_EVT_STATS_V.TOTAL_YFT_RET_RECS IS 'The total number of catch records for Yellowfin Tuna that were retained';</v>
      </c>
    </row>
    <row r="2153" spans="1:4" s="214" customFormat="1" x14ac:dyDescent="0.25">
      <c r="A2153" s="214" t="s">
        <v>2891</v>
      </c>
      <c r="B2153" s="214" t="s">
        <v>2994</v>
      </c>
      <c r="C2153" s="214" t="s">
        <v>3006</v>
      </c>
      <c r="D2153" s="214" t="str">
        <f t="shared" si="52"/>
        <v>COMMENT ON COLUMN SPT_RPT_TRIP_EVT_STATS_V.TOTAL_SKJ_RET_RECS IS 'The total number of catch records for Skipjack Tuna that were retained';</v>
      </c>
    </row>
    <row r="2154" spans="1:4" s="214" customFormat="1" x14ac:dyDescent="0.25">
      <c r="A2154" s="214" t="s">
        <v>2891</v>
      </c>
      <c r="B2154" s="214" t="s">
        <v>2995</v>
      </c>
      <c r="C2154" s="214" t="s">
        <v>3002</v>
      </c>
      <c r="D2154" s="214" t="str">
        <f t="shared" si="52"/>
        <v>COMMENT ON COLUMN SPT_RPT_TRIP_EVT_STATS_V.TOTAL_BET_DISC_WT_MT IS 'The total weight of all Bigeye Tuna discards for the given fishing trip in metric tons';</v>
      </c>
    </row>
    <row r="2155" spans="1:4" s="214" customFormat="1" x14ac:dyDescent="0.25">
      <c r="A2155" s="214" t="s">
        <v>2891</v>
      </c>
      <c r="B2155" s="214" t="s">
        <v>2996</v>
      </c>
      <c r="C2155" s="214" t="s">
        <v>3003</v>
      </c>
      <c r="D2155" s="214" t="str">
        <f t="shared" si="52"/>
        <v>COMMENT ON COLUMN SPT_RPT_TRIP_EVT_STATS_V.TOTAL_YFT_DISC_WT_MT IS 'The total weight of all Yellowfin Tuna discards for the given fishing trip in metric tons';</v>
      </c>
    </row>
    <row r="2156" spans="1:4" s="214" customFormat="1" x14ac:dyDescent="0.25">
      <c r="A2156" s="214" t="s">
        <v>2891</v>
      </c>
      <c r="B2156" s="214" t="s">
        <v>2997</v>
      </c>
      <c r="C2156" s="214" t="s">
        <v>3009</v>
      </c>
      <c r="D2156" s="214" t="str">
        <f t="shared" si="52"/>
        <v>COMMENT ON COLUMN SPT_RPT_TRIP_EVT_STATS_V.TOTAL_DISC_BET_RECS IS 'The total number of catch records for Bigeye Tuna that were discarded';</v>
      </c>
    </row>
    <row r="2157" spans="1:4" s="214" customFormat="1" x14ac:dyDescent="0.25">
      <c r="A2157" s="214" t="s">
        <v>2891</v>
      </c>
      <c r="B2157" s="214" t="s">
        <v>2004</v>
      </c>
      <c r="C2157" s="214" t="s">
        <v>2186</v>
      </c>
      <c r="D2157" s="214" t="str">
        <f t="shared" si="52"/>
        <v>COMMENT ON COLUMN SPT_RPT_TRIP_EVT_STATS_V.RPL_ORIG_CAP_NAME IS 'The Captain value reported on the RPL';</v>
      </c>
    </row>
    <row r="2158" spans="1:4" x14ac:dyDescent="0.25">
      <c r="A2158" s="200" t="s">
        <v>2902</v>
      </c>
      <c r="B2158" t="s">
        <v>1088</v>
      </c>
      <c r="C2158" s="214" t="str">
        <f>VLOOKUP(B2158, $B$62:$C$2101, 2, FALSE)</f>
        <v>The XML data file the vessel trip was loaded from (for RPL data imported using the XML import module)</v>
      </c>
      <c r="D2158" s="214" t="str">
        <f t="shared" si="52"/>
        <v>COMMENT ON COLUMN SPT_RPT_RPL_ERR_TALLIES_V.XML_FILE_ID IS 'The XML data file the vessel trip was loaded from (for RPL data imported using the XML import module)';</v>
      </c>
    </row>
    <row r="2159" spans="1:4" x14ac:dyDescent="0.25">
      <c r="A2159" s="200" t="s">
        <v>2902</v>
      </c>
      <c r="B2159" t="s">
        <v>1969</v>
      </c>
      <c r="C2159" s="214" t="str">
        <f>VLOOKUP(B2159, $B$62:$C$2101, 2, FALSE)</f>
        <v>This is the file name for the given XML data file</v>
      </c>
      <c r="D2159" s="214" t="str">
        <f t="shared" si="52"/>
        <v>COMMENT ON COLUMN SPT_RPT_RPL_ERR_TALLIES_V.FILE_NAME IS 'This is the file name for the given XML data file';</v>
      </c>
    </row>
    <row r="2160" spans="1:4" x14ac:dyDescent="0.25">
      <c r="A2160" s="200" t="s">
        <v>2902</v>
      </c>
      <c r="B2160" t="s">
        <v>2903</v>
      </c>
      <c r="C2160" s="214" t="s">
        <v>2910</v>
      </c>
      <c r="D2160" s="214" t="str">
        <f t="shared" si="52"/>
        <v>COMMENT ON COLUMN SPT_RPT_RPL_ERR_TALLIES_V.PDF_FILE_NAME IS 'This is the file name for the given eTunaLog smartPDF file';</v>
      </c>
    </row>
    <row r="2161" spans="1:4" x14ac:dyDescent="0.25">
      <c r="A2161" s="200" t="s">
        <v>2902</v>
      </c>
      <c r="B2161" t="s">
        <v>2018</v>
      </c>
      <c r="C2161" s="214" t="str">
        <f>VLOOKUP(B2161, $B$62:$C$2101, 2, FALSE)</f>
        <v>Vessel Name value reported in the RPL</v>
      </c>
      <c r="D2161" s="214" t="str">
        <f t="shared" si="52"/>
        <v>COMMENT ON COLUMN SPT_RPT_RPL_ERR_TALLIES_V.RPL_ORIG_VESS_NAME IS 'Vessel Name value reported in the RPL';</v>
      </c>
    </row>
    <row r="2162" spans="1:4" x14ac:dyDescent="0.25">
      <c r="A2162" s="200" t="s">
        <v>2902</v>
      </c>
      <c r="B2162" t="s">
        <v>2012</v>
      </c>
      <c r="C2162" s="214" t="str">
        <f>VLOOKUP(B2162, $B$62:$C$2101, 2, FALSE)</f>
        <v>The Registration No value reported in the RPL form</v>
      </c>
      <c r="D2162" s="214" t="str">
        <f t="shared" si="52"/>
        <v>COMMENT ON COLUMN SPT_RPT_RPL_ERR_TALLIES_V.RPL_ORIG_REG_NUM IS 'The Registration No value reported in the RPL form';</v>
      </c>
    </row>
    <row r="2163" spans="1:4" s="146" customFormat="1" x14ac:dyDescent="0.25">
      <c r="A2163" s="130" t="s">
        <v>2902</v>
      </c>
      <c r="B2163" s="146" t="s">
        <v>903</v>
      </c>
      <c r="C2163" s="146" t="str">
        <f>VLOOKUP(B2163, $B$841:$C$2278, 2, FALSE)</f>
        <v>The name of the given fishing Vessel during the DEPARTURE_DATE_UTC (PTA)</v>
      </c>
      <c r="D2163" s="146" t="str">
        <f t="shared" si="52"/>
        <v>COMMENT ON COLUMN SPT_RPT_RPL_ERR_TALLIES_V.PTA_VESS_NAME IS 'The name of the given fishing Vessel during the DEPARTURE_DATE_UTC (PTA)';</v>
      </c>
    </row>
    <row r="2164" spans="1:4" s="146" customFormat="1" x14ac:dyDescent="0.25">
      <c r="A2164" s="130" t="s">
        <v>2902</v>
      </c>
      <c r="B2164" s="146" t="s">
        <v>445</v>
      </c>
      <c r="C2164" s="146" t="str">
        <f>VLOOKUP(B2164, $B$841:$C$2278, 2, FALSE)</f>
        <v>The registration number for the given fishing Vessel</v>
      </c>
      <c r="D2164" s="146" t="str">
        <f t="shared" si="52"/>
        <v>COMMENT ON COLUMN SPT_RPT_RPL_ERR_TALLIES_V.VESS_REG_NUM IS 'The registration number for the given fishing Vessel';</v>
      </c>
    </row>
    <row r="2165" spans="1:4" x14ac:dyDescent="0.25">
      <c r="A2165" s="200" t="s">
        <v>2902</v>
      </c>
      <c r="B2165" t="s">
        <v>366</v>
      </c>
      <c r="C2165" s="214" t="str">
        <f>VLOOKUP(B2165, $B$62:$C$2101, 2, FALSE)</f>
        <v>The foreign key reference to the vessel trip the documents/processes belong to</v>
      </c>
      <c r="D2165" s="214" t="str">
        <f t="shared" si="52"/>
        <v>COMMENT ON COLUMN SPT_RPT_RPL_ERR_TALLIES_V.VESS_TRIP_ID IS 'The foreign key reference to the vessel trip the documents/processes belong to';</v>
      </c>
    </row>
    <row r="2166" spans="1:4" x14ac:dyDescent="0.25">
      <c r="A2166" s="200" t="s">
        <v>2902</v>
      </c>
      <c r="B2166" t="s">
        <v>1208</v>
      </c>
      <c r="C2166" s="214" t="str">
        <f>VLOOKUP(B2166, $B$62:$C$2101, 2, FALSE)</f>
        <v>The formatted date/time (in UTC) of departure for the given fishing trip (MM/DD/YYYY HH24:MI)</v>
      </c>
      <c r="D2166" s="214" t="str">
        <f t="shared" si="52"/>
        <v>COMMENT ON COLUMN SPT_RPT_RPL_ERR_TALLIES_V.FORMATTED_DEPART_DTM IS 'The formatted date/time (in UTC) of departure for the given fishing trip (MM/DD/YYYY HH24:MI)';</v>
      </c>
    </row>
    <row r="2167" spans="1:4" x14ac:dyDescent="0.25">
      <c r="A2167" s="200" t="s">
        <v>2902</v>
      </c>
      <c r="B2167" t="s">
        <v>1210</v>
      </c>
      <c r="C2167" s="214" t="str">
        <f>VLOOKUP(B2167, $B$62:$C$2101, 2, FALSE)</f>
        <v>The formatted date/time (in UTC) of arrival for the given fishing trip (MM/DD/YYYY HH24:MI)</v>
      </c>
      <c r="D2167" s="214" t="str">
        <f t="shared" si="52"/>
        <v>COMMENT ON COLUMN SPT_RPT_RPL_ERR_TALLIES_V.FORMATTED_ARRIVAL_DTM IS 'The formatted date/time (in UTC) of arrival for the given fishing trip (MM/DD/YYYY HH24:MI)';</v>
      </c>
    </row>
    <row r="2168" spans="1:4" x14ac:dyDescent="0.25">
      <c r="A2168" s="200" t="s">
        <v>2902</v>
      </c>
      <c r="B2168" t="s">
        <v>374</v>
      </c>
      <c r="C2168" s="214" t="str">
        <f>VLOOKUP(B2168, $B$62:$C$2101, 2, FALSE)</f>
        <v>The date/time (in UTC) of departure for the given fishing trip</v>
      </c>
      <c r="D2168" s="214" t="str">
        <f t="shared" si="52"/>
        <v>COMMENT ON COLUMN SPT_RPT_RPL_ERR_TALLIES_V.VESS_TRIP_DEPART_DTM IS 'The date/time (in UTC) of departure for the given fishing trip';</v>
      </c>
    </row>
    <row r="2169" spans="1:4" x14ac:dyDescent="0.25">
      <c r="A2169" s="200" t="s">
        <v>2902</v>
      </c>
      <c r="B2169" t="s">
        <v>2904</v>
      </c>
      <c r="C2169" s="214" t="s">
        <v>2911</v>
      </c>
      <c r="D2169" s="214" t="str">
        <f t="shared" si="52"/>
        <v>COMMENT ON COLUMN SPT_RPT_RPL_ERR_TALLIES_V.TOTAL_ACTIVE_ERRORS IS 'The total number of data issues that are active and fatal errors';</v>
      </c>
    </row>
    <row r="2170" spans="1:4" x14ac:dyDescent="0.25">
      <c r="A2170" s="200" t="s">
        <v>2902</v>
      </c>
      <c r="B2170" t="s">
        <v>2905</v>
      </c>
      <c r="C2170" s="214" t="s">
        <v>2912</v>
      </c>
      <c r="D2170" s="214" t="str">
        <f t="shared" si="52"/>
        <v>COMMENT ON COLUMN SPT_RPT_RPL_ERR_TALLIES_V.TOTAL_INACTIVE_ERRORS IS 'The total number of data issues that are inactive and fatal errors';</v>
      </c>
    </row>
    <row r="2171" spans="1:4" x14ac:dyDescent="0.25">
      <c r="A2171" s="200" t="s">
        <v>2902</v>
      </c>
      <c r="B2171" t="s">
        <v>2906</v>
      </c>
      <c r="C2171" s="214" t="s">
        <v>2913</v>
      </c>
      <c r="D2171" s="214" t="str">
        <f t="shared" si="52"/>
        <v>COMMENT ON COLUMN SPT_RPT_RPL_ERR_TALLIES_V.TOTAL_ACTIVE_WARNINGS IS 'The total number of data issues that are active and warnings';</v>
      </c>
    </row>
    <row r="2172" spans="1:4" x14ac:dyDescent="0.25">
      <c r="A2172" s="200" t="s">
        <v>2902</v>
      </c>
      <c r="B2172" t="s">
        <v>2907</v>
      </c>
      <c r="C2172" s="214" t="s">
        <v>2914</v>
      </c>
      <c r="D2172" s="214" t="str">
        <f t="shared" si="52"/>
        <v>COMMENT ON COLUMN SPT_RPT_RPL_ERR_TALLIES_V.TOTAL_INACTIVE_WARNINGS IS 'The total number of data issues that are inactive and warnings';</v>
      </c>
    </row>
    <row r="2173" spans="1:4" x14ac:dyDescent="0.25">
      <c r="A2173" t="s">
        <v>2941</v>
      </c>
      <c r="B2173" t="s">
        <v>1839</v>
      </c>
      <c r="C2173" s="214" t="str">
        <f>VLOOKUP(B2173, $B$62:$C$2101, 2, FALSE)</f>
        <v>The formatted start date/time of the given activity (UTC) in MM/DD/YYYY HH24:MI format</v>
      </c>
      <c r="D2173" s="214" t="str">
        <f t="shared" si="52"/>
        <v>COMMENT ON COLUMN SPT_QC_TRIP_EVT_FAD_SET_V.FORMATTED_TRIP_EVT_START_DTM IS 'The formatted start date/time of the given activity (UTC) in MM/DD/YYYY HH24:MI format';</v>
      </c>
    </row>
    <row r="2174" spans="1:4" x14ac:dyDescent="0.25">
      <c r="A2174" s="214" t="s">
        <v>2941</v>
      </c>
      <c r="B2174" t="s">
        <v>1840</v>
      </c>
      <c r="C2174" s="214" t="str">
        <f>VLOOKUP(B2174, $B$62:$C$2101, 2, FALSE)</f>
        <v>The formatted end date/time of the given activity (UTC) in MM/DD/YYYY HH24:MI format</v>
      </c>
      <c r="D2174" s="214" t="str">
        <f t="shared" si="52"/>
        <v>COMMENT ON COLUMN SPT_QC_TRIP_EVT_FAD_SET_V.FORMATTED_TRIP_EVT_END_DTM IS 'The formatted end date/time of the given activity (UTC) in MM/DD/YYYY HH24:MI format';</v>
      </c>
    </row>
    <row r="2175" spans="1:4" x14ac:dyDescent="0.25">
      <c r="A2175" s="214" t="s">
        <v>2941</v>
      </c>
      <c r="B2175" t="s">
        <v>2942</v>
      </c>
      <c r="C2175" s="214" t="s">
        <v>2945</v>
      </c>
      <c r="D2175" s="214" t="str">
        <f t="shared" si="52"/>
        <v>COMMENT ON COLUMN SPT_QC_TRIP_EVT_FAD_SET_V.FORM_FAD_CLOSURE_START_DATE IS 'The formatted FAD closure start date in MM/DD/YYYY format';</v>
      </c>
    </row>
    <row r="2176" spans="1:4" x14ac:dyDescent="0.25">
      <c r="A2176" s="214" t="s">
        <v>2941</v>
      </c>
      <c r="B2176" t="s">
        <v>2943</v>
      </c>
      <c r="C2176" s="214" t="s">
        <v>2946</v>
      </c>
      <c r="D2176" s="214" t="str">
        <f t="shared" si="52"/>
        <v>COMMENT ON COLUMN SPT_QC_TRIP_EVT_FAD_SET_V.FORM_FAD_CLOSURE_END_DATE IS 'The formatted FAD closure end date in MM/DD/YYYY format';</v>
      </c>
    </row>
    <row r="2177" spans="1:4" x14ac:dyDescent="0.25">
      <c r="A2177" s="214" t="s">
        <v>2941</v>
      </c>
      <c r="B2177" t="s">
        <v>366</v>
      </c>
      <c r="C2177" s="214" t="str">
        <f>VLOOKUP(B2177, $B$62:$C$2101, 2, FALSE)</f>
        <v>The foreign key reference to the vessel trip the documents/processes belong to</v>
      </c>
      <c r="D2177" s="214" t="str">
        <f t="shared" si="52"/>
        <v>COMMENT ON COLUMN SPT_QC_TRIP_EVT_FAD_SET_V.VESS_TRIP_ID IS 'The foreign key reference to the vessel trip the documents/processes belong to';</v>
      </c>
    </row>
    <row r="2178" spans="1:4" x14ac:dyDescent="0.25">
      <c r="A2178" s="214" t="s">
        <v>2941</v>
      </c>
      <c r="B2178" t="s">
        <v>387</v>
      </c>
      <c r="C2178" s="214" t="str">
        <f>VLOOKUP(B2178, $B$62:$C$2101, 2, FALSE)</f>
        <v>The vessel trip event that the onboard transfer was performed during</v>
      </c>
      <c r="D2178" s="214" t="str">
        <f t="shared" si="52"/>
        <v>COMMENT ON COLUMN SPT_QC_TRIP_EVT_FAD_SET_V.VESS_TRIP_EVT_ID IS 'The vessel trip event that the onboard transfer was performed during';</v>
      </c>
    </row>
    <row r="2179" spans="1:4" s="146" customFormat="1" x14ac:dyDescent="0.25">
      <c r="A2179" s="146" t="s">
        <v>2941</v>
      </c>
      <c r="B2179" s="146" t="s">
        <v>903</v>
      </c>
      <c r="C2179" s="146" t="str">
        <f>VLOOKUP(B2179, $B$841:$C$2278, 2, FALSE)</f>
        <v>The name of the given fishing Vessel during the DEPARTURE_DATE_UTC (PTA)</v>
      </c>
      <c r="D2179" s="146" t="str">
        <f t="shared" si="52"/>
        <v>COMMENT ON COLUMN SPT_QC_TRIP_EVT_FAD_SET_V.PTA_VESS_NAME IS 'The name of the given fishing Vessel during the DEPARTURE_DATE_UTC (PTA)';</v>
      </c>
    </row>
    <row r="2180" spans="1:4" s="146" customFormat="1" x14ac:dyDescent="0.25">
      <c r="A2180" s="146" t="s">
        <v>2941</v>
      </c>
      <c r="B2180" s="146" t="s">
        <v>445</v>
      </c>
      <c r="C2180" s="146" t="str">
        <f>VLOOKUP(B2180, $B$841:$C$2278, 2, FALSE)</f>
        <v>The registration number for the given fishing Vessel</v>
      </c>
      <c r="D2180" s="146" t="str">
        <f t="shared" si="52"/>
        <v>COMMENT ON COLUMN SPT_QC_TRIP_EVT_FAD_SET_V.VESS_REG_NUM IS 'The registration number for the given fishing Vessel';</v>
      </c>
    </row>
    <row r="2181" spans="1:4" x14ac:dyDescent="0.25">
      <c r="A2181" s="214" t="s">
        <v>2941</v>
      </c>
      <c r="B2181" t="s">
        <v>1208</v>
      </c>
      <c r="C2181" s="214" t="str">
        <f>VLOOKUP(B2181, $B$62:$C$2101, 2, FALSE)</f>
        <v>The formatted date/time (in UTC) of departure for the given fishing trip (MM/DD/YYYY HH24:MI)</v>
      </c>
      <c r="D2181" s="214" t="str">
        <f t="shared" si="52"/>
        <v>COMMENT ON COLUMN SPT_QC_TRIP_EVT_FAD_SET_V.FORMATTED_DEPART_DTM IS 'The formatted date/time (in UTC) of departure for the given fishing trip (MM/DD/YYYY HH24:MI)';</v>
      </c>
    </row>
    <row r="2182" spans="1:4" x14ac:dyDescent="0.25">
      <c r="A2182" s="214" t="s">
        <v>2941</v>
      </c>
      <c r="B2182" t="s">
        <v>1210</v>
      </c>
      <c r="C2182" s="214" t="str">
        <f>VLOOKUP(B2182, $B$62:$C$2101, 2, FALSE)</f>
        <v>The formatted date/time (in UTC) of arrival for the given fishing trip (MM/DD/YYYY HH24:MI)</v>
      </c>
      <c r="D2182" s="214" t="str">
        <f t="shared" si="52"/>
        <v>COMMENT ON COLUMN SPT_QC_TRIP_EVT_FAD_SET_V.FORMATTED_ARRIVAL_DTM IS 'The formatted date/time (in UTC) of arrival for the given fishing trip (MM/DD/YYYY HH24:MI)';</v>
      </c>
    </row>
    <row r="2183" spans="1:4" x14ac:dyDescent="0.25">
      <c r="A2183" s="214" t="s">
        <v>2941</v>
      </c>
      <c r="B2183" t="s">
        <v>274</v>
      </c>
      <c r="C2183" s="214" t="str">
        <f>VLOOKUP(B2183, $B$62:$C$2101, 2, FALSE)</f>
        <v>School association name</v>
      </c>
      <c r="D2183" s="214" t="str">
        <f t="shared" si="52"/>
        <v>COMMENT ON COLUMN SPT_QC_TRIP_EVT_FAD_SET_V.SCH_ASSOC_NAME IS 'School association name';</v>
      </c>
    </row>
    <row r="2184" spans="1:4" x14ac:dyDescent="0.25">
      <c r="A2184" s="214" t="s">
        <v>2941</v>
      </c>
      <c r="B2184" t="s">
        <v>857</v>
      </c>
      <c r="C2184" s="214" t="str">
        <f>VLOOKUP(B2184, $B$62:$C$2101, 2, FALSE)</f>
        <v>The end date/time of the given activity (UTC)</v>
      </c>
      <c r="D2184" s="214" t="str">
        <f t="shared" si="52"/>
        <v>COMMENT ON COLUMN SPT_QC_TRIP_EVT_FAD_SET_V.VESS_TRIP_EVT_END_DTM IS 'The end date/time of the given activity (UTC)';</v>
      </c>
    </row>
    <row r="2185" spans="1:4" x14ac:dyDescent="0.25">
      <c r="A2185" s="214" t="s">
        <v>2941</v>
      </c>
      <c r="B2185" t="s">
        <v>2944</v>
      </c>
      <c r="C2185" s="202" t="s">
        <v>2947</v>
      </c>
      <c r="D2185" s="214" t="str">
        <f t="shared" si="52"/>
        <v>COMMENT ON COLUMN SPT_QC_TRIP_EVT_FAD_SET_V.FAD_SET_DURING_CLOSURE_YN IS 'Trip Event Fishing FAD Set Occurs During FAD Closure';</v>
      </c>
    </row>
    <row r="2186" spans="1:4" s="214" customFormat="1" x14ac:dyDescent="0.25">
      <c r="A2186" s="214" t="s">
        <v>2941</v>
      </c>
      <c r="B2186" s="214" t="s">
        <v>2064</v>
      </c>
      <c r="C2186" s="214" t="str">
        <f t="shared" ref="C2186:C2195" si="53">VLOOKUP(B2186, $B$62:$C$2101, 2, FALSE)</f>
        <v>The original Activity Date of the RPL form that the given trip event metadata was reported</v>
      </c>
      <c r="D2186" s="214" t="str">
        <f t="shared" si="52"/>
        <v>COMMENT ON COLUMN SPT_QC_TRIP_EVT_FAD_SET_V.RPL_ORIG_EVT_DATE IS 'The original Activity Date of the RPL form that the given trip event metadata was reported';</v>
      </c>
    </row>
    <row r="2187" spans="1:4" s="214" customFormat="1" x14ac:dyDescent="0.25">
      <c r="A2187" s="214" t="s">
        <v>2941</v>
      </c>
      <c r="B2187" s="214" t="s">
        <v>2068</v>
      </c>
      <c r="C2187" s="214" t="str">
        <f t="shared" si="53"/>
        <v>The original Set Start Time of the RPL form that the given trip event metadata was reported</v>
      </c>
      <c r="D2187" s="214" t="str">
        <f t="shared" si="52"/>
        <v>COMMENT ON COLUMN SPT_QC_TRIP_EVT_FAD_SET_V.RPL_ORIG_SET_START IS 'The original Set Start Time of the RPL form that the given trip event metadata was reported';</v>
      </c>
    </row>
    <row r="2188" spans="1:4" s="214" customFormat="1" x14ac:dyDescent="0.25">
      <c r="A2188" s="214" t="s">
        <v>2941</v>
      </c>
      <c r="B2188" s="214" t="s">
        <v>2067</v>
      </c>
      <c r="C2188" s="214" t="str">
        <f t="shared" si="53"/>
        <v>The original Set End Time of the RPL form that the given trip event metadata was reported</v>
      </c>
      <c r="D2188" s="214" t="str">
        <f t="shared" si="52"/>
        <v>COMMENT ON COLUMN SPT_QC_TRIP_EVT_FAD_SET_V.RPL_ORIG_SET_END IS 'The original Set End Time of the RPL form that the given trip event metadata was reported';</v>
      </c>
    </row>
    <row r="2189" spans="1:4" s="214" customFormat="1" x14ac:dyDescent="0.25">
      <c r="A2189" s="214" t="s">
        <v>2941</v>
      </c>
      <c r="B2189" s="214" t="s">
        <v>2063</v>
      </c>
      <c r="C2189" s="214" t="str">
        <f t="shared" si="53"/>
        <v>The Activity Code value reported in the RPL form</v>
      </c>
      <c r="D2189" s="214" t="str">
        <f t="shared" si="52"/>
        <v>COMMENT ON COLUMN SPT_QC_TRIP_EVT_FAD_SET_V.RPL_ORIG_ACT_CODE IS 'The Activity Code value reported in the RPL form';</v>
      </c>
    </row>
    <row r="2190" spans="1:4" s="214" customFormat="1" x14ac:dyDescent="0.25">
      <c r="A2190" s="214" t="s">
        <v>2941</v>
      </c>
      <c r="B2190" s="214" t="s">
        <v>315</v>
      </c>
      <c r="C2190" s="214" t="str">
        <f t="shared" si="53"/>
        <v>The numeric code for the given fishing activity</v>
      </c>
      <c r="D2190" s="214" t="str">
        <f t="shared" si="52"/>
        <v>COMMENT ON COLUMN SPT_QC_TRIP_EVT_FAD_SET_V.ACT_CODE IS 'The numeric code for the given fishing activity';</v>
      </c>
    </row>
    <row r="2191" spans="1:4" s="214" customFormat="1" x14ac:dyDescent="0.25">
      <c r="A2191" s="214" t="s">
        <v>2941</v>
      </c>
      <c r="B2191" s="214" t="s">
        <v>390</v>
      </c>
      <c r="C2191" s="214" t="str">
        <f t="shared" si="53"/>
        <v>The name of the given fishing activity</v>
      </c>
      <c r="D2191" s="214" t="str">
        <f t="shared" si="52"/>
        <v>COMMENT ON COLUMN SPT_QC_TRIP_EVT_FAD_SET_V.ACT_NAME IS 'The name of the given fishing activity';</v>
      </c>
    </row>
    <row r="2192" spans="1:4" x14ac:dyDescent="0.25">
      <c r="A2192" s="200" t="s">
        <v>2957</v>
      </c>
      <c r="B2192" t="s">
        <v>367</v>
      </c>
      <c r="C2192" s="214" t="str">
        <f t="shared" si="53"/>
        <v>Primary Key for the SPT_VESSEL_CAPTAINS table</v>
      </c>
      <c r="D2192" s="214" t="str">
        <f t="shared" si="52"/>
        <v>COMMENT ON COLUMN SPT_QC_CONC_CAP_TRIPS_V.VESS_CAP_ID IS 'Primary Key for the SPT_VESSEL_CAPTAINS table';</v>
      </c>
    </row>
    <row r="2193" spans="1:4" x14ac:dyDescent="0.25">
      <c r="A2193" s="200" t="s">
        <v>2957</v>
      </c>
      <c r="B2193" t="s">
        <v>368</v>
      </c>
      <c r="C2193" s="214" t="str">
        <f t="shared" si="53"/>
        <v>The first name of the given vessel captain</v>
      </c>
      <c r="D2193" s="214" t="str">
        <f t="shared" si="52"/>
        <v>COMMENT ON COLUMN SPT_QC_CONC_CAP_TRIPS_V.VESS_CAP_FNAME IS 'The first name of the given vessel captain';</v>
      </c>
    </row>
    <row r="2194" spans="1:4" x14ac:dyDescent="0.25">
      <c r="A2194" s="200" t="s">
        <v>2957</v>
      </c>
      <c r="B2194" t="s">
        <v>371</v>
      </c>
      <c r="C2194" s="214" t="str">
        <f t="shared" si="53"/>
        <v>The middle name of the given vessel captain</v>
      </c>
      <c r="D2194" s="214" t="str">
        <f t="shared" si="52"/>
        <v>COMMENT ON COLUMN SPT_QC_CONC_CAP_TRIPS_V.VESS_CAP_MNAME IS 'The middle name of the given vessel captain';</v>
      </c>
    </row>
    <row r="2195" spans="1:4" x14ac:dyDescent="0.25">
      <c r="A2195" s="200" t="s">
        <v>2957</v>
      </c>
      <c r="B2195" t="s">
        <v>370</v>
      </c>
      <c r="C2195" s="214" t="str">
        <f t="shared" si="53"/>
        <v>The last name of the given vessel captain</v>
      </c>
      <c r="D2195" s="214" t="str">
        <f t="shared" si="52"/>
        <v>COMMENT ON COLUMN SPT_QC_CONC_CAP_TRIPS_V.VESS_CAP_LNAME IS 'The last name of the given vessel captain';</v>
      </c>
    </row>
    <row r="2196" spans="1:4" x14ac:dyDescent="0.25">
      <c r="A2196" s="200" t="s">
        <v>2957</v>
      </c>
      <c r="B2196" t="s">
        <v>366</v>
      </c>
      <c r="C2196" s="214" t="s">
        <v>2958</v>
      </c>
      <c r="D2196" s="214" t="str">
        <f t="shared" si="52"/>
        <v>COMMENT ON COLUMN SPT_QC_CONC_CAP_TRIPS_V.VESS_TRIP_ID IS 'Trip 1 - Primary Key for the SPT_VESSEL_TRIPS table';</v>
      </c>
    </row>
    <row r="2197" spans="1:4" s="146" customFormat="1" x14ac:dyDescent="0.25">
      <c r="A2197" s="130" t="s">
        <v>2957</v>
      </c>
      <c r="B2197" s="146" t="s">
        <v>2948</v>
      </c>
      <c r="C2197" s="146" t="s">
        <v>3056</v>
      </c>
      <c r="D2197" s="146" t="str">
        <f t="shared" si="52"/>
        <v>COMMENT ON COLUMN SPT_QC_CONC_CAP_TRIPS_V.TRIP1_PTA_VESS_NAME IS 'Trip 1 - the name of the given fishing Vessel during the DEPARTURE_DATE_UTC (PTA)';</v>
      </c>
    </row>
    <row r="2198" spans="1:4" s="214" customFormat="1" x14ac:dyDescent="0.25">
      <c r="A2198" s="200" t="s">
        <v>2957</v>
      </c>
      <c r="B2198" s="214" t="s">
        <v>2966</v>
      </c>
      <c r="C2198" s="146" t="s">
        <v>2968</v>
      </c>
      <c r="D2198" s="214" t="str">
        <f t="shared" si="52"/>
        <v>COMMENT ON COLUMN SPT_QC_CONC_CAP_TRIPS_V.TRIP1_VESS_REG_NUM IS 'Trip 1 - the registration number for the given fishing Vessel';</v>
      </c>
    </row>
    <row r="2199" spans="1:4" s="146" customFormat="1" x14ac:dyDescent="0.25">
      <c r="A2199" s="130" t="s">
        <v>2957</v>
      </c>
      <c r="B2199" s="146" t="s">
        <v>2949</v>
      </c>
      <c r="C2199" s="146" t="s">
        <v>3055</v>
      </c>
      <c r="D2199" s="146" t="str">
        <f t="shared" si="52"/>
        <v>COMMENT ON COLUMN SPT_QC_CONC_CAP_TRIPS_V.TRIP1_PTA_VESS_IRCS IS 'Trip 1 - the IRCS of the given fishing Vessel during the DEPARTURE_DATE_UTC (PTA)';</v>
      </c>
    </row>
    <row r="2200" spans="1:4" x14ac:dyDescent="0.25">
      <c r="A2200" s="200" t="s">
        <v>2957</v>
      </c>
      <c r="B2200" t="s">
        <v>2950</v>
      </c>
      <c r="C2200" s="186" t="s">
        <v>2959</v>
      </c>
      <c r="D2200" s="214" t="str">
        <f t="shared" si="52"/>
        <v>COMMENT ON COLUMN SPT_QC_CONC_CAP_TRIPS_V.TRIP1_FORMATTED_DEPART_DTM IS 'Trip 1 - the formatted date/time (in UTC) of departure for the given fishing trip (MM/DD/YYYY HH24:MI)';</v>
      </c>
    </row>
    <row r="2201" spans="1:4" x14ac:dyDescent="0.25">
      <c r="A2201" s="200" t="s">
        <v>2957</v>
      </c>
      <c r="B2201" t="s">
        <v>2951</v>
      </c>
      <c r="C2201" s="186" t="s">
        <v>2960</v>
      </c>
      <c r="D2201" s="214" t="str">
        <f t="shared" si="52"/>
        <v>COMMENT ON COLUMN SPT_QC_CONC_CAP_TRIPS_V.TRIP1_FORMATTED_ARRIVAL_DTM IS 'Trip 1 - the formatted date/time (in UTC) of arrival for the given fishing trip (MM/DD/YYYY HH24:MI)';</v>
      </c>
    </row>
    <row r="2202" spans="1:4" x14ac:dyDescent="0.25">
      <c r="A2202" s="200" t="s">
        <v>2957</v>
      </c>
      <c r="B2202" t="s">
        <v>2952</v>
      </c>
      <c r="C2202" s="214" t="s">
        <v>2961</v>
      </c>
      <c r="D2202" s="214" t="str">
        <f t="shared" si="52"/>
        <v>COMMENT ON COLUMN SPT_QC_CONC_CAP_TRIPS_V.TRIP2_VESS_TRIP_ID IS 'Trip 2 - Primary Key for the SPT_VESSEL_TRIPS table';</v>
      </c>
    </row>
    <row r="2203" spans="1:4" s="146" customFormat="1" x14ac:dyDescent="0.25">
      <c r="A2203" s="130" t="s">
        <v>2957</v>
      </c>
      <c r="B2203" s="146" t="s">
        <v>2953</v>
      </c>
      <c r="C2203" s="146" t="s">
        <v>3054</v>
      </c>
      <c r="D2203" s="146" t="str">
        <f t="shared" si="52"/>
        <v>COMMENT ON COLUMN SPT_QC_CONC_CAP_TRIPS_V.TRIP2_PTA_VESS_NAME IS 'Trip 2 - the name of the given fishing Vessel during the DEPARTURE_DATE_UTC (PTA)';</v>
      </c>
    </row>
    <row r="2204" spans="1:4" s="214" customFormat="1" x14ac:dyDescent="0.25">
      <c r="A2204" s="200" t="s">
        <v>2957</v>
      </c>
      <c r="B2204" s="214" t="s">
        <v>2967</v>
      </c>
      <c r="C2204" s="146" t="s">
        <v>2969</v>
      </c>
      <c r="D2204" s="214" t="str">
        <f t="shared" si="52"/>
        <v>COMMENT ON COLUMN SPT_QC_CONC_CAP_TRIPS_V.TRIP2_VESS_REG_NUM IS 'Trip 2 - the registration number for the given fishing Vessel';</v>
      </c>
    </row>
    <row r="2205" spans="1:4" s="146" customFormat="1" x14ac:dyDescent="0.25">
      <c r="A2205" s="130" t="s">
        <v>2957</v>
      </c>
      <c r="B2205" s="146" t="s">
        <v>2954</v>
      </c>
      <c r="C2205" s="146" t="s">
        <v>3053</v>
      </c>
      <c r="D2205" s="146" t="str">
        <f t="shared" si="52"/>
        <v>COMMENT ON COLUMN SPT_QC_CONC_CAP_TRIPS_V.TRIP2_PTA_VESS_IRCS IS 'Trip 2 - the IRCS of the given fishing Vessel during the DEPARTURE_DATE_UTC (PTA)';</v>
      </c>
    </row>
    <row r="2206" spans="1:4" x14ac:dyDescent="0.25">
      <c r="A2206" s="200" t="s">
        <v>2957</v>
      </c>
      <c r="B2206" t="s">
        <v>2955</v>
      </c>
      <c r="C2206" s="186" t="s">
        <v>2962</v>
      </c>
      <c r="D2206" s="214" t="str">
        <f t="shared" si="52"/>
        <v>COMMENT ON COLUMN SPT_QC_CONC_CAP_TRIPS_V.TRIP2_FORMATTED_DEPART_DTM IS 'Trip 2 - the formatted date/time (in UTC) of departure for the given fishing trip (MM/DD/YYYY HH24:MI)';</v>
      </c>
    </row>
    <row r="2207" spans="1:4" x14ac:dyDescent="0.25">
      <c r="A2207" s="200" t="s">
        <v>2957</v>
      </c>
      <c r="B2207" t="s">
        <v>2956</v>
      </c>
      <c r="C2207" s="186" t="s">
        <v>2963</v>
      </c>
      <c r="D2207" s="214" t="str">
        <f t="shared" si="52"/>
        <v>COMMENT ON COLUMN SPT_QC_CONC_CAP_TRIPS_V.TRIP2_FORMATTED_ARRIVAL_DTM IS 'Trip 2 - the formatted date/time (in UTC) of arrival for the given fishing trip (MM/DD/YYYY HH24:MI)';</v>
      </c>
    </row>
    <row r="2208" spans="1:4" x14ac:dyDescent="0.25">
      <c r="A2208" s="200" t="s">
        <v>2957</v>
      </c>
      <c r="B2208" t="s">
        <v>2970</v>
      </c>
      <c r="C2208" s="202" t="s">
        <v>2971</v>
      </c>
      <c r="D2208" s="214" t="str">
        <f t="shared" si="52"/>
        <v>COMMENT ON COLUMN SPT_QC_CONC_CAP_TRIPS_V.INV_DB_CONC_CAP_TRIP_YN IS 'Invalid Concurrent Fishing Trips with Same Captain Stored in Database';</v>
      </c>
    </row>
    <row r="2209" spans="1:4" x14ac:dyDescent="0.25">
      <c r="A2209" s="200" t="s">
        <v>2978</v>
      </c>
      <c r="B2209" t="s">
        <v>2019</v>
      </c>
      <c r="C2209" s="214" t="str">
        <f>VLOOKUP(B2209, $B$62:$C$2101, 2, FALSE)</f>
        <v>Total pages in the RPL form</v>
      </c>
      <c r="D2209" s="214" t="str">
        <f t="shared" si="52"/>
        <v>COMMENT ON COLUMN SPT_QC_MISS_TRIP_EVT_PAGES_V.TOTAL_PAGES IS 'Total pages in the RPL form';</v>
      </c>
    </row>
    <row r="2210" spans="1:4" x14ac:dyDescent="0.25">
      <c r="A2210" s="200" t="s">
        <v>2978</v>
      </c>
      <c r="B2210" t="s">
        <v>366</v>
      </c>
      <c r="C2210" s="214" t="str">
        <f>VLOOKUP(B2210, $B$62:$C$2101, 2, FALSE)</f>
        <v>The foreign key reference to the vessel trip the documents/processes belong to</v>
      </c>
      <c r="D2210" s="214" t="str">
        <f t="shared" si="52"/>
        <v>COMMENT ON COLUMN SPT_QC_MISS_TRIP_EVT_PAGES_V.VESS_TRIP_ID IS 'The foreign key reference to the vessel trip the documents/processes belong to';</v>
      </c>
    </row>
    <row r="2211" spans="1:4" s="146" customFormat="1" x14ac:dyDescent="0.25">
      <c r="A2211" s="130" t="s">
        <v>2978</v>
      </c>
      <c r="B2211" s="146" t="s">
        <v>903</v>
      </c>
      <c r="C2211" s="146" t="str">
        <f>VLOOKUP(B2211, $B$841:$C$2278, 2, FALSE)</f>
        <v>The name of the given fishing Vessel during the DEPARTURE_DATE_UTC (PTA)</v>
      </c>
      <c r="D2211" s="146" t="str">
        <f t="shared" si="52"/>
        <v>COMMENT ON COLUMN SPT_QC_MISS_TRIP_EVT_PAGES_V.PTA_VESS_NAME IS 'The name of the given fishing Vessel during the DEPARTURE_DATE_UTC (PTA)';</v>
      </c>
    </row>
    <row r="2212" spans="1:4" s="146" customFormat="1" x14ac:dyDescent="0.25">
      <c r="A2212" s="130" t="s">
        <v>2978</v>
      </c>
      <c r="B2212" s="146" t="s">
        <v>445</v>
      </c>
      <c r="C2212" s="146" t="str">
        <f>VLOOKUP(B2212, $B$841:$C$2278, 2, FALSE)</f>
        <v>The registration number for the given fishing Vessel</v>
      </c>
      <c r="D2212" s="146" t="str">
        <f t="shared" si="52"/>
        <v>COMMENT ON COLUMN SPT_QC_MISS_TRIP_EVT_PAGES_V.VESS_REG_NUM IS 'The registration number for the given fishing Vessel';</v>
      </c>
    </row>
    <row r="2213" spans="1:4" x14ac:dyDescent="0.25">
      <c r="A2213" s="200" t="s">
        <v>2978</v>
      </c>
      <c r="B2213" t="s">
        <v>1208</v>
      </c>
      <c r="C2213" s="214" t="str">
        <f>VLOOKUP(B2213, $B$62:$C$2101, 2, FALSE)</f>
        <v>The formatted date/time (in UTC) of departure for the given fishing trip (MM/DD/YYYY HH24:MI)</v>
      </c>
      <c r="D2213" s="214" t="str">
        <f t="shared" si="52"/>
        <v>COMMENT ON COLUMN SPT_QC_MISS_TRIP_EVT_PAGES_V.FORMATTED_DEPART_DTM IS 'The formatted date/time (in UTC) of departure for the given fishing trip (MM/DD/YYYY HH24:MI)';</v>
      </c>
    </row>
    <row r="2214" spans="1:4" x14ac:dyDescent="0.25">
      <c r="A2214" s="200" t="s">
        <v>2978</v>
      </c>
      <c r="B2214" t="s">
        <v>1210</v>
      </c>
      <c r="C2214" s="214" t="str">
        <f>VLOOKUP(B2214, $B$62:$C$2101, 2, FALSE)</f>
        <v>The formatted date/time (in UTC) of arrival for the given fishing trip (MM/DD/YYYY HH24:MI)</v>
      </c>
      <c r="D2214" s="214" t="str">
        <f t="shared" si="52"/>
        <v>COMMENT ON COLUMN SPT_QC_MISS_TRIP_EVT_PAGES_V.FORMATTED_ARRIVAL_DTM IS 'The formatted date/time (in UTC) of arrival for the given fishing trip (MM/DD/YYYY HH24:MI)';</v>
      </c>
    </row>
    <row r="2215" spans="1:4" x14ac:dyDescent="0.25">
      <c r="A2215" s="200" t="s">
        <v>2978</v>
      </c>
      <c r="B2215" t="s">
        <v>2980</v>
      </c>
      <c r="C2215" s="214" t="s">
        <v>2983</v>
      </c>
      <c r="D2215" s="214" t="str">
        <f t="shared" si="52"/>
        <v>COMMENT ON COLUMN SPT_QC_MISS_TRIP_EVT_PAGES_V.PAGE_NUMBER IS 'Page number that does not have a corresponding Trip Event';</v>
      </c>
    </row>
    <row r="2216" spans="1:4" x14ac:dyDescent="0.25">
      <c r="A2216" s="200" t="s">
        <v>2978</v>
      </c>
      <c r="B2216" t="s">
        <v>2981</v>
      </c>
      <c r="C2216" s="202" t="s">
        <v>2982</v>
      </c>
      <c r="D2216" s="214" t="str">
        <f t="shared" si="52"/>
        <v>COMMENT ON COLUMN SPT_QC_MISS_TRIP_EVT_PAGES_V.INV_DB_MISSING_PAGE_EVTS_YN IS 'Invalid Missing Trip Event for Page Number Listed in RPL Stored in Database';</v>
      </c>
    </row>
    <row r="2217" spans="1:4" x14ac:dyDescent="0.25">
      <c r="A2217" t="s">
        <v>2984</v>
      </c>
      <c r="B2217" t="s">
        <v>903</v>
      </c>
      <c r="C2217" s="214" t="s">
        <v>1572</v>
      </c>
      <c r="D2217" s="214" t="str">
        <f t="shared" si="52"/>
        <v>COMMENT ON COLUMN SPT_RAW_RPL_DATA_V.PTA_VESS_NAME IS 'The name of the given fishing Vessel during the DEPARTURE_DATE_UTC (PTA)';</v>
      </c>
    </row>
    <row r="2218" spans="1:4" x14ac:dyDescent="0.25">
      <c r="A2218" s="214" t="s">
        <v>2984</v>
      </c>
      <c r="B2218" t="s">
        <v>943</v>
      </c>
      <c r="C2218" s="214" t="s">
        <v>1573</v>
      </c>
      <c r="D2218" s="214" t="str">
        <f t="shared" ref="D2218:D2281" si="54">CONCATENATE("COMMENT ON COLUMN ",A2218, ".", B2218, " IS '", SUBSTITUTE(C2218, "'", "''"), "';")</f>
        <v>COMMENT ON COLUMN SPT_RAW_RPL_DATA_V.PTA_FFA_VID IS 'The FFA VID of the given fishing Vessel during the DEPARTURE_DATE_UTC (PTA)';</v>
      </c>
    </row>
    <row r="2219" spans="1:4" x14ac:dyDescent="0.25">
      <c r="A2219" s="214" t="s">
        <v>2984</v>
      </c>
      <c r="B2219" t="s">
        <v>950</v>
      </c>
      <c r="C2219" s="214" t="s">
        <v>1574</v>
      </c>
      <c r="D2219" s="214" t="str">
        <f t="shared" si="54"/>
        <v>COMMENT ON COLUMN SPT_RAW_RPL_DATA_V.PTA_VESS_LIC_NUM IS 'The license number of the given fishing Vessel during the DEPARTURE_DATE_UTC (PTA)';</v>
      </c>
    </row>
    <row r="2220" spans="1:4" x14ac:dyDescent="0.25">
      <c r="A2220" s="214" t="s">
        <v>2984</v>
      </c>
      <c r="B2220" t="s">
        <v>948</v>
      </c>
      <c r="C2220" s="214" t="s">
        <v>1575</v>
      </c>
      <c r="D2220" s="214" t="str">
        <f t="shared" si="54"/>
        <v>COMMENT ON COLUMN SPT_RAW_RPL_DATA_V.PTA_VESS_IRCS IS 'The IRCS of the given fishing Vessel during the DEPARTURE_DATE_UTC (PTA)';</v>
      </c>
    </row>
    <row r="2221" spans="1:4" x14ac:dyDescent="0.25">
      <c r="A2221" s="214" t="s">
        <v>2984</v>
      </c>
      <c r="B2221" t="s">
        <v>945</v>
      </c>
      <c r="C2221" s="214" t="s">
        <v>1576</v>
      </c>
      <c r="D2221" s="214" t="str">
        <f t="shared" si="54"/>
        <v>COMMENT ON COLUMN SPT_RAW_RPL_DATA_V.PTA_VESS_FLAG IS 'The country Flag of the given fishing Vessel during the DEPARTURE_DATE_UTC (PTA)';</v>
      </c>
    </row>
    <row r="2222" spans="1:4" x14ac:dyDescent="0.25">
      <c r="A2222" s="214" t="s">
        <v>2984</v>
      </c>
      <c r="B2222" t="s">
        <v>957</v>
      </c>
      <c r="C2222" s="214" t="s">
        <v>1577</v>
      </c>
      <c r="D2222" s="214" t="str">
        <f t="shared" si="54"/>
        <v>COMMENT ON COLUMN SPT_RAW_RPL_DATA_V.PTA_WCPFC_ID_NUM IS 'The WCPFC ID of the given fishing Vessel during the DEPARTURE_DATE_UTC (PTA)';</v>
      </c>
    </row>
    <row r="2223" spans="1:4" s="146" customFormat="1" x14ac:dyDescent="0.25">
      <c r="A2223" s="146" t="s">
        <v>2984</v>
      </c>
      <c r="B2223" s="146" t="s">
        <v>953</v>
      </c>
      <c r="C2223" s="146" t="str">
        <f>VLOOKUP(B2223, $B$841:$C$2216, 2, FALSE)</f>
        <v>The Vessel Management Organization of the given fishing Vessel during the DEPARTURE_DATE_UTC (PTA)</v>
      </c>
      <c r="D2223" s="146" t="str">
        <f t="shared" si="54"/>
        <v>COMMENT ON COLUMN SPT_RAW_RPL_DATA_V.PTA_VESS_ORG_ID IS 'The Vessel Management Organization of the given fishing Vessel during the DEPARTURE_DATE_UTC (PTA)';</v>
      </c>
    </row>
    <row r="2224" spans="1:4" x14ac:dyDescent="0.25">
      <c r="A2224" s="214" t="s">
        <v>2984</v>
      </c>
      <c r="B2224" t="s">
        <v>1168</v>
      </c>
      <c r="C2224" s="214" t="s">
        <v>1584</v>
      </c>
      <c r="D2224" s="214" t="str">
        <f t="shared" si="54"/>
        <v>COMMENT ON COLUMN SPT_RAW_RPL_DATA_V.PTA_VESS_ORG_NAME IS 'The name of the Vessel Management Organization of the given fishing Vessel during the DEPARTURE_DATE_UTC (PTA)';</v>
      </c>
    </row>
    <row r="2225" spans="1:4" x14ac:dyDescent="0.25">
      <c r="A2225" s="214" t="s">
        <v>2984</v>
      </c>
      <c r="B2225" t="s">
        <v>2428</v>
      </c>
      <c r="C2225" s="214" t="s">
        <v>2839</v>
      </c>
      <c r="D2225" s="214" t="str">
        <f t="shared" si="54"/>
        <v>COMMENT ON COLUMN SPT_RAW_RPL_DATA_V.CONV_PTA_VESS_ORG_NAME IS 'The converted name of the Vessel Management Organization of the given fishing Vessel during the DEPARTURE_DATE_UTC (PTA) (all special characters, redundant spaces removed, capitalized and leading/trailing whitespace removed)';</v>
      </c>
    </row>
    <row r="2226" spans="1:4" x14ac:dyDescent="0.25">
      <c r="A2226" s="214" t="s">
        <v>2984</v>
      </c>
      <c r="B2226" t="s">
        <v>2838</v>
      </c>
      <c r="C2226" s="214" t="str">
        <f t="shared" ref="C2226:C2270" si="55">VLOOKUP(B2226, $B$62:$C$2101, 2, FALSE)</f>
        <v>The comma delimited list of Vessel Management Organization aliases of the given fishing Vessel during the DEPARTURE_DATE_UTC (PTA)</v>
      </c>
      <c r="D2226" s="214" t="str">
        <f t="shared" si="54"/>
        <v>COMMENT ON COLUMN SPT_RAW_RPL_DATA_V.PTA_VESS_ORG_NAME_ALIASES IS 'The comma delimited list of Vessel Management Organization aliases of the given fishing Vessel during the DEPARTURE_DATE_UTC (PTA)';</v>
      </c>
    </row>
    <row r="2227" spans="1:4" x14ac:dyDescent="0.25">
      <c r="A2227" s="214" t="s">
        <v>2984</v>
      </c>
      <c r="B2227" t="s">
        <v>2837</v>
      </c>
      <c r="C2227" s="214" t="str">
        <f t="shared" si="55"/>
        <v>The comma delimited list of converted Vessel Management Organization aliases of the given fishing Vessel during the DEPARTURE_DATE_UTC (PTA) (all special characters, redundant spaces removed, capitalized and leading/trailing whitespace removed)</v>
      </c>
      <c r="D2227" s="214" t="str">
        <f t="shared" si="54"/>
        <v>COMMENT ON COLUMN SPT_RAW_RPL_DATA_V.CONV_PTA_VESS_ORG_NAME_ALIASES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28" spans="1:4" x14ac:dyDescent="0.25">
      <c r="A2228" s="214" t="s">
        <v>2984</v>
      </c>
      <c r="B2228" t="s">
        <v>1200</v>
      </c>
      <c r="C2228" s="214" t="str">
        <f t="shared" si="55"/>
        <v>The Vessel Management Organization location of the given fishing Vessel during the DEPARTURE_DATE UTC (PTA)</v>
      </c>
      <c r="D2228" s="214" t="str">
        <f t="shared" si="54"/>
        <v>COMMENT ON COLUMN SPT_RAW_RPL_DATA_V.PTA_VESS_ORG_LOC_NAME IS 'The Vessel Management Organization location of the given fishing Vessel during the DEPARTURE_DATE UTC (PTA)';</v>
      </c>
    </row>
    <row r="2229" spans="1:4" x14ac:dyDescent="0.25">
      <c r="A2229" s="214" t="s">
        <v>2984</v>
      </c>
      <c r="B2229" t="s">
        <v>2831</v>
      </c>
      <c r="C2229" s="214" t="str">
        <f t="shared" si="55"/>
        <v>The converted Vessel Management Organization location of the given fishing Vessel during the DEPARTURE_DATE UTC (PTA) (all special characters, redundant spaces removed, capitalized and leading/trailing whitespace removed)</v>
      </c>
      <c r="D2229" s="214" t="str">
        <f t="shared" si="54"/>
        <v>COMMENT ON COLUMN SPT_RAW_RPL_DATA_V.CONV_PTA_VESS_ORG_LOC_NAME IS 'The converted Vessel Management Organization location of the given fishing Vessel during the DEPARTURE_DATE UTC (PTA) (all special characters, redundant spaces removed, capitalized and leading/trailing whitespace removed)';</v>
      </c>
    </row>
    <row r="2230" spans="1:4" x14ac:dyDescent="0.25">
      <c r="A2230" s="214" t="s">
        <v>2984</v>
      </c>
      <c r="B2230" t="s">
        <v>367</v>
      </c>
      <c r="C2230" s="214" t="str">
        <f t="shared" si="55"/>
        <v>Primary Key for the SPT_VESSEL_CAPTAINS table</v>
      </c>
      <c r="D2230" s="214" t="str">
        <f t="shared" si="54"/>
        <v>COMMENT ON COLUMN SPT_RAW_RPL_DATA_V.VESS_CAP_ID IS 'Primary Key for the SPT_VESSEL_CAPTAINS table';</v>
      </c>
    </row>
    <row r="2231" spans="1:4" x14ac:dyDescent="0.25">
      <c r="A2231" s="214" t="s">
        <v>2984</v>
      </c>
      <c r="B2231" t="s">
        <v>368</v>
      </c>
      <c r="C2231" s="214" t="str">
        <f t="shared" si="55"/>
        <v>The first name of the given vessel captain</v>
      </c>
      <c r="D2231" s="214" t="str">
        <f t="shared" si="54"/>
        <v>COMMENT ON COLUMN SPT_RAW_RPL_DATA_V.VESS_CAP_FNAME IS 'The first name of the given vessel captain';</v>
      </c>
    </row>
    <row r="2232" spans="1:4" x14ac:dyDescent="0.25">
      <c r="A2232" s="214" t="s">
        <v>2984</v>
      </c>
      <c r="B2232" t="s">
        <v>371</v>
      </c>
      <c r="C2232" s="214" t="str">
        <f t="shared" si="55"/>
        <v>The middle name of the given vessel captain</v>
      </c>
      <c r="D2232" s="214" t="str">
        <f t="shared" si="54"/>
        <v>COMMENT ON COLUMN SPT_RAW_RPL_DATA_V.VESS_CAP_MNAME IS 'The middle name of the given vessel captain';</v>
      </c>
    </row>
    <row r="2233" spans="1:4" x14ac:dyDescent="0.25">
      <c r="A2233" s="214" t="s">
        <v>2984</v>
      </c>
      <c r="B2233" t="s">
        <v>370</v>
      </c>
      <c r="C2233" s="214" t="str">
        <f t="shared" si="55"/>
        <v>The last name of the given vessel captain</v>
      </c>
      <c r="D2233" s="214" t="str">
        <f t="shared" si="54"/>
        <v>COMMENT ON COLUMN SPT_RAW_RPL_DATA_V.VESS_CAP_LNAME IS 'The last name of the given vessel captain';</v>
      </c>
    </row>
    <row r="2234" spans="1:4" x14ac:dyDescent="0.25">
      <c r="A2234" s="214" t="s">
        <v>2984</v>
      </c>
      <c r="B2234" t="s">
        <v>374</v>
      </c>
      <c r="C2234" s="214" t="str">
        <f t="shared" si="55"/>
        <v>The date/time (in UTC) of departure for the given fishing trip</v>
      </c>
      <c r="D2234" s="214" t="str">
        <f t="shared" si="54"/>
        <v>COMMENT ON COLUMN SPT_RAW_RPL_DATA_V.VESS_TRIP_DEPART_DTM IS 'The date/time (in UTC) of departure for the given fishing trip';</v>
      </c>
    </row>
    <row r="2235" spans="1:4" x14ac:dyDescent="0.25">
      <c r="A2235" s="214" t="s">
        <v>2984</v>
      </c>
      <c r="B2235" t="s">
        <v>1208</v>
      </c>
      <c r="C2235" s="214" t="str">
        <f t="shared" si="55"/>
        <v>The formatted date/time (in UTC) of departure for the given fishing trip (MM/DD/YYYY HH24:MI)</v>
      </c>
      <c r="D2235" s="214" t="str">
        <f t="shared" si="54"/>
        <v>COMMENT ON COLUMN SPT_RAW_RPL_DATA_V.FORMATTED_DEPART_DTM IS 'The formatted date/time (in UTC) of departure for the given fishing trip (MM/DD/YYYY HH24:MI)';</v>
      </c>
    </row>
    <row r="2236" spans="1:4" x14ac:dyDescent="0.25">
      <c r="A2236" s="214" t="s">
        <v>2984</v>
      </c>
      <c r="B2236" t="s">
        <v>375</v>
      </c>
      <c r="C2236" s="214" t="str">
        <f t="shared" si="55"/>
        <v>The date/time (in UTC) of arrival for the given fishing trip</v>
      </c>
      <c r="D2236" s="214" t="str">
        <f t="shared" si="54"/>
        <v>COMMENT ON COLUMN SPT_RAW_RPL_DATA_V.VESS_TRIP_ARRIVAL_DTM IS 'The date/time (in UTC) of arrival for the given fishing trip';</v>
      </c>
    </row>
    <row r="2237" spans="1:4" x14ac:dyDescent="0.25">
      <c r="A2237" s="214" t="s">
        <v>2984</v>
      </c>
      <c r="B2237" t="s">
        <v>1210</v>
      </c>
      <c r="C2237" s="214" t="str">
        <f t="shared" si="55"/>
        <v>The formatted date/time (in UTC) of arrival for the given fishing trip (MM/DD/YYYY HH24:MI)</v>
      </c>
      <c r="D2237" s="214" t="str">
        <f t="shared" si="54"/>
        <v>COMMENT ON COLUMN SPT_RAW_RPL_DATA_V.FORMATTED_ARRIVAL_DTM IS 'The formatted date/time (in UTC) of arrival for the given fishing trip (MM/DD/YYYY HH24:MI)';</v>
      </c>
    </row>
    <row r="2238" spans="1:4" x14ac:dyDescent="0.25">
      <c r="A2238" s="214" t="s">
        <v>2984</v>
      </c>
      <c r="B2238" t="s">
        <v>1212</v>
      </c>
      <c r="C2238" s="214" t="str">
        <f t="shared" si="55"/>
        <v>The location name for the Port of Departure for the given fishing trip</v>
      </c>
      <c r="D2238" s="214" t="str">
        <f t="shared" si="54"/>
        <v>COMMENT ON COLUMN SPT_RAW_RPL_DATA_V.DEPART_LOC_NAME IS 'The location name for the Port of Departure for the given fishing trip';</v>
      </c>
    </row>
    <row r="2239" spans="1:4" x14ac:dyDescent="0.25">
      <c r="A2239" s="214" t="s">
        <v>2984</v>
      </c>
      <c r="B2239" t="s">
        <v>2810</v>
      </c>
      <c r="C2239" s="214" t="str">
        <f t="shared" si="55"/>
        <v>The location name alias for the Port of Departure for the given fishing trip</v>
      </c>
      <c r="D2239" s="214" t="str">
        <f t="shared" si="54"/>
        <v>COMMENT ON COLUMN SPT_RAW_RPL_DATA_V.DEPART_LOC_NAME_ALIASES IS 'The location name alias for the Port of Departure for the given fishing trip';</v>
      </c>
    </row>
    <row r="2240" spans="1:4" x14ac:dyDescent="0.25">
      <c r="A2240" s="214" t="s">
        <v>2984</v>
      </c>
      <c r="B2240" t="s">
        <v>1220</v>
      </c>
      <c r="C2240" s="214" t="str">
        <f t="shared" si="55"/>
        <v>The location name for the Port of Arrival for the given fishing trip</v>
      </c>
      <c r="D2240" s="214" t="str">
        <f t="shared" si="54"/>
        <v>COMMENT ON COLUMN SPT_RAW_RPL_DATA_V.ARRIVE_LOC_NAME IS 'The location name for the Port of Arrival for the given fishing trip';</v>
      </c>
    </row>
    <row r="2241" spans="1:4" x14ac:dyDescent="0.25">
      <c r="A2241" s="214" t="s">
        <v>2984</v>
      </c>
      <c r="B2241" t="s">
        <v>2806</v>
      </c>
      <c r="C2241" s="214" t="str">
        <f t="shared" si="55"/>
        <v>The comma delimited list of location name aliases for the Port of Arrival for the given fishing trip</v>
      </c>
      <c r="D2241" s="214" t="str">
        <f t="shared" si="54"/>
        <v>COMMENT ON COLUMN SPT_RAW_RPL_DATA_V.ARRIVE_LOC_NAME_ALIASES IS 'The comma delimited list of location name aliases for the Port of Arrival for the given fishing trip';</v>
      </c>
    </row>
    <row r="2242" spans="1:4" x14ac:dyDescent="0.25">
      <c r="A2242" s="214" t="s">
        <v>2984</v>
      </c>
      <c r="B2242" t="s">
        <v>1230</v>
      </c>
      <c r="C2242" s="214" t="str">
        <f t="shared" si="55"/>
        <v>The Organization name for the given Port Agent</v>
      </c>
      <c r="D2242" s="214" t="str">
        <f t="shared" si="54"/>
        <v>COMMENT ON COLUMN SPT_RAW_RPL_DATA_V.UL_ORG_NAME IS 'The Organization name for the given Port Agent';</v>
      </c>
    </row>
    <row r="2243" spans="1:4" x14ac:dyDescent="0.25">
      <c r="A2243" s="214" t="s">
        <v>2984</v>
      </c>
      <c r="B2243" t="s">
        <v>2842</v>
      </c>
      <c r="C2243" s="214" t="str">
        <f t="shared" si="55"/>
        <v>The comma delimited list of Organization name aliases for the given Port Agent</v>
      </c>
      <c r="D2243" s="214" t="str">
        <f t="shared" si="54"/>
        <v>COMMENT ON COLUMN SPT_RAW_RPL_DATA_V.UL_ORG_NAME_ALIASES IS 'The comma delimited list of Organization name aliases for the given Port Agent';</v>
      </c>
    </row>
    <row r="2244" spans="1:4" x14ac:dyDescent="0.25">
      <c r="A2244" s="214" t="s">
        <v>2984</v>
      </c>
      <c r="B2244" t="s">
        <v>2000</v>
      </c>
      <c r="C2244" s="214" t="str">
        <f t="shared" si="55"/>
        <v>The current Vessel Management Organization name of the given fishing Vessel</v>
      </c>
      <c r="D2244" s="214" t="str">
        <f t="shared" si="54"/>
        <v>COMMENT ON COLUMN SPT_RAW_RPL_DATA_V.FISHING_ORG_NAME IS 'The current Vessel Management Organization name of the given fishing Vessel';</v>
      </c>
    </row>
    <row r="2245" spans="1:4" x14ac:dyDescent="0.25">
      <c r="A2245" s="214" t="s">
        <v>2984</v>
      </c>
      <c r="B2245" t="s">
        <v>2821</v>
      </c>
      <c r="C2245" s="214" t="str">
        <f t="shared" si="55"/>
        <v>The comma delimited list of current Vessel Management Organization name aliases of the given fishing Vessel</v>
      </c>
      <c r="D2245" s="214" t="str">
        <f t="shared" si="54"/>
        <v>COMMENT ON COLUMN SPT_RAW_RPL_DATA_V.FISHING_ORG_NAME_ALIASES IS 'The comma delimited list of current Vessel Management Organization name aliases of the given fishing Vessel';</v>
      </c>
    </row>
    <row r="2246" spans="1:4" x14ac:dyDescent="0.25">
      <c r="A2246" s="214" t="s">
        <v>2984</v>
      </c>
      <c r="B2246" t="s">
        <v>1784</v>
      </c>
      <c r="C2246" s="214" t="str">
        <f t="shared" si="55"/>
        <v>The location name for the Organization for the given Port Agent</v>
      </c>
      <c r="D2246" s="214" t="str">
        <f t="shared" si="54"/>
        <v>COMMENT ON COLUMN SPT_RAW_RPL_DATA_V.UL_ORG_LOC_NAME IS 'The location name for the Organization for the given Port Agent';</v>
      </c>
    </row>
    <row r="2247" spans="1:4" x14ac:dyDescent="0.25">
      <c r="A2247" s="214" t="s">
        <v>2984</v>
      </c>
      <c r="B2247" t="s">
        <v>2826</v>
      </c>
      <c r="C2247" s="214" t="str">
        <f t="shared" si="55"/>
        <v>The comma delimited list of location name aliases for the Organization for the given Port Agent</v>
      </c>
      <c r="D2247" s="214" t="str">
        <f t="shared" si="54"/>
        <v>COMMENT ON COLUMN SPT_RAW_RPL_DATA_V.UL_ORG_LOC_NAME_ALIASES IS 'The comma delimited list of location name aliases for the Organization for the given Port Agent';</v>
      </c>
    </row>
    <row r="2248" spans="1:4" x14ac:dyDescent="0.25">
      <c r="A2248" s="214" t="s">
        <v>2984</v>
      </c>
      <c r="B2248" t="s">
        <v>842</v>
      </c>
      <c r="C2248" s="214" t="str">
        <f t="shared" si="55"/>
        <v>Notes for the given fishing trip (if any)</v>
      </c>
      <c r="D2248" s="214" t="str">
        <f t="shared" si="54"/>
        <v>COMMENT ON COLUMN SPT_RAW_RPL_DATA_V.VESS_TRIP_NOTES IS 'Notes for the given fishing trip (if any)';</v>
      </c>
    </row>
    <row r="2249" spans="1:4" x14ac:dyDescent="0.25">
      <c r="A2249" s="214" t="s">
        <v>2984</v>
      </c>
      <c r="B2249" t="s">
        <v>387</v>
      </c>
      <c r="C2249" s="214" t="str">
        <f t="shared" si="55"/>
        <v>The vessel trip event that the onboard transfer was performed during</v>
      </c>
      <c r="D2249" s="214" t="str">
        <f t="shared" si="54"/>
        <v>COMMENT ON COLUMN SPT_RAW_RPL_DATA_V.VESS_TRIP_EVT_ID IS 'The vessel trip event that the onboard transfer was performed during';</v>
      </c>
    </row>
    <row r="2250" spans="1:4" x14ac:dyDescent="0.25">
      <c r="A2250" s="214" t="s">
        <v>2984</v>
      </c>
      <c r="B2250" t="s">
        <v>315</v>
      </c>
      <c r="C2250" s="214" t="str">
        <f t="shared" si="55"/>
        <v>The numeric code for the given fishing activity</v>
      </c>
      <c r="D2250" s="214" t="str">
        <f t="shared" si="54"/>
        <v>COMMENT ON COLUMN SPT_RAW_RPL_DATA_V.ACT_CODE IS 'The numeric code for the given fishing activity';</v>
      </c>
    </row>
    <row r="2251" spans="1:4" x14ac:dyDescent="0.25">
      <c r="A2251" s="214" t="s">
        <v>2984</v>
      </c>
      <c r="B2251" t="s">
        <v>390</v>
      </c>
      <c r="C2251" s="214" t="str">
        <f t="shared" si="55"/>
        <v>The name of the given fishing activity</v>
      </c>
      <c r="D2251" s="214" t="str">
        <f t="shared" si="54"/>
        <v>COMMENT ON COLUMN SPT_RAW_RPL_DATA_V.ACT_NAME IS 'The name of the given fishing activity';</v>
      </c>
    </row>
    <row r="2252" spans="1:4" x14ac:dyDescent="0.25">
      <c r="A2252" s="214" t="s">
        <v>2984</v>
      </c>
      <c r="B2252" t="s">
        <v>273</v>
      </c>
      <c r="C2252" s="214" t="str">
        <f t="shared" si="55"/>
        <v>School association code</v>
      </c>
      <c r="D2252" s="214" t="str">
        <f t="shared" si="54"/>
        <v>COMMENT ON COLUMN SPT_RAW_RPL_DATA_V.SCH_ASSOC_CODE IS 'School association code';</v>
      </c>
    </row>
    <row r="2253" spans="1:4" x14ac:dyDescent="0.25">
      <c r="A2253" s="214" t="s">
        <v>2984</v>
      </c>
      <c r="B2253" t="s">
        <v>274</v>
      </c>
      <c r="C2253" s="214" t="str">
        <f t="shared" si="55"/>
        <v>School association name</v>
      </c>
      <c r="D2253" s="214" t="str">
        <f t="shared" si="54"/>
        <v>COMMENT ON COLUMN SPT_RAW_RPL_DATA_V.SCH_ASSOC_NAME IS 'School association name';</v>
      </c>
    </row>
    <row r="2254" spans="1:4" x14ac:dyDescent="0.25">
      <c r="A2254" s="214" t="s">
        <v>2984</v>
      </c>
      <c r="B2254" t="s">
        <v>868</v>
      </c>
      <c r="C2254" s="214" t="str">
        <f t="shared" si="55"/>
        <v>The start date/time of the given activity (UTC)</v>
      </c>
      <c r="D2254" s="214" t="str">
        <f t="shared" si="54"/>
        <v>COMMENT ON COLUMN SPT_RAW_RPL_DATA_V.VESS_TRIP_EVT_START_DTM IS 'The start date/time of the given activity (UTC)';</v>
      </c>
    </row>
    <row r="2255" spans="1:4" x14ac:dyDescent="0.25">
      <c r="A2255" s="214" t="s">
        <v>2984</v>
      </c>
      <c r="B2255" t="s">
        <v>1839</v>
      </c>
      <c r="C2255" s="214" t="str">
        <f t="shared" si="55"/>
        <v>The formatted start date/time of the given activity (UTC) in MM/DD/YYYY HH24:MI format</v>
      </c>
      <c r="D2255" s="214" t="str">
        <f t="shared" si="54"/>
        <v>COMMENT ON COLUMN SPT_RAW_RPL_DATA_V.FORMATTED_TRIP_EVT_START_DTM IS 'The formatted start date/time of the given activity (UTC) in MM/DD/YYYY HH24:MI format';</v>
      </c>
    </row>
    <row r="2256" spans="1:4" x14ac:dyDescent="0.25">
      <c r="A2256" s="214" t="s">
        <v>2984</v>
      </c>
      <c r="B2256" t="s">
        <v>857</v>
      </c>
      <c r="C2256" s="214" t="str">
        <f t="shared" si="55"/>
        <v>The end date/time of the given activity (UTC)</v>
      </c>
      <c r="D2256" s="214" t="str">
        <f t="shared" si="54"/>
        <v>COMMENT ON COLUMN SPT_RAW_RPL_DATA_V.VESS_TRIP_EVT_END_DTM IS 'The end date/time of the given activity (UTC)';</v>
      </c>
    </row>
    <row r="2257" spans="1:4" x14ac:dyDescent="0.25">
      <c r="A2257" s="214" t="s">
        <v>2984</v>
      </c>
      <c r="B2257" t="s">
        <v>1840</v>
      </c>
      <c r="C2257" s="214" t="str">
        <f t="shared" si="55"/>
        <v>The formatted end date/time of the given activity (UTC) in MM/DD/YYYY HH24:MI format</v>
      </c>
      <c r="D2257" s="214" t="str">
        <f t="shared" si="54"/>
        <v>COMMENT ON COLUMN SPT_RAW_RPL_DATA_V.FORMATTED_TRIP_EVT_END_DTM IS 'The formatted end date/time of the given activity (UTC) in MM/DD/YYYY HH24:MI format';</v>
      </c>
    </row>
    <row r="2258" spans="1:4" x14ac:dyDescent="0.25">
      <c r="A2258" s="214" t="s">
        <v>2984</v>
      </c>
      <c r="B2258" t="s">
        <v>1841</v>
      </c>
      <c r="C2258" s="214" t="str">
        <f t="shared" si="55"/>
        <v>The fishing set number</v>
      </c>
      <c r="D2258" s="214" t="str">
        <f t="shared" si="54"/>
        <v>COMMENT ON COLUMN SPT_RAW_RPL_DATA_V.SET_NUMBER IS 'The fishing set number';</v>
      </c>
    </row>
    <row r="2259" spans="1:4" x14ac:dyDescent="0.25">
      <c r="A2259" s="214" t="s">
        <v>2984</v>
      </c>
      <c r="B2259" t="s">
        <v>195</v>
      </c>
      <c r="C2259" s="214" t="str">
        <f t="shared" si="55"/>
        <v xml:space="preserve">A comma-delimited list of storage well numbers for the retained catch </v>
      </c>
      <c r="D2259" s="214" t="str">
        <f t="shared" si="54"/>
        <v>COMMENT ON COLUMN SPT_RAW_RPL_DATA_V.WELL_NUMBERS IS 'A comma-delimited list of storage well numbers for the retained catch ';</v>
      </c>
    </row>
    <row r="2260" spans="1:4" x14ac:dyDescent="0.25">
      <c r="A2260" s="214" t="s">
        <v>2984</v>
      </c>
      <c r="B2260" t="s">
        <v>862</v>
      </c>
      <c r="C2260" s="214" t="str">
        <f t="shared" si="55"/>
        <v>Notes for the given vessel trip event (if any)</v>
      </c>
      <c r="D2260" s="214" t="str">
        <f t="shared" si="54"/>
        <v>COMMENT ON COLUMN SPT_RAW_RPL_DATA_V.VESS_TRIP_EVT_NOTES IS 'Notes for the given vessel trip event (if any)';</v>
      </c>
    </row>
    <row r="2261" spans="1:4" x14ac:dyDescent="0.25">
      <c r="A2261" s="214" t="s">
        <v>2984</v>
      </c>
      <c r="B2261" t="s">
        <v>308</v>
      </c>
      <c r="C2261" s="214" t="str">
        <f t="shared" si="55"/>
        <v>FAO Code</v>
      </c>
      <c r="D2261" s="214" t="str">
        <f t="shared" si="54"/>
        <v>COMMENT ON COLUMN SPT_RAW_RPL_DATA_V.SPP_FAO_CODE IS 'FAO Code';</v>
      </c>
    </row>
    <row r="2262" spans="1:4" x14ac:dyDescent="0.25">
      <c r="A2262" s="214" t="s">
        <v>2984</v>
      </c>
      <c r="B2262" t="s">
        <v>309</v>
      </c>
      <c r="C2262" s="214" t="str">
        <f t="shared" si="55"/>
        <v>Common name of the species</v>
      </c>
      <c r="D2262" s="214" t="str">
        <f t="shared" si="54"/>
        <v>COMMENT ON COLUMN SPT_RAW_RPL_DATA_V.SPP_COMMON_NAME IS 'Common name of the species';</v>
      </c>
    </row>
    <row r="2263" spans="1:4" x14ac:dyDescent="0.25">
      <c r="A2263" s="214" t="s">
        <v>2984</v>
      </c>
      <c r="B2263" t="s">
        <v>312</v>
      </c>
      <c r="C2263" s="214" t="str">
        <f t="shared" si="55"/>
        <v>Scientific name of the species</v>
      </c>
      <c r="D2263" s="214" t="str">
        <f t="shared" si="54"/>
        <v>COMMENT ON COLUMN SPT_RAW_RPL_DATA_V.SPP_SCIENTIFIC_NAME IS 'Scientific name of the species';</v>
      </c>
    </row>
    <row r="2264" spans="1:4" x14ac:dyDescent="0.25">
      <c r="A2264" s="214" t="s">
        <v>2984</v>
      </c>
      <c r="B2264" t="s">
        <v>690</v>
      </c>
      <c r="C2264" s="214" t="str">
        <f t="shared" si="55"/>
        <v>The total weight (in metric tonnes) of the caught species for the given unit of measure</v>
      </c>
      <c r="D2264" s="214" t="str">
        <f t="shared" si="54"/>
        <v>COMMENT ON COLUMN SPT_RAW_RPL_DATA_V.CATCH_WT_MT IS 'The total weight (in metric tonnes) of the caught species for the given unit of measure';</v>
      </c>
    </row>
    <row r="2265" spans="1:4" x14ac:dyDescent="0.25">
      <c r="A2265" s="214" t="s">
        <v>2984</v>
      </c>
      <c r="B2265" t="s">
        <v>693</v>
      </c>
      <c r="C2265" s="214" t="str">
        <f t="shared" si="55"/>
        <v>Flag to indicate if the catch was retained (Y) or discarded (N).  If the value is NULL this indicates that there was no distinction between the discarded and retained catch; this NULL value should only be used for net sharing "give" events.</v>
      </c>
      <c r="D2265" s="214" t="str">
        <f t="shared" si="54"/>
        <v>COMMENT ON COLUMN SPT_RAW_RPL_DATA_V.RET_CATCH_YN IS 'Flag to indicate if the catch was retained (Y) or discarded (N).  If the value is NULL this indicates that there was no distinction between the discarded and retained catch; this NULL value should only be used for net sharing "give" events.';</v>
      </c>
    </row>
    <row r="2266" spans="1:4" x14ac:dyDescent="0.25">
      <c r="A2266" s="214" t="s">
        <v>2984</v>
      </c>
      <c r="B2266" t="s">
        <v>681</v>
      </c>
      <c r="C2266" s="214" t="str">
        <f t="shared" si="55"/>
        <v>The total number of individuals caught</v>
      </c>
      <c r="D2266" s="214" t="str">
        <f t="shared" si="54"/>
        <v>COMMENT ON COLUMN SPT_RAW_RPL_DATA_V.CATCH_NUM IS 'The total number of individuals caught';</v>
      </c>
    </row>
    <row r="2267" spans="1:4" x14ac:dyDescent="0.25">
      <c r="A2267" s="214" t="s">
        <v>2984</v>
      </c>
      <c r="B2267" t="s">
        <v>245</v>
      </c>
      <c r="C2267" s="214" t="str">
        <f t="shared" si="55"/>
        <v>Numeric code for the discard reason</v>
      </c>
      <c r="D2267" s="214" t="str">
        <f t="shared" si="54"/>
        <v>COMMENT ON COLUMN SPT_RAW_RPL_DATA_V.DISC_CODE IS 'Numeric code for the discard reason';</v>
      </c>
    </row>
    <row r="2268" spans="1:4" x14ac:dyDescent="0.25">
      <c r="A2268" s="214" t="s">
        <v>2984</v>
      </c>
      <c r="B2268" t="s">
        <v>246</v>
      </c>
      <c r="C2268" s="214" t="str">
        <f t="shared" si="55"/>
        <v>Name of the discard reason</v>
      </c>
      <c r="D2268" s="214" t="str">
        <f t="shared" si="54"/>
        <v>COMMENT ON COLUMN SPT_RAW_RPL_DATA_V.DISC_CODE_NAME IS 'Name of the discard reason';</v>
      </c>
    </row>
    <row r="2269" spans="1:4" x14ac:dyDescent="0.25">
      <c r="A2269" s="214" t="s">
        <v>2984</v>
      </c>
      <c r="B2269" t="s">
        <v>366</v>
      </c>
      <c r="C2269" s="214" t="str">
        <f t="shared" si="55"/>
        <v>The foreign key reference to the vessel trip the documents/processes belong to</v>
      </c>
      <c r="D2269" s="214" t="str">
        <f t="shared" si="54"/>
        <v>COMMENT ON COLUMN SPT_RAW_RPL_DATA_V.VESS_TRIP_ID IS 'The foreign key reference to the vessel trip the documents/processes belong to';</v>
      </c>
    </row>
    <row r="2270" spans="1:4" x14ac:dyDescent="0.25">
      <c r="A2270" s="214" t="s">
        <v>2984</v>
      </c>
      <c r="B2270" t="s">
        <v>291</v>
      </c>
      <c r="C2270" s="214" t="str">
        <f t="shared" si="55"/>
        <v>Primary Key for the SPT_PTA_VESSELS table for the given fishing Vessel</v>
      </c>
      <c r="D2270" s="214" t="str">
        <f t="shared" si="54"/>
        <v>COMMENT ON COLUMN SPT_RAW_RPL_DATA_V.VESS_ID IS 'Primary Key for the SPT_PTA_VESSELS table for the given fishing Vessel';</v>
      </c>
    </row>
    <row r="2271" spans="1:4" x14ac:dyDescent="0.25">
      <c r="A2271" s="214" t="s">
        <v>2984</v>
      </c>
      <c r="B2271" t="s">
        <v>445</v>
      </c>
      <c r="C2271" s="214" t="s">
        <v>1599</v>
      </c>
      <c r="D2271" s="214" t="str">
        <f t="shared" si="54"/>
        <v>COMMENT ON COLUMN SPT_RAW_RPL_DATA_V.VESS_REG_NUM IS 'The registration number for the given fishing Vessel';</v>
      </c>
    </row>
    <row r="2272" spans="1:4" x14ac:dyDescent="0.25">
      <c r="A2272" s="214" t="s">
        <v>2984</v>
      </c>
      <c r="B2272" t="s">
        <v>162</v>
      </c>
      <c r="C2272" s="214" t="str">
        <f>VLOOKUP(B2272, $B$62:$C$2101, 2, FALSE)</f>
        <v>The label for the given size class</v>
      </c>
      <c r="D2272" s="214" t="str">
        <f t="shared" si="54"/>
        <v>COMMENT ON COLUMN SPT_RAW_RPL_DATA_V.SIZE_CLASS_LABEL IS 'The label for the given size class';</v>
      </c>
    </row>
    <row r="2273" spans="1:4" x14ac:dyDescent="0.25">
      <c r="A2273" s="214" t="s">
        <v>2984</v>
      </c>
      <c r="B2273" t="s">
        <v>429</v>
      </c>
      <c r="C2273" s="214" t="str">
        <f>VLOOKUP(B2273, $B$62:$C$2101, 2, FALSE)</f>
        <v>The metric weight (in kg) for the minimum weight of the class (non-inclusive)</v>
      </c>
      <c r="D2273" s="214" t="str">
        <f t="shared" si="54"/>
        <v>COMMENT ON COLUMN SPT_RAW_RPL_DATA_V.SIZE_CLASS_WT_MIN_KG IS 'The metric weight (in kg) for the minimum weight of the class (non-inclusive)';</v>
      </c>
    </row>
    <row r="2274" spans="1:4" x14ac:dyDescent="0.25">
      <c r="A2274" s="214" t="s">
        <v>2984</v>
      </c>
      <c r="B2274" t="s">
        <v>430</v>
      </c>
      <c r="C2274" s="214" t="str">
        <f>VLOOKUP(B2274, $B$62:$C$2101, 2, FALSE)</f>
        <v xml:space="preserve">The metric weight (in kg) for the maximum weight of the class (inclusive) </v>
      </c>
      <c r="D2274" s="214" t="str">
        <f t="shared" si="54"/>
        <v>COMMENT ON COLUMN SPT_RAW_RPL_DATA_V.SIZE_CLASS_WT_MAX_KG IS 'The metric weight (in kg) for the maximum weight of the class (inclusive) ';</v>
      </c>
    </row>
    <row r="2275" spans="1:4" x14ac:dyDescent="0.25">
      <c r="A2275" s="214" t="s">
        <v>2984</v>
      </c>
      <c r="B2275" t="s">
        <v>392</v>
      </c>
      <c r="C2275" t="s">
        <v>860</v>
      </c>
      <c r="D2275" s="214" t="str">
        <f t="shared" si="54"/>
        <v>COMMENT ON COLUMN SPT_RAW_RPL_DATA_V.VESS_TRIP_EVT_LAT_DD IS 'Latitude (DD)';</v>
      </c>
    </row>
    <row r="2276" spans="1:4" x14ac:dyDescent="0.25">
      <c r="A2276" s="214" t="s">
        <v>2984</v>
      </c>
      <c r="B2276" t="s">
        <v>393</v>
      </c>
      <c r="C2276" t="s">
        <v>861</v>
      </c>
      <c r="D2276" s="214" t="str">
        <f t="shared" si="54"/>
        <v>COMMENT ON COLUMN SPT_RAW_RPL_DATA_V.VESS_TRIP_EVT_LON_DD IS 'Longitude (DD)';</v>
      </c>
    </row>
    <row r="2277" spans="1:4" x14ac:dyDescent="0.25">
      <c r="A2277" s="214" t="s">
        <v>2984</v>
      </c>
      <c r="B2277" t="s">
        <v>2012</v>
      </c>
      <c r="C2277" s="214" t="str">
        <f>VLOOKUP(B2277, $B$62:$C$2101, 2, FALSE)</f>
        <v>The Registration No value reported in the RPL form</v>
      </c>
      <c r="D2277" s="214" t="str">
        <f t="shared" si="54"/>
        <v>COMMENT ON COLUMN SPT_RAW_RPL_DATA_V.RPL_ORIG_REG_NUM IS 'The Registration No value reported in the RPL form';</v>
      </c>
    </row>
    <row r="2278" spans="1:4" x14ac:dyDescent="0.25">
      <c r="A2278" s="214" t="s">
        <v>2984</v>
      </c>
      <c r="B2278" t="s">
        <v>2018</v>
      </c>
      <c r="C2278" s="214" t="str">
        <f>VLOOKUP(B2278, $B$62:$C$2101, 2, FALSE)</f>
        <v>Vessel Name value reported in the RPL</v>
      </c>
      <c r="D2278" s="214" t="str">
        <f t="shared" si="54"/>
        <v>COMMENT ON COLUMN SPT_RAW_RPL_DATA_V.RPL_ORIG_VESS_NAME IS 'Vessel Name value reported in the RPL';</v>
      </c>
    </row>
    <row r="2279" spans="1:4" x14ac:dyDescent="0.25">
      <c r="A2279" t="s">
        <v>3035</v>
      </c>
      <c r="B2279" t="s">
        <v>366</v>
      </c>
      <c r="C2279" t="str">
        <f t="shared" ref="C2279:C2310" si="56">VLOOKUP(B2279, $B$2217:$C$2278, 2, FALSE)</f>
        <v>The foreign key reference to the vessel trip the documents/processes belong to</v>
      </c>
      <c r="D2279" s="214" t="str">
        <f t="shared" si="54"/>
        <v>COMMENT ON COLUMN SPT_RAW_RPL_EVT_CATCH_TUNA_V.VESS_TRIP_ID IS 'The foreign key reference to the vessel trip the documents/processes belong to';</v>
      </c>
    </row>
    <row r="2280" spans="1:4" x14ac:dyDescent="0.25">
      <c r="A2280" s="214" t="s">
        <v>3035</v>
      </c>
      <c r="B2280" t="s">
        <v>291</v>
      </c>
      <c r="C2280" s="214" t="str">
        <f t="shared" si="56"/>
        <v>Primary Key for the SPT_PTA_VESSELS table for the given fishing Vessel</v>
      </c>
      <c r="D2280" s="214" t="str">
        <f t="shared" si="54"/>
        <v>COMMENT ON COLUMN SPT_RAW_RPL_EVT_CATCH_TUNA_V.VESS_ID IS 'Primary Key for the SPT_PTA_VESSELS table for the given fishing Vessel';</v>
      </c>
    </row>
    <row r="2281" spans="1:4" x14ac:dyDescent="0.25">
      <c r="A2281" s="214" t="s">
        <v>3035</v>
      </c>
      <c r="B2281" t="s">
        <v>2012</v>
      </c>
      <c r="C2281" s="214" t="str">
        <f t="shared" si="56"/>
        <v>The Registration No value reported in the RPL form</v>
      </c>
      <c r="D2281" s="214" t="str">
        <f t="shared" si="54"/>
        <v>COMMENT ON COLUMN SPT_RAW_RPL_EVT_CATCH_TUNA_V.RPL_ORIG_REG_NUM IS 'The Registration No value reported in the RPL form';</v>
      </c>
    </row>
    <row r="2282" spans="1:4" x14ac:dyDescent="0.25">
      <c r="A2282" s="214" t="s">
        <v>3035</v>
      </c>
      <c r="B2282" t="s">
        <v>445</v>
      </c>
      <c r="C2282" s="214" t="str">
        <f t="shared" si="56"/>
        <v>The registration number for the given fishing Vessel</v>
      </c>
      <c r="D2282" s="214" t="str">
        <f t="shared" ref="D2282:D2341" si="57">CONCATENATE("COMMENT ON COLUMN ",A2282, ".", B2282, " IS '", SUBSTITUTE(C2282, "'", "''"), "';")</f>
        <v>COMMENT ON COLUMN SPT_RAW_RPL_EVT_CATCH_TUNA_V.VESS_REG_NUM IS 'The registration number for the given fishing Vessel';</v>
      </c>
    </row>
    <row r="2283" spans="1:4" x14ac:dyDescent="0.25">
      <c r="A2283" s="214" t="s">
        <v>3035</v>
      </c>
      <c r="B2283" t="s">
        <v>2018</v>
      </c>
      <c r="C2283" s="214" t="str">
        <f t="shared" si="56"/>
        <v>Vessel Name value reported in the RPL</v>
      </c>
      <c r="D2283" s="214" t="str">
        <f t="shared" si="57"/>
        <v>COMMENT ON COLUMN SPT_RAW_RPL_EVT_CATCH_TUNA_V.RPL_ORIG_VESS_NAME IS 'Vessel Name value reported in the RPL';</v>
      </c>
    </row>
    <row r="2284" spans="1:4" x14ac:dyDescent="0.25">
      <c r="A2284" s="214" t="s">
        <v>3035</v>
      </c>
      <c r="B2284" t="s">
        <v>903</v>
      </c>
      <c r="C2284" s="214" t="str">
        <f t="shared" si="56"/>
        <v>The name of the given fishing Vessel during the DEPARTURE_DATE_UTC (PTA)</v>
      </c>
      <c r="D2284" s="214" t="str">
        <f t="shared" si="57"/>
        <v>COMMENT ON COLUMN SPT_RAW_RPL_EVT_CATCH_TUNA_V.PTA_VESS_NAME IS 'The name of the given fishing Vessel during the DEPARTURE_DATE_UTC (PTA)';</v>
      </c>
    </row>
    <row r="2285" spans="1:4" x14ac:dyDescent="0.25">
      <c r="A2285" s="214" t="s">
        <v>3035</v>
      </c>
      <c r="B2285" t="s">
        <v>943</v>
      </c>
      <c r="C2285" s="214" t="str">
        <f t="shared" si="56"/>
        <v>The FFA VID of the given fishing Vessel during the DEPARTURE_DATE_UTC (PTA)</v>
      </c>
      <c r="D2285" s="214" t="str">
        <f t="shared" si="57"/>
        <v>COMMENT ON COLUMN SPT_RAW_RPL_EVT_CATCH_TUNA_V.PTA_FFA_VID IS 'The FFA VID of the given fishing Vessel during the DEPARTURE_DATE_UTC (PTA)';</v>
      </c>
    </row>
    <row r="2286" spans="1:4" x14ac:dyDescent="0.25">
      <c r="A2286" s="214" t="s">
        <v>3035</v>
      </c>
      <c r="B2286" t="s">
        <v>950</v>
      </c>
      <c r="C2286" s="214" t="str">
        <f t="shared" si="56"/>
        <v>The license number of the given fishing Vessel during the DEPARTURE_DATE_UTC (PTA)</v>
      </c>
      <c r="D2286" s="214" t="str">
        <f t="shared" si="57"/>
        <v>COMMENT ON COLUMN SPT_RAW_RPL_EVT_CATCH_TUNA_V.PTA_VESS_LIC_NUM IS 'The license number of the given fishing Vessel during the DEPARTURE_DATE_UTC (PTA)';</v>
      </c>
    </row>
    <row r="2287" spans="1:4" x14ac:dyDescent="0.25">
      <c r="A2287" s="214" t="s">
        <v>3035</v>
      </c>
      <c r="B2287" t="s">
        <v>948</v>
      </c>
      <c r="C2287" s="214" t="str">
        <f t="shared" si="56"/>
        <v>The IRCS of the given fishing Vessel during the DEPARTURE_DATE_UTC (PTA)</v>
      </c>
      <c r="D2287" s="214" t="str">
        <f t="shared" si="57"/>
        <v>COMMENT ON COLUMN SPT_RAW_RPL_EVT_CATCH_TUNA_V.PTA_VESS_IRCS IS 'The IRCS of the given fishing Vessel during the DEPARTURE_DATE_UTC (PTA)';</v>
      </c>
    </row>
    <row r="2288" spans="1:4" x14ac:dyDescent="0.25">
      <c r="A2288" s="214" t="s">
        <v>3035</v>
      </c>
      <c r="B2288" t="s">
        <v>945</v>
      </c>
      <c r="C2288" s="214" t="str">
        <f t="shared" si="56"/>
        <v>The country Flag of the given fishing Vessel during the DEPARTURE_DATE_UTC (PTA)</v>
      </c>
      <c r="D2288" s="214" t="str">
        <f t="shared" si="57"/>
        <v>COMMENT ON COLUMN SPT_RAW_RPL_EVT_CATCH_TUNA_V.PTA_VESS_FLAG IS 'The country Flag of the given fishing Vessel during the DEPARTURE_DATE_UTC (PTA)';</v>
      </c>
    </row>
    <row r="2289" spans="1:4" x14ac:dyDescent="0.25">
      <c r="A2289" s="214" t="s">
        <v>3035</v>
      </c>
      <c r="B2289" t="s">
        <v>957</v>
      </c>
      <c r="C2289" s="214" t="str">
        <f t="shared" si="56"/>
        <v>The WCPFC ID of the given fishing Vessel during the DEPARTURE_DATE_UTC (PTA)</v>
      </c>
      <c r="D2289" s="214" t="str">
        <f t="shared" si="57"/>
        <v>COMMENT ON COLUMN SPT_RAW_RPL_EVT_CATCH_TUNA_V.PTA_WCPFC_ID_NUM IS 'The WCPFC ID of the given fishing Vessel during the DEPARTURE_DATE_UTC (PTA)';</v>
      </c>
    </row>
    <row r="2290" spans="1:4" s="146" customFormat="1" x14ac:dyDescent="0.25">
      <c r="A2290" s="146" t="s">
        <v>3035</v>
      </c>
      <c r="B2290" s="146" t="s">
        <v>953</v>
      </c>
      <c r="C2290" s="146" t="str">
        <f>VLOOKUP(B2290, $B$841:$C$2278, 2, FALSE)</f>
        <v>The Vessel Management Organization of the given fishing Vessel during the DEPARTURE_DATE_UTC (PTA)</v>
      </c>
      <c r="D2290" s="146" t="str">
        <f t="shared" si="57"/>
        <v>COMMENT ON COLUMN SPT_RAW_RPL_EVT_CATCH_TUNA_V.PTA_VESS_ORG_ID IS 'The Vessel Management Organization of the given fishing Vessel during the DEPARTURE_DATE_UTC (PTA)';</v>
      </c>
    </row>
    <row r="2291" spans="1:4" x14ac:dyDescent="0.25">
      <c r="A2291" s="214" t="s">
        <v>3035</v>
      </c>
      <c r="B2291" t="s">
        <v>1168</v>
      </c>
      <c r="C2291" s="214" t="str">
        <f t="shared" si="56"/>
        <v>The name of the Vessel Management Organization of the given fishing Vessel during the DEPARTURE_DATE_UTC (PTA)</v>
      </c>
      <c r="D2291" s="214" t="str">
        <f t="shared" si="57"/>
        <v>COMMENT ON COLUMN SPT_RAW_RPL_EVT_CATCH_TUNA_V.PTA_VESS_ORG_NAME IS 'The name of the Vessel Management Organization of the given fishing Vessel during the DEPARTURE_DATE_UTC (PTA)';</v>
      </c>
    </row>
    <row r="2292" spans="1:4" x14ac:dyDescent="0.25">
      <c r="A2292" s="214" t="s">
        <v>3035</v>
      </c>
      <c r="B2292" t="s">
        <v>2428</v>
      </c>
      <c r="C2292" s="214" t="str">
        <f t="shared" si="56"/>
        <v>The converted name of the Vessel Management Organization of the given fishing Vessel during the DEPARTURE_DATE_UTC (PTA) (all special characters, redundant spaces removed, capitalized and leading/trailing whitespace removed)</v>
      </c>
      <c r="D2292" s="214" t="str">
        <f t="shared" si="57"/>
        <v>COMMENT ON COLUMN SPT_RAW_RPL_EVT_CATCH_TUNA_V.CONV_PTA_VESS_ORG_NAME IS 'The converted name of the Vessel Management Organization of the given fishing Vessel during the DEPARTURE_DATE_UTC (PTA) (all special characters, redundant spaces removed, capitalized and leading/trailing whitespace removed)';</v>
      </c>
    </row>
    <row r="2293" spans="1:4" x14ac:dyDescent="0.25">
      <c r="A2293" s="214" t="s">
        <v>3035</v>
      </c>
      <c r="B2293" t="s">
        <v>2838</v>
      </c>
      <c r="C2293" s="214" t="str">
        <f t="shared" si="56"/>
        <v>The comma delimited list of Vessel Management Organization aliases of the given fishing Vessel during the DEPARTURE_DATE_UTC (PTA)</v>
      </c>
      <c r="D2293" s="214" t="str">
        <f t="shared" si="57"/>
        <v>COMMENT ON COLUMN SPT_RAW_RPL_EVT_CATCH_TUNA_V.PTA_VESS_ORG_NAME_ALIASES IS 'The comma delimited list of Vessel Management Organization aliases of the given fishing Vessel during the DEPARTURE_DATE_UTC (PTA)';</v>
      </c>
    </row>
    <row r="2294" spans="1:4" x14ac:dyDescent="0.25">
      <c r="A2294" s="214" t="s">
        <v>3035</v>
      </c>
      <c r="B2294" t="s">
        <v>2837</v>
      </c>
      <c r="C2294" s="214" t="str">
        <f t="shared" si="56"/>
        <v>The comma delimited list of converted Vessel Management Organization aliases of the given fishing Vessel during the DEPARTURE_DATE_UTC (PTA) (all special characters, redundant spaces removed, capitalized and leading/trailing whitespace removed)</v>
      </c>
      <c r="D2294" s="214" t="str">
        <f t="shared" si="57"/>
        <v>COMMENT ON COLUMN SPT_RAW_RPL_EVT_CATCH_TUNA_V.CONV_PTA_VESS_ORG_NAME_ALIASES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95" spans="1:4" x14ac:dyDescent="0.25">
      <c r="A2295" s="214" t="s">
        <v>3035</v>
      </c>
      <c r="B2295" t="s">
        <v>1200</v>
      </c>
      <c r="C2295" s="214" t="str">
        <f t="shared" si="56"/>
        <v>The Vessel Management Organization location of the given fishing Vessel during the DEPARTURE_DATE UTC (PTA)</v>
      </c>
      <c r="D2295" s="214" t="str">
        <f t="shared" si="57"/>
        <v>COMMENT ON COLUMN SPT_RAW_RPL_EVT_CATCH_TUNA_V.PTA_VESS_ORG_LOC_NAME IS 'The Vessel Management Organization location of the given fishing Vessel during the DEPARTURE_DATE UTC (PTA)';</v>
      </c>
    </row>
    <row r="2296" spans="1:4" x14ac:dyDescent="0.25">
      <c r="A2296" s="214" t="s">
        <v>3035</v>
      </c>
      <c r="B2296" t="s">
        <v>2831</v>
      </c>
      <c r="C2296" s="214" t="str">
        <f t="shared" si="56"/>
        <v>The converted Vessel Management Organization location of the given fishing Vessel during the DEPARTURE_DATE UTC (PTA) (all special characters, redundant spaces removed, capitalized and leading/trailing whitespace removed)</v>
      </c>
      <c r="D2296" s="214" t="str">
        <f t="shared" si="57"/>
        <v>COMMENT ON COLUMN SPT_RAW_RPL_EVT_CATCH_TUNA_V.CONV_PTA_VESS_ORG_LOC_NAME IS 'The converted Vessel Management Organization location of the given fishing Vessel during the DEPARTURE_DATE UTC (PTA) (all special characters, redundant spaces removed, capitalized and leading/trailing whitespace removed)';</v>
      </c>
    </row>
    <row r="2297" spans="1:4" x14ac:dyDescent="0.25">
      <c r="A2297" s="214" t="s">
        <v>3035</v>
      </c>
      <c r="B2297" t="s">
        <v>367</v>
      </c>
      <c r="C2297" s="214" t="str">
        <f t="shared" si="56"/>
        <v>Primary Key for the SPT_VESSEL_CAPTAINS table</v>
      </c>
      <c r="D2297" s="214" t="str">
        <f t="shared" si="57"/>
        <v>COMMENT ON COLUMN SPT_RAW_RPL_EVT_CATCH_TUNA_V.VESS_CAP_ID IS 'Primary Key for the SPT_VESSEL_CAPTAINS table';</v>
      </c>
    </row>
    <row r="2298" spans="1:4" x14ac:dyDescent="0.25">
      <c r="A2298" s="214" t="s">
        <v>3035</v>
      </c>
      <c r="B2298" t="s">
        <v>368</v>
      </c>
      <c r="C2298" s="214" t="str">
        <f t="shared" si="56"/>
        <v>The first name of the given vessel captain</v>
      </c>
      <c r="D2298" s="214" t="str">
        <f t="shared" si="57"/>
        <v>COMMENT ON COLUMN SPT_RAW_RPL_EVT_CATCH_TUNA_V.VESS_CAP_FNAME IS 'The first name of the given vessel captain';</v>
      </c>
    </row>
    <row r="2299" spans="1:4" x14ac:dyDescent="0.25">
      <c r="A2299" s="214" t="s">
        <v>3035</v>
      </c>
      <c r="B2299" t="s">
        <v>371</v>
      </c>
      <c r="C2299" s="214" t="str">
        <f t="shared" si="56"/>
        <v>The middle name of the given vessel captain</v>
      </c>
      <c r="D2299" s="214" t="str">
        <f t="shared" si="57"/>
        <v>COMMENT ON COLUMN SPT_RAW_RPL_EVT_CATCH_TUNA_V.VESS_CAP_MNAME IS 'The middle name of the given vessel captain';</v>
      </c>
    </row>
    <row r="2300" spans="1:4" x14ac:dyDescent="0.25">
      <c r="A2300" s="214" t="s">
        <v>3035</v>
      </c>
      <c r="B2300" t="s">
        <v>370</v>
      </c>
      <c r="C2300" s="214" t="str">
        <f t="shared" si="56"/>
        <v>The last name of the given vessel captain</v>
      </c>
      <c r="D2300" s="214" t="str">
        <f t="shared" si="57"/>
        <v>COMMENT ON COLUMN SPT_RAW_RPL_EVT_CATCH_TUNA_V.VESS_CAP_LNAME IS 'The last name of the given vessel captain';</v>
      </c>
    </row>
    <row r="2301" spans="1:4" x14ac:dyDescent="0.25">
      <c r="A2301" s="214" t="s">
        <v>3035</v>
      </c>
      <c r="B2301" t="s">
        <v>374</v>
      </c>
      <c r="C2301" s="214" t="str">
        <f t="shared" si="56"/>
        <v>The date/time (in UTC) of departure for the given fishing trip</v>
      </c>
      <c r="D2301" s="214" t="str">
        <f t="shared" si="57"/>
        <v>COMMENT ON COLUMN SPT_RAW_RPL_EVT_CATCH_TUNA_V.VESS_TRIP_DEPART_DTM IS 'The date/time (in UTC) of departure for the given fishing trip';</v>
      </c>
    </row>
    <row r="2302" spans="1:4" x14ac:dyDescent="0.25">
      <c r="A2302" s="214" t="s">
        <v>3035</v>
      </c>
      <c r="B2302" t="s">
        <v>1208</v>
      </c>
      <c r="C2302" s="214" t="str">
        <f t="shared" si="56"/>
        <v>The formatted date/time (in UTC) of departure for the given fishing trip (MM/DD/YYYY HH24:MI)</v>
      </c>
      <c r="D2302" s="214" t="str">
        <f t="shared" si="57"/>
        <v>COMMENT ON COLUMN SPT_RAW_RPL_EVT_CATCH_TUNA_V.FORMATTED_DEPART_DTM IS 'The formatted date/time (in UTC) of departure for the given fishing trip (MM/DD/YYYY HH24:MI)';</v>
      </c>
    </row>
    <row r="2303" spans="1:4" x14ac:dyDescent="0.25">
      <c r="A2303" s="214" t="s">
        <v>3035</v>
      </c>
      <c r="B2303" t="s">
        <v>375</v>
      </c>
      <c r="C2303" s="214" t="str">
        <f t="shared" si="56"/>
        <v>The date/time (in UTC) of arrival for the given fishing trip</v>
      </c>
      <c r="D2303" s="214" t="str">
        <f t="shared" si="57"/>
        <v>COMMENT ON COLUMN SPT_RAW_RPL_EVT_CATCH_TUNA_V.VESS_TRIP_ARRIVAL_DTM IS 'The date/time (in UTC) of arrival for the given fishing trip';</v>
      </c>
    </row>
    <row r="2304" spans="1:4" x14ac:dyDescent="0.25">
      <c r="A2304" s="214" t="s">
        <v>3035</v>
      </c>
      <c r="B2304" t="s">
        <v>1210</v>
      </c>
      <c r="C2304" s="214" t="str">
        <f t="shared" si="56"/>
        <v>The formatted date/time (in UTC) of arrival for the given fishing trip (MM/DD/YYYY HH24:MI)</v>
      </c>
      <c r="D2304" s="214" t="str">
        <f t="shared" si="57"/>
        <v>COMMENT ON COLUMN SPT_RAW_RPL_EVT_CATCH_TUNA_V.FORMATTED_ARRIVAL_DTM IS 'The formatted date/time (in UTC) of arrival for the given fishing trip (MM/DD/YYYY HH24:MI)';</v>
      </c>
    </row>
    <row r="2305" spans="1:4" x14ac:dyDescent="0.25">
      <c r="A2305" s="214" t="s">
        <v>3035</v>
      </c>
      <c r="B2305" t="s">
        <v>1212</v>
      </c>
      <c r="C2305" s="214" t="str">
        <f t="shared" si="56"/>
        <v>The location name for the Port of Departure for the given fishing trip</v>
      </c>
      <c r="D2305" s="214" t="str">
        <f t="shared" si="57"/>
        <v>COMMENT ON COLUMN SPT_RAW_RPL_EVT_CATCH_TUNA_V.DEPART_LOC_NAME IS 'The location name for the Port of Departure for the given fishing trip';</v>
      </c>
    </row>
    <row r="2306" spans="1:4" x14ac:dyDescent="0.25">
      <c r="A2306" s="214" t="s">
        <v>3035</v>
      </c>
      <c r="B2306" t="s">
        <v>2810</v>
      </c>
      <c r="C2306" s="214" t="str">
        <f t="shared" si="56"/>
        <v>The location name alias for the Port of Departure for the given fishing trip</v>
      </c>
      <c r="D2306" s="214" t="str">
        <f t="shared" si="57"/>
        <v>COMMENT ON COLUMN SPT_RAW_RPL_EVT_CATCH_TUNA_V.DEPART_LOC_NAME_ALIASES IS 'The location name alias for the Port of Departure for the given fishing trip';</v>
      </c>
    </row>
    <row r="2307" spans="1:4" x14ac:dyDescent="0.25">
      <c r="A2307" s="214" t="s">
        <v>3035</v>
      </c>
      <c r="B2307" t="s">
        <v>1220</v>
      </c>
      <c r="C2307" s="214" t="str">
        <f t="shared" si="56"/>
        <v>The location name for the Port of Arrival for the given fishing trip</v>
      </c>
      <c r="D2307" s="214" t="str">
        <f t="shared" si="57"/>
        <v>COMMENT ON COLUMN SPT_RAW_RPL_EVT_CATCH_TUNA_V.ARRIVE_LOC_NAME IS 'The location name for the Port of Arrival for the given fishing trip';</v>
      </c>
    </row>
    <row r="2308" spans="1:4" x14ac:dyDescent="0.25">
      <c r="A2308" s="214" t="s">
        <v>3035</v>
      </c>
      <c r="B2308" t="s">
        <v>2806</v>
      </c>
      <c r="C2308" s="214" t="str">
        <f t="shared" si="56"/>
        <v>The comma delimited list of location name aliases for the Port of Arrival for the given fishing trip</v>
      </c>
      <c r="D2308" s="214" t="str">
        <f t="shared" si="57"/>
        <v>COMMENT ON COLUMN SPT_RAW_RPL_EVT_CATCH_TUNA_V.ARRIVE_LOC_NAME_ALIASES IS 'The comma delimited list of location name aliases for the Port of Arrival for the given fishing trip';</v>
      </c>
    </row>
    <row r="2309" spans="1:4" x14ac:dyDescent="0.25">
      <c r="A2309" s="214" t="s">
        <v>3035</v>
      </c>
      <c r="B2309" t="s">
        <v>1230</v>
      </c>
      <c r="C2309" s="214" t="str">
        <f t="shared" si="56"/>
        <v>The Organization name for the given Port Agent</v>
      </c>
      <c r="D2309" s="214" t="str">
        <f t="shared" si="57"/>
        <v>COMMENT ON COLUMN SPT_RAW_RPL_EVT_CATCH_TUNA_V.UL_ORG_NAME IS 'The Organization name for the given Port Agent';</v>
      </c>
    </row>
    <row r="2310" spans="1:4" x14ac:dyDescent="0.25">
      <c r="A2310" s="214" t="s">
        <v>3035</v>
      </c>
      <c r="B2310" t="s">
        <v>2842</v>
      </c>
      <c r="C2310" s="214" t="str">
        <f t="shared" si="56"/>
        <v>The comma delimited list of Organization name aliases for the given Port Agent</v>
      </c>
      <c r="D2310" s="214" t="str">
        <f t="shared" si="57"/>
        <v>COMMENT ON COLUMN SPT_RAW_RPL_EVT_CATCH_TUNA_V.UL_ORG_NAME_ALIASES IS 'The comma delimited list of Organization name aliases for the given Port Agent';</v>
      </c>
    </row>
    <row r="2311" spans="1:4" x14ac:dyDescent="0.25">
      <c r="A2311" s="214" t="s">
        <v>3035</v>
      </c>
      <c r="B2311" t="s">
        <v>2000</v>
      </c>
      <c r="C2311" s="214" t="str">
        <f t="shared" ref="C2311:C2329" si="58">VLOOKUP(B2311, $B$2217:$C$2278, 2, FALSE)</f>
        <v>The current Vessel Management Organization name of the given fishing Vessel</v>
      </c>
      <c r="D2311" s="214" t="str">
        <f t="shared" si="57"/>
        <v>COMMENT ON COLUMN SPT_RAW_RPL_EVT_CATCH_TUNA_V.FISHING_ORG_NAME IS 'The current Vessel Management Organization name of the given fishing Vessel';</v>
      </c>
    </row>
    <row r="2312" spans="1:4" x14ac:dyDescent="0.25">
      <c r="A2312" s="214" t="s">
        <v>3035</v>
      </c>
      <c r="B2312" t="s">
        <v>2821</v>
      </c>
      <c r="C2312" s="214" t="str">
        <f t="shared" si="58"/>
        <v>The comma delimited list of current Vessel Management Organization name aliases of the given fishing Vessel</v>
      </c>
      <c r="D2312" s="214" t="str">
        <f t="shared" si="57"/>
        <v>COMMENT ON COLUMN SPT_RAW_RPL_EVT_CATCH_TUNA_V.FISHING_ORG_NAME_ALIASES IS 'The comma delimited list of current Vessel Management Organization name aliases of the given fishing Vessel';</v>
      </c>
    </row>
    <row r="2313" spans="1:4" x14ac:dyDescent="0.25">
      <c r="A2313" s="214" t="s">
        <v>3035</v>
      </c>
      <c r="B2313" t="s">
        <v>1784</v>
      </c>
      <c r="C2313" s="214" t="str">
        <f t="shared" si="58"/>
        <v>The location name for the Organization for the given Port Agent</v>
      </c>
      <c r="D2313" s="214" t="str">
        <f t="shared" si="57"/>
        <v>COMMENT ON COLUMN SPT_RAW_RPL_EVT_CATCH_TUNA_V.UL_ORG_LOC_NAME IS 'The location name for the Organization for the given Port Agent';</v>
      </c>
    </row>
    <row r="2314" spans="1:4" x14ac:dyDescent="0.25">
      <c r="A2314" s="214" t="s">
        <v>3035</v>
      </c>
      <c r="B2314" t="s">
        <v>2826</v>
      </c>
      <c r="C2314" s="214" t="str">
        <f t="shared" si="58"/>
        <v>The comma delimited list of location name aliases for the Organization for the given Port Agent</v>
      </c>
      <c r="D2314" s="214" t="str">
        <f t="shared" si="57"/>
        <v>COMMENT ON COLUMN SPT_RAW_RPL_EVT_CATCH_TUNA_V.UL_ORG_LOC_NAME_ALIASES IS 'The comma delimited list of location name aliases for the Organization for the given Port Agent';</v>
      </c>
    </row>
    <row r="2315" spans="1:4" x14ac:dyDescent="0.25">
      <c r="A2315" s="214" t="s">
        <v>3035</v>
      </c>
      <c r="B2315" t="s">
        <v>842</v>
      </c>
      <c r="C2315" s="214" t="str">
        <f t="shared" si="58"/>
        <v>Notes for the given fishing trip (if any)</v>
      </c>
      <c r="D2315" s="214" t="str">
        <f t="shared" si="57"/>
        <v>COMMENT ON COLUMN SPT_RAW_RPL_EVT_CATCH_TUNA_V.VESS_TRIP_NOTES IS 'Notes for the given fishing trip (if any)';</v>
      </c>
    </row>
    <row r="2316" spans="1:4" x14ac:dyDescent="0.25">
      <c r="A2316" s="214" t="s">
        <v>3035</v>
      </c>
      <c r="B2316" t="s">
        <v>387</v>
      </c>
      <c r="C2316" s="214" t="str">
        <f t="shared" si="58"/>
        <v>The vessel trip event that the onboard transfer was performed during</v>
      </c>
      <c r="D2316" s="214" t="str">
        <f t="shared" si="57"/>
        <v>COMMENT ON COLUMN SPT_RAW_RPL_EVT_CATCH_TUNA_V.VESS_TRIP_EVT_ID IS 'The vessel trip event that the onboard transfer was performed during';</v>
      </c>
    </row>
    <row r="2317" spans="1:4" x14ac:dyDescent="0.25">
      <c r="A2317" s="214" t="s">
        <v>3035</v>
      </c>
      <c r="B2317" t="s">
        <v>315</v>
      </c>
      <c r="C2317" s="214" t="str">
        <f t="shared" si="58"/>
        <v>The numeric code for the given fishing activity</v>
      </c>
      <c r="D2317" s="214" t="str">
        <f t="shared" si="57"/>
        <v>COMMENT ON COLUMN SPT_RAW_RPL_EVT_CATCH_TUNA_V.ACT_CODE IS 'The numeric code for the given fishing activity';</v>
      </c>
    </row>
    <row r="2318" spans="1:4" x14ac:dyDescent="0.25">
      <c r="A2318" s="214" t="s">
        <v>3035</v>
      </c>
      <c r="B2318" t="s">
        <v>390</v>
      </c>
      <c r="C2318" s="214" t="str">
        <f t="shared" si="58"/>
        <v>The name of the given fishing activity</v>
      </c>
      <c r="D2318" s="214" t="str">
        <f t="shared" si="57"/>
        <v>COMMENT ON COLUMN SPT_RAW_RPL_EVT_CATCH_TUNA_V.ACT_NAME IS 'The name of the given fishing activity';</v>
      </c>
    </row>
    <row r="2319" spans="1:4" x14ac:dyDescent="0.25">
      <c r="A2319" s="214" t="s">
        <v>3035</v>
      </c>
      <c r="B2319" t="s">
        <v>273</v>
      </c>
      <c r="C2319" s="214" t="str">
        <f t="shared" si="58"/>
        <v>School association code</v>
      </c>
      <c r="D2319" s="214" t="str">
        <f t="shared" si="57"/>
        <v>COMMENT ON COLUMN SPT_RAW_RPL_EVT_CATCH_TUNA_V.SCH_ASSOC_CODE IS 'School association code';</v>
      </c>
    </row>
    <row r="2320" spans="1:4" x14ac:dyDescent="0.25">
      <c r="A2320" s="214" t="s">
        <v>3035</v>
      </c>
      <c r="B2320" t="s">
        <v>274</v>
      </c>
      <c r="C2320" s="214" t="str">
        <f t="shared" si="58"/>
        <v>School association name</v>
      </c>
      <c r="D2320" s="214" t="str">
        <f t="shared" si="57"/>
        <v>COMMENT ON COLUMN SPT_RAW_RPL_EVT_CATCH_TUNA_V.SCH_ASSOC_NAME IS 'School association name';</v>
      </c>
    </row>
    <row r="2321" spans="1:4" x14ac:dyDescent="0.25">
      <c r="A2321" s="214" t="s">
        <v>3035</v>
      </c>
      <c r="B2321" t="s">
        <v>392</v>
      </c>
      <c r="C2321" s="214" t="str">
        <f t="shared" si="58"/>
        <v>Latitude (DD)</v>
      </c>
      <c r="D2321" s="214" t="str">
        <f t="shared" si="57"/>
        <v>COMMENT ON COLUMN SPT_RAW_RPL_EVT_CATCH_TUNA_V.VESS_TRIP_EVT_LAT_DD IS 'Latitude (DD)';</v>
      </c>
    </row>
    <row r="2322" spans="1:4" x14ac:dyDescent="0.25">
      <c r="A2322" s="214" t="s">
        <v>3035</v>
      </c>
      <c r="B2322" t="s">
        <v>393</v>
      </c>
      <c r="C2322" s="214" t="str">
        <f t="shared" si="58"/>
        <v>Longitude (DD)</v>
      </c>
      <c r="D2322" s="214" t="str">
        <f t="shared" si="57"/>
        <v>COMMENT ON COLUMN SPT_RAW_RPL_EVT_CATCH_TUNA_V.VESS_TRIP_EVT_LON_DD IS 'Longitude (DD)';</v>
      </c>
    </row>
    <row r="2323" spans="1:4" x14ac:dyDescent="0.25">
      <c r="A2323" s="214" t="s">
        <v>3035</v>
      </c>
      <c r="B2323" t="s">
        <v>868</v>
      </c>
      <c r="C2323" s="214" t="str">
        <f t="shared" si="58"/>
        <v>The start date/time of the given activity (UTC)</v>
      </c>
      <c r="D2323" s="214" t="str">
        <f t="shared" si="57"/>
        <v>COMMENT ON COLUMN SPT_RAW_RPL_EVT_CATCH_TUNA_V.VESS_TRIP_EVT_START_DTM IS 'The start date/time of the given activity (UTC)';</v>
      </c>
    </row>
    <row r="2324" spans="1:4" x14ac:dyDescent="0.25">
      <c r="A2324" s="214" t="s">
        <v>3035</v>
      </c>
      <c r="B2324" t="s">
        <v>1839</v>
      </c>
      <c r="C2324" s="214" t="str">
        <f t="shared" si="58"/>
        <v>The formatted start date/time of the given activity (UTC) in MM/DD/YYYY HH24:MI format</v>
      </c>
      <c r="D2324" s="214" t="str">
        <f t="shared" si="57"/>
        <v>COMMENT ON COLUMN SPT_RAW_RPL_EVT_CATCH_TUNA_V.FORMATTED_TRIP_EVT_START_DTM IS 'The formatted start date/time of the given activity (UTC) in MM/DD/YYYY HH24:MI format';</v>
      </c>
    </row>
    <row r="2325" spans="1:4" x14ac:dyDescent="0.25">
      <c r="A2325" s="214" t="s">
        <v>3035</v>
      </c>
      <c r="B2325" t="s">
        <v>857</v>
      </c>
      <c r="C2325" s="214" t="str">
        <f t="shared" si="58"/>
        <v>The end date/time of the given activity (UTC)</v>
      </c>
      <c r="D2325" s="214" t="str">
        <f t="shared" si="57"/>
        <v>COMMENT ON COLUMN SPT_RAW_RPL_EVT_CATCH_TUNA_V.VESS_TRIP_EVT_END_DTM IS 'The end date/time of the given activity (UTC)';</v>
      </c>
    </row>
    <row r="2326" spans="1:4" x14ac:dyDescent="0.25">
      <c r="A2326" s="214" t="s">
        <v>3035</v>
      </c>
      <c r="B2326" t="s">
        <v>1840</v>
      </c>
      <c r="C2326" s="214" t="str">
        <f t="shared" si="58"/>
        <v>The formatted end date/time of the given activity (UTC) in MM/DD/YYYY HH24:MI format</v>
      </c>
      <c r="D2326" s="214" t="str">
        <f t="shared" si="57"/>
        <v>COMMENT ON COLUMN SPT_RAW_RPL_EVT_CATCH_TUNA_V.FORMATTED_TRIP_EVT_END_DTM IS 'The formatted end date/time of the given activity (UTC) in MM/DD/YYYY HH24:MI format';</v>
      </c>
    </row>
    <row r="2327" spans="1:4" x14ac:dyDescent="0.25">
      <c r="A2327" s="214" t="s">
        <v>3035</v>
      </c>
      <c r="B2327" t="s">
        <v>1841</v>
      </c>
      <c r="C2327" s="214" t="str">
        <f t="shared" si="58"/>
        <v>The fishing set number</v>
      </c>
      <c r="D2327" s="214" t="str">
        <f t="shared" si="57"/>
        <v>COMMENT ON COLUMN SPT_RAW_RPL_EVT_CATCH_TUNA_V.SET_NUMBER IS 'The fishing set number';</v>
      </c>
    </row>
    <row r="2328" spans="1:4" x14ac:dyDescent="0.25">
      <c r="A2328" s="214" t="s">
        <v>3035</v>
      </c>
      <c r="B2328" t="s">
        <v>195</v>
      </c>
      <c r="C2328" s="214" t="str">
        <f t="shared" si="58"/>
        <v xml:space="preserve">A comma-delimited list of storage well numbers for the retained catch </v>
      </c>
      <c r="D2328" s="214" t="str">
        <f t="shared" si="57"/>
        <v>COMMENT ON COLUMN SPT_RAW_RPL_EVT_CATCH_TUNA_V.WELL_NUMBERS IS 'A comma-delimited list of storage well numbers for the retained catch ';</v>
      </c>
    </row>
    <row r="2329" spans="1:4" x14ac:dyDescent="0.25">
      <c r="A2329" s="214" t="s">
        <v>3035</v>
      </c>
      <c r="B2329" t="s">
        <v>862</v>
      </c>
      <c r="C2329" s="214" t="str">
        <f t="shared" si="58"/>
        <v>Notes for the given vessel trip event (if any)</v>
      </c>
      <c r="D2329" s="214" t="str">
        <f t="shared" si="57"/>
        <v>COMMENT ON COLUMN SPT_RAW_RPL_EVT_CATCH_TUNA_V.VESS_TRIP_EVT_NOTES IS 'Notes for the given vessel trip event (if any)';</v>
      </c>
    </row>
    <row r="2330" spans="1:4" x14ac:dyDescent="0.25">
      <c r="A2330" s="214" t="s">
        <v>3035</v>
      </c>
      <c r="B2330" t="s">
        <v>3026</v>
      </c>
      <c r="C2330" s="214" t="s">
        <v>3036</v>
      </c>
      <c r="D2330" s="214" t="str">
        <f t="shared" si="57"/>
        <v>COMMENT ON COLUMN SPT_RAW_RPL_EVT_CATCH_TUNA_V.TOT_SKJ_RET_CATCH IS 'The total retained catch of skipjack tuna in metric tons';</v>
      </c>
    </row>
    <row r="2331" spans="1:4" x14ac:dyDescent="0.25">
      <c r="A2331" s="214" t="s">
        <v>3035</v>
      </c>
      <c r="B2331" t="s">
        <v>3027</v>
      </c>
      <c r="C2331" s="214" t="s">
        <v>3037</v>
      </c>
      <c r="D2331" s="214" t="str">
        <f t="shared" si="57"/>
        <v>COMMENT ON COLUMN SPT_RAW_RPL_EVT_CATCH_TUNA_V.TOT_YFT_RET_CATCH IS 'The total retained catch of yellowfin tuna in metric tons (includes all size classes)';</v>
      </c>
    </row>
    <row r="2332" spans="1:4" x14ac:dyDescent="0.25">
      <c r="A2332" s="214" t="s">
        <v>3035</v>
      </c>
      <c r="B2332" t="s">
        <v>3028</v>
      </c>
      <c r="C2332" s="214" t="s">
        <v>3038</v>
      </c>
      <c r="D2332" s="214" t="str">
        <f t="shared" si="57"/>
        <v>COMMENT ON COLUMN SPT_RAW_RPL_EVT_CATCH_TUNA_V.NO_SIZE_TOT_YFT_RET_CATCH IS 'The total retained catch of yellowfin tuna in metric tons (only fish with no reported size classes)';</v>
      </c>
    </row>
    <row r="2333" spans="1:4" x14ac:dyDescent="0.25">
      <c r="A2333" s="214" t="s">
        <v>3035</v>
      </c>
      <c r="B2333" t="s">
        <v>3029</v>
      </c>
      <c r="C2333" s="214" t="s">
        <v>3039</v>
      </c>
      <c r="D2333" s="214" t="str">
        <f t="shared" si="57"/>
        <v>COMMENT ON COLUMN SPT_RAW_RPL_EVT_CATCH_TUNA_V.SMALL_TOT_YFT_RET_CATCH IS 'The total retained catch of large yellowfin tuna in metric tons (only fish that weigh less than or equal to 9 kg)';</v>
      </c>
    </row>
    <row r="2334" spans="1:4" x14ac:dyDescent="0.25">
      <c r="A2334" s="214" t="s">
        <v>3035</v>
      </c>
      <c r="B2334" t="s">
        <v>3030</v>
      </c>
      <c r="C2334" s="214" t="s">
        <v>3040</v>
      </c>
      <c r="D2334" s="214" t="str">
        <f t="shared" si="57"/>
        <v>COMMENT ON COLUMN SPT_RAW_RPL_EVT_CATCH_TUNA_V.LARGE_TOT_YFT_RET_CATCH IS 'The total retained catch of large yellowfin tuna in metric tons (only fish that weigh more than 9 kg)';</v>
      </c>
    </row>
    <row r="2335" spans="1:4" x14ac:dyDescent="0.25">
      <c r="A2335" s="214" t="s">
        <v>3035</v>
      </c>
      <c r="B2335" t="s">
        <v>3031</v>
      </c>
      <c r="C2335" s="214" t="s">
        <v>3041</v>
      </c>
      <c r="D2335" s="214" t="str">
        <f t="shared" si="57"/>
        <v>COMMENT ON COLUMN SPT_RAW_RPL_EVT_CATCH_TUNA_V.TOT_BET_RET_CATCH IS 'The total retained catch of bigeye tuna in metric tons (includes all size classes)';</v>
      </c>
    </row>
    <row r="2336" spans="1:4" x14ac:dyDescent="0.25">
      <c r="A2336" s="214" t="s">
        <v>3035</v>
      </c>
      <c r="B2336" t="s">
        <v>3032</v>
      </c>
      <c r="C2336" s="214" t="s">
        <v>3042</v>
      </c>
      <c r="D2336" s="214" t="str">
        <f t="shared" si="57"/>
        <v>COMMENT ON COLUMN SPT_RAW_RPL_EVT_CATCH_TUNA_V.NO_SIZE_TOT_BET_RET_CATCH IS 'The total retained catch of bigeye tuna in metric tons (only fish with no reported size classes)';</v>
      </c>
    </row>
    <row r="2337" spans="1:4" x14ac:dyDescent="0.25">
      <c r="A2337" s="214" t="s">
        <v>3035</v>
      </c>
      <c r="B2337" t="s">
        <v>3033</v>
      </c>
      <c r="C2337" s="214" t="s">
        <v>3043</v>
      </c>
      <c r="D2337" s="214" t="str">
        <f t="shared" si="57"/>
        <v>COMMENT ON COLUMN SPT_RAW_RPL_EVT_CATCH_TUNA_V.SMALL_TOT_BET_RET_CATCH IS 'The total retained catch of large bigeye tuna in metric tons (only fish that weigh less than or equal to 9 kg)';</v>
      </c>
    </row>
    <row r="2338" spans="1:4" x14ac:dyDescent="0.25">
      <c r="A2338" s="214" t="s">
        <v>3035</v>
      </c>
      <c r="B2338" t="s">
        <v>3034</v>
      </c>
      <c r="C2338" s="214" t="s">
        <v>3044</v>
      </c>
      <c r="D2338" s="214" t="str">
        <f t="shared" si="57"/>
        <v>COMMENT ON COLUMN SPT_RAW_RPL_EVT_CATCH_TUNA_V.LARGE_TOT_BET_RET_CATCH IS 'The total retained catch of large bigeye tuna in metric tons (only fish that weigh more than 9 kg)';</v>
      </c>
    </row>
    <row r="2339" spans="1:4" x14ac:dyDescent="0.25">
      <c r="A2339" s="214" t="s">
        <v>3035</v>
      </c>
      <c r="B2339" t="s">
        <v>3045</v>
      </c>
      <c r="C2339" s="214" t="s">
        <v>3048</v>
      </c>
      <c r="D2339" s="214" t="str">
        <f t="shared" si="57"/>
        <v>COMMENT ON COLUMN SPT_RAW_RPL_EVT_CATCH_TUNA_V.TOT_SKJ_DISC_CATCH IS 'The total discarded catch of skipjack tuna in metric tons';</v>
      </c>
    </row>
    <row r="2340" spans="1:4" x14ac:dyDescent="0.25">
      <c r="A2340" s="214" t="s">
        <v>3035</v>
      </c>
      <c r="B2340" t="s">
        <v>3046</v>
      </c>
      <c r="C2340" s="214" t="s">
        <v>3049</v>
      </c>
      <c r="D2340" s="214" t="str">
        <f t="shared" si="57"/>
        <v>COMMENT ON COLUMN SPT_RAW_RPL_EVT_CATCH_TUNA_V.TOT_YFT_DISC_CATCH IS 'The total discarded catch of yellowfin tuna in metric tons';</v>
      </c>
    </row>
    <row r="2341" spans="1:4" x14ac:dyDescent="0.25">
      <c r="A2341" s="214" t="s">
        <v>3035</v>
      </c>
      <c r="B2341" t="s">
        <v>3047</v>
      </c>
      <c r="C2341" s="214" t="s">
        <v>3050</v>
      </c>
      <c r="D2341" s="214" t="str">
        <f t="shared" si="57"/>
        <v>COMMENT ON COLUMN SPT_RAW_RPL_EVT_CATCH_TUNA_V.TOT_BET_DISC_CATCH IS 'The total discarded catch of bigeye tuna in metric tons';</v>
      </c>
    </row>
    <row r="2342" spans="1:4" x14ac:dyDescent="0.25">
      <c r="A2342" s="124" t="s">
        <v>546</v>
      </c>
      <c r="B2342" s="124" t="s">
        <v>883</v>
      </c>
      <c r="C2342" s="124" t="s">
        <v>892</v>
      </c>
      <c r="D2342" s="124" t="str">
        <f t="shared" ref="D2342:D2349" si="59">CONCATENATE("COMMENT ON COLUMN ",A2342, ".", B2342, " IS '", SUBSTITUTE(C2342, "'", "''"), "';")</f>
        <v>COMMENT ON COLUMN SPT_SPECIES_GROUPS_V.CHILD_COMMON_NAME IS 'Child Species - Common name of the species';</v>
      </c>
    </row>
    <row r="2343" spans="1:4" x14ac:dyDescent="0.25">
      <c r="A2343" s="124" t="s">
        <v>546</v>
      </c>
      <c r="B2343" s="124" t="s">
        <v>884</v>
      </c>
      <c r="C2343" s="124" t="s">
        <v>890</v>
      </c>
      <c r="D2343" s="124" t="str">
        <f t="shared" si="59"/>
        <v>COMMENT ON COLUMN SPT_SPECIES_GROUPS_V.CHILD_FAO_CODE IS 'Child Species - FAO Code';</v>
      </c>
    </row>
    <row r="2344" spans="1:4" x14ac:dyDescent="0.25">
      <c r="A2344" s="124" t="s">
        <v>546</v>
      </c>
      <c r="B2344" s="124" t="s">
        <v>885</v>
      </c>
      <c r="C2344" s="124" t="s">
        <v>891</v>
      </c>
      <c r="D2344" s="124" t="str">
        <f t="shared" si="59"/>
        <v>COMMENT ON COLUMN SPT_SPECIES_GROUPS_V.CHILD_SCIENTIFIC_NAME IS 'Child Species - Scientific name of the species';</v>
      </c>
    </row>
    <row r="2345" spans="1:4" x14ac:dyDescent="0.25">
      <c r="A2345" s="124" t="s">
        <v>546</v>
      </c>
      <c r="B2345" s="124" t="s">
        <v>399</v>
      </c>
      <c r="C2345" s="124" t="s">
        <v>889</v>
      </c>
      <c r="D2345" s="124" t="str">
        <f t="shared" si="59"/>
        <v>COMMENT ON COLUMN SPT_SPECIES_GROUPS_V.CHILD_SPP_ID IS 'Child Species - Primary Key for the SPT_SPECIES table';</v>
      </c>
    </row>
    <row r="2346" spans="1:4" x14ac:dyDescent="0.25">
      <c r="A2346" s="124" t="s">
        <v>546</v>
      </c>
      <c r="B2346" s="124" t="s">
        <v>886</v>
      </c>
      <c r="C2346" s="124" t="s">
        <v>893</v>
      </c>
      <c r="D2346" s="124" t="str">
        <f t="shared" si="59"/>
        <v>COMMENT ON COLUMN SPT_SPECIES_GROUPS_V.PARENT_COMMON_NAME IS 'Parent Species - Common name of the species';</v>
      </c>
    </row>
    <row r="2347" spans="1:4" x14ac:dyDescent="0.25">
      <c r="A2347" s="124" t="s">
        <v>546</v>
      </c>
      <c r="B2347" s="124" t="s">
        <v>887</v>
      </c>
      <c r="C2347" s="124" t="s">
        <v>894</v>
      </c>
      <c r="D2347" s="124" t="str">
        <f t="shared" si="59"/>
        <v>COMMENT ON COLUMN SPT_SPECIES_GROUPS_V.PARENT_FAO_CODE IS 'Parent Species - FAO Code';</v>
      </c>
    </row>
    <row r="2348" spans="1:4" x14ac:dyDescent="0.25">
      <c r="A2348" s="124" t="s">
        <v>546</v>
      </c>
      <c r="B2348" s="124" t="s">
        <v>888</v>
      </c>
      <c r="C2348" s="124" t="s">
        <v>895</v>
      </c>
      <c r="D2348" s="124" t="str">
        <f t="shared" si="59"/>
        <v>COMMENT ON COLUMN SPT_SPECIES_GROUPS_V.PARENT_SCIENTIFIC_NAME IS 'Parent Species - Scientific name of the species';</v>
      </c>
    </row>
    <row r="2349" spans="1:4" x14ac:dyDescent="0.25">
      <c r="A2349" s="124" t="s">
        <v>546</v>
      </c>
      <c r="B2349" s="124" t="s">
        <v>398</v>
      </c>
      <c r="C2349" s="124" t="s">
        <v>896</v>
      </c>
      <c r="D2349" s="124" t="str">
        <f t="shared" si="59"/>
        <v>COMMENT ON COLUMN SPT_SPECIES_GROUPS_V.PARENT_SPP_ID IS 'Parent Species - Primary Key for the SPT_SPECIES table';</v>
      </c>
    </row>
    <row r="2350" spans="1:4" x14ac:dyDescent="0.25">
      <c r="A2350" s="46" t="s">
        <v>1814</v>
      </c>
      <c r="B2350" t="s">
        <v>1111</v>
      </c>
      <c r="C2350" s="79" t="str">
        <f>VLOOKUP(B2350, Table_Cols!$B$296:$C$515, 2, FALSE)</f>
        <v>Primary Key for the SPT_SAMP_FRM_TRACKING table</v>
      </c>
      <c r="D2350" s="137" t="str">
        <f t="shared" ref="D2350:D2381" si="60">CONCATENATE("COMMENT ON COLUMN ",A2350, ".", B2350, " IS '", SUBSTITUTE(C2350, "'", "''"), "';")</f>
        <v>COMMENT ON COLUMN SPT_SAMP_FRM_TRACKING_V.SAMP_FRM_TRACKING_ID IS 'Primary Key for the SPT_SAMP_FRM_TRACKING table';</v>
      </c>
    </row>
    <row r="2351" spans="1:4" x14ac:dyDescent="0.25">
      <c r="A2351" s="46" t="s">
        <v>1814</v>
      </c>
      <c r="B2351" t="s">
        <v>1261</v>
      </c>
      <c r="C2351" s="79" t="str">
        <f>VLOOKUP(B2351, Table_Cols!$B$296:$C$515, 2, FALSE)</f>
        <v>The storage well the given samples were taken from</v>
      </c>
      <c r="D2351" s="137" t="str">
        <f t="shared" si="60"/>
        <v>COMMENT ON COLUMN SPT_SAMP_FRM_TRACKING_V.SAMPLE_WELL_NUM IS 'The storage well the given samples were taken from';</v>
      </c>
    </row>
    <row r="2352" spans="1:4" x14ac:dyDescent="0.25">
      <c r="A2352" s="46" t="s">
        <v>1814</v>
      </c>
      <c r="B2352" t="s">
        <v>1262</v>
      </c>
      <c r="C2352" s="79" t="s">
        <v>1668</v>
      </c>
      <c r="D2352" s="137" t="str">
        <f t="shared" si="60"/>
        <v>COMMENT ON COLUMN SPT_SAMP_FRM_TRACKING_V.SAMPLE_SPP_ID IS 'The ID of the species for the given sampling data from (only applies to length-frequency forms, otherwise this should be NULL)';</v>
      </c>
    </row>
    <row r="2353" spans="1:4" x14ac:dyDescent="0.25">
      <c r="A2353" s="46" t="s">
        <v>1814</v>
      </c>
      <c r="B2353" t="s">
        <v>308</v>
      </c>
      <c r="C2353" s="79" t="s">
        <v>1669</v>
      </c>
      <c r="D2353" s="137" t="str">
        <f t="shared" si="60"/>
        <v>COMMENT ON COLUMN SPT_SAMP_FRM_TRACKING_V.SPP_FAO_CODE IS 'The FAO Code of the species for the given sampling data from (only applies to length-frequency forms, otherwise this should be NULL)';</v>
      </c>
    </row>
    <row r="2354" spans="1:4" x14ac:dyDescent="0.25">
      <c r="A2354" s="46" t="s">
        <v>1814</v>
      </c>
      <c r="B2354" t="s">
        <v>309</v>
      </c>
      <c r="C2354" s="79" t="s">
        <v>1670</v>
      </c>
      <c r="D2354" s="137" t="str">
        <f t="shared" si="60"/>
        <v>COMMENT ON COLUMN SPT_SAMP_FRM_TRACKING_V.SPP_COMMON_NAME IS 'The Common Name of the species for the given sampling data from (only applies to length-frequency forms, otherwise this should be NULL)';</v>
      </c>
    </row>
    <row r="2355" spans="1:4" x14ac:dyDescent="0.25">
      <c r="A2355" s="46" t="s">
        <v>1814</v>
      </c>
      <c r="B2355" t="s">
        <v>310</v>
      </c>
      <c r="C2355" s="79" t="s">
        <v>1680</v>
      </c>
      <c r="D2355" s="137" t="str">
        <f t="shared" si="60"/>
        <v>COMMENT ON COLUMN SPT_SAMP_FRM_TRACKING_V.SPP_RETAINED_YN IS 'Flag to indicate if the given species is legal to be retained (''Y'') or is not retained (''N'') of the taxonomic type of the species for the given sampling data from (only applies to length-frequency forms, otherwise this should be NULL)';</v>
      </c>
    </row>
    <row r="2356" spans="1:4" x14ac:dyDescent="0.25">
      <c r="A2356" s="46" t="s">
        <v>1814</v>
      </c>
      <c r="B2356" t="s">
        <v>311</v>
      </c>
      <c r="C2356" s="79" t="s">
        <v>1681</v>
      </c>
      <c r="D2356" s="137" t="str">
        <f t="shared" si="60"/>
        <v>COMMENT ON COLUMN SPT_SAMP_FRM_TRACKING_V.SPP_TUNA_YN IS 'Flag to indicate if the given species is a tuna species (''Y'') or is not a tuna species (''N'') of the taxonomic type of the species for the given sampling data from (only applies to length-frequency forms, otherwise this should be NULL)';</v>
      </c>
    </row>
    <row r="2357" spans="1:4" x14ac:dyDescent="0.25">
      <c r="A2357" s="46" t="s">
        <v>1814</v>
      </c>
      <c r="B2357" t="s">
        <v>312</v>
      </c>
      <c r="C2357" s="79" t="s">
        <v>1671</v>
      </c>
      <c r="D2357" s="137" t="str">
        <f t="shared" si="60"/>
        <v>COMMENT ON COLUMN SPT_SAMP_FRM_TRACKING_V.SPP_SCIENTIFIC_NAME IS 'The Scientific Name of the species for the given sampling data from (only applies to length-frequency forms, otherwise this should be NULL)';</v>
      </c>
    </row>
    <row r="2358" spans="1:4" x14ac:dyDescent="0.25">
      <c r="A2358" s="46" t="s">
        <v>1814</v>
      </c>
      <c r="B2358" t="s">
        <v>1263</v>
      </c>
      <c r="C2358" s="79" t="s">
        <v>1676</v>
      </c>
      <c r="D2358" s="137" t="str">
        <f t="shared" si="60"/>
        <v>COMMENT ON COLUMN SPT_SAMP_FRM_TRACKING_V.SPP_TAXON_TYPE_ID IS 'The ID of the taxonomic type of the species for the given sampling data from (only applies to length-frequency forms, otherwise this should be NULL)';</v>
      </c>
    </row>
    <row r="2359" spans="1:4" x14ac:dyDescent="0.25">
      <c r="A2359" s="46" t="s">
        <v>1814</v>
      </c>
      <c r="B2359" t="s">
        <v>1264</v>
      </c>
      <c r="C2359" s="79" t="s">
        <v>1677</v>
      </c>
      <c r="D2359" s="137" t="str">
        <f t="shared" si="60"/>
        <v>COMMENT ON COLUMN SPT_SAMP_FRM_TRACKING_V.SPP_TAXON_TYPE_CODE IS 'The alphabetic code of the taxonomic type of the species for the given sampling data from (only applies to length-frequency forms, otherwise this should be NULL)';</v>
      </c>
    </row>
    <row r="2360" spans="1:4" x14ac:dyDescent="0.25">
      <c r="A2360" s="46" t="s">
        <v>1814</v>
      </c>
      <c r="B2360" t="s">
        <v>1265</v>
      </c>
      <c r="C2360" s="79" t="s">
        <v>1678</v>
      </c>
      <c r="D2360" s="137" t="str">
        <f t="shared" si="60"/>
        <v>COMMENT ON COLUMN SPT_SAMP_FRM_TRACKING_V.SPP_TAXON_TYPE_NAME IS 'The name of the taxonomic type of the species for the given sampling data from (only applies to length-frequency forms, otherwise this should be NULL)';</v>
      </c>
    </row>
    <row r="2361" spans="1:4" x14ac:dyDescent="0.25">
      <c r="A2361" s="46" t="s">
        <v>1814</v>
      </c>
      <c r="B2361" t="s">
        <v>1266</v>
      </c>
      <c r="C2361" s="79" t="s">
        <v>1679</v>
      </c>
      <c r="D2361" s="137" t="str">
        <f t="shared" si="60"/>
        <v>COMMENT ON COLUMN SPT_SAMP_FRM_TRACKING_V.SPP_TAXON_TYPE_DESC IS 'The description of the taxonomic type of the species for the given sampling data from (only applies to length-frequency forms, otherwise this should be NULL)';</v>
      </c>
    </row>
    <row r="2362" spans="1:4" x14ac:dyDescent="0.25">
      <c r="A2362" s="46" t="s">
        <v>1814</v>
      </c>
      <c r="B2362" t="s">
        <v>720</v>
      </c>
      <c r="C2362" s="79" t="s">
        <v>1672</v>
      </c>
      <c r="D2362" s="137" t="str">
        <f t="shared" si="60"/>
        <v>COMMENT ON COLUMN SPT_SAMP_FRM_TRACKING_V.SPP_TSN IS 'Taxonomic serial number assigned by ITIS of the species for the given sampling data from (only applies to length-frequency forms, otherwise this should be NULL)';</v>
      </c>
    </row>
    <row r="2363" spans="1:4" x14ac:dyDescent="0.25">
      <c r="A2363" s="46" t="s">
        <v>1814</v>
      </c>
      <c r="B2363" t="s">
        <v>711</v>
      </c>
      <c r="C2363" s="79" t="s">
        <v>1673</v>
      </c>
      <c r="D2363" s="137" t="str">
        <f t="shared" si="60"/>
        <v>COMMENT ON COLUMN SPT_SAMP_FRM_TRACKING_V.SPP_AUTHOR IS 'The author of the species for the given sampling data from (only applies to length-frequency forms, otherwise this should be NULL)';</v>
      </c>
    </row>
    <row r="2364" spans="1:4" x14ac:dyDescent="0.25">
      <c r="A2364" s="46" t="s">
        <v>1814</v>
      </c>
      <c r="B2364" t="s">
        <v>723</v>
      </c>
      <c r="C2364" s="79" t="s">
        <v>1674</v>
      </c>
      <c r="D2364" s="137" t="str">
        <f t="shared" si="60"/>
        <v>COMMENT ON COLUMN SPT_SAMP_FRM_TRACKING_V.SPP_YEAR_DESCRIBED IS 'The year described of the species for the given sampling data from (only applies to length-frequency forms, otherwise this should be NULL)';</v>
      </c>
    </row>
    <row r="2365" spans="1:4" x14ac:dyDescent="0.25">
      <c r="A2365" s="46" t="s">
        <v>1814</v>
      </c>
      <c r="B2365" t="s">
        <v>716</v>
      </c>
      <c r="C2365" s="79" t="s">
        <v>1675</v>
      </c>
      <c r="D2365" s="137" t="str">
        <f t="shared" si="60"/>
        <v>COMMENT ON COLUMN SPT_SAMP_FRM_TRACKING_V.SPP_OBS_CODE IS 'The Observer code of the species for the given sampling data from (only applies to length-frequency forms, otherwise this should be NULL)';</v>
      </c>
    </row>
    <row r="2366" spans="1:4" x14ac:dyDescent="0.25">
      <c r="A2366" s="46" t="s">
        <v>1814</v>
      </c>
      <c r="B2366" t="s">
        <v>1267</v>
      </c>
      <c r="C2366" s="79" t="s">
        <v>1686</v>
      </c>
      <c r="D2366" s="137" t="str">
        <f t="shared" si="60"/>
        <v>COMMENT ON COLUMN SPT_SAMP_FRM_TRACKING_V.SPP_SWFSC_CODE IS 'The SWFSC code of the species for the given sampling data from (only applies to length-frequency forms, otherwise this should be NULL)';</v>
      </c>
    </row>
    <row r="2367" spans="1:4" x14ac:dyDescent="0.25">
      <c r="A2367" s="46" t="s">
        <v>1814</v>
      </c>
      <c r="B2367" t="s">
        <v>1268</v>
      </c>
      <c r="C2367" s="79" t="s">
        <v>1687</v>
      </c>
      <c r="D2367" s="137" t="str">
        <f t="shared" si="60"/>
        <v>COMMENT ON COLUMN SPT_SAMP_FRM_TRACKING_V.SPP_SWFSC_COMMON_NAME IS 'The SWFSC common name of the species for the given sampling data from (only applies to length-frequency forms, otherwise this should be NULL)';</v>
      </c>
    </row>
    <row r="2368" spans="1:4" x14ac:dyDescent="0.25">
      <c r="A2368" s="46" t="s">
        <v>1814</v>
      </c>
      <c r="B2368" t="s">
        <v>1269</v>
      </c>
      <c r="C2368" s="79" t="s">
        <v>1682</v>
      </c>
      <c r="D2368" s="137" t="str">
        <f t="shared" si="60"/>
        <v>COMMENT ON COLUMN SPT_SAMP_FRM_TRACKING_V.SPP_MIN_LENGTH IS 'The minimum length of the species for the given sampling data from (only applies to length-frequency forms, otherwise this should be NULL)';</v>
      </c>
    </row>
    <row r="2369" spans="1:4" x14ac:dyDescent="0.25">
      <c r="A2369" s="46" t="s">
        <v>1814</v>
      </c>
      <c r="B2369" t="s">
        <v>1270</v>
      </c>
      <c r="C2369" s="79" t="s">
        <v>1683</v>
      </c>
      <c r="D2369" s="137" t="str">
        <f t="shared" si="60"/>
        <v>COMMENT ON COLUMN SPT_SAMP_FRM_TRACKING_V.SPP_MAX_LENGTH IS 'The maximum length of the species for the given sampling data from (only applies to length-frequency forms, otherwise this should be NULL)';</v>
      </c>
    </row>
    <row r="2370" spans="1:4" x14ac:dyDescent="0.25">
      <c r="A2370" s="46" t="s">
        <v>1814</v>
      </c>
      <c r="B2370" t="s">
        <v>1271</v>
      </c>
      <c r="C2370" s="79" t="s">
        <v>1684</v>
      </c>
      <c r="D2370" s="137" t="str">
        <f t="shared" si="60"/>
        <v>COMMENT ON COLUMN SPT_SAMP_FRM_TRACKING_V.SPP_MIN_WEIGHT IS 'The minimum weight of the species for the given sampling data from (only applies to length-frequency forms, otherwise this should be NULL)';</v>
      </c>
    </row>
    <row r="2371" spans="1:4" x14ac:dyDescent="0.25">
      <c r="A2371" s="46" t="s">
        <v>1814</v>
      </c>
      <c r="B2371" t="s">
        <v>1272</v>
      </c>
      <c r="C2371" s="79" t="s">
        <v>1685</v>
      </c>
      <c r="D2371" s="137" t="str">
        <f t="shared" si="60"/>
        <v>COMMENT ON COLUMN SPT_SAMP_FRM_TRACKING_V.SPP_MAX_WEIGHT IS 'The maximum weight of the species for the given sampling data from (only applies to length-frequency forms, otherwise this should be NULL)';</v>
      </c>
    </row>
    <row r="2372" spans="1:4" x14ac:dyDescent="0.25">
      <c r="A2372" s="46" t="s">
        <v>1814</v>
      </c>
      <c r="B2372" t="s">
        <v>1273</v>
      </c>
      <c r="C2372" s="79" t="s">
        <v>1688</v>
      </c>
      <c r="D2372" s="137" t="str">
        <f t="shared" si="60"/>
        <v>COMMENT ON COLUMN SPT_SAMP_FRM_TRACKING_V.SPP_ALPHA_FACTOR IS 'The Alpha Factor weight of the species for the given sampling data from (only applies to length-frequency forms, otherwise this should be NULL)';</v>
      </c>
    </row>
    <row r="2373" spans="1:4" x14ac:dyDescent="0.25">
      <c r="A2373" s="46" t="s">
        <v>1814</v>
      </c>
      <c r="B2373" t="s">
        <v>1274</v>
      </c>
      <c r="C2373" s="79" t="s">
        <v>1689</v>
      </c>
      <c r="D2373" s="137" t="str">
        <f t="shared" si="60"/>
        <v>COMMENT ON COLUMN SPT_SAMP_FRM_TRACKING_V.SPP_BETA_FACTOR IS 'The Beta Factor weight of the species for the given sampling data from (only applies to length-frequency forms, otherwise this should be NULL)';</v>
      </c>
    </row>
    <row r="2374" spans="1:4" x14ac:dyDescent="0.25">
      <c r="A2374" s="46" t="s">
        <v>1814</v>
      </c>
      <c r="B2374" t="s">
        <v>1275</v>
      </c>
      <c r="C2374" s="79" t="str">
        <f>VLOOKUP(B2374, Table_Cols!$B$296:$C$515, 2, FALSE)</f>
        <v>The date/time the sample form data was entered into the database</v>
      </c>
      <c r="D2374" s="137" t="str">
        <f t="shared" si="60"/>
        <v>COMMENT ON COLUMN SPT_SAMP_FRM_TRACKING_V.SAMPLE_ADD2DB_DATE IS 'The date/time the sample form data was entered into the database';</v>
      </c>
    </row>
    <row r="2375" spans="1:4" x14ac:dyDescent="0.25">
      <c r="A2375" s="46" t="s">
        <v>1814</v>
      </c>
      <c r="B2375" t="s">
        <v>1276</v>
      </c>
      <c r="C2375" s="125" t="s">
        <v>1690</v>
      </c>
      <c r="D2375" s="137" t="str">
        <f t="shared" si="60"/>
        <v>COMMENT ON COLUMN SPT_SAMP_FRM_TRACKING_V.FORMATTED_SAMPLE_ADD2DB_DATE IS 'The formatted date/time the sample form data was entered into the database (MM/DD/YYYY HH24:MI)';</v>
      </c>
    </row>
    <row r="2376" spans="1:4" x14ac:dyDescent="0.25">
      <c r="A2376" s="46" t="s">
        <v>1814</v>
      </c>
      <c r="B2376" t="s">
        <v>1277</v>
      </c>
      <c r="C2376" s="79" t="str">
        <f>VLOOKUP(B2376, Table_Cols!$B$296:$C$515, 2, FALSE)</f>
        <v>The date/time the sample form data was manually QC'd in the database</v>
      </c>
      <c r="D2376" s="137" t="str">
        <f t="shared" si="60"/>
        <v>COMMENT ON COLUMN SPT_SAMP_FRM_TRACKING_V.SAMPLE_MAN_QC_DATE IS 'The date/time the sample form data was manually QC''d in the database';</v>
      </c>
    </row>
    <row r="2377" spans="1:4" x14ac:dyDescent="0.25">
      <c r="A2377" s="46" t="s">
        <v>1814</v>
      </c>
      <c r="B2377" t="s">
        <v>1278</v>
      </c>
      <c r="C2377" s="125" t="s">
        <v>1691</v>
      </c>
      <c r="D2377" s="137" t="str">
        <f t="shared" si="60"/>
        <v>COMMENT ON COLUMN SPT_SAMP_FRM_TRACKING_V.FORMATTED_SAMPLE_MAN_QC_DATE IS 'The formatted date/time the sample form data was manually QC''d in the database (MM/DD/YYYY HH24:MI)';</v>
      </c>
    </row>
    <row r="2378" spans="1:4" x14ac:dyDescent="0.25">
      <c r="A2378" s="46" t="s">
        <v>1814</v>
      </c>
      <c r="B2378" t="s">
        <v>1104</v>
      </c>
      <c r="C2378" s="79" t="s">
        <v>1692</v>
      </c>
      <c r="D2378" s="137" t="str">
        <f t="shared" si="60"/>
        <v>COMMENT ON COLUMN SPT_SAMP_FRM_TRACKING_V.SAMPLE_TYPE_ID IS 'The ID of the Sample Type for the given sampling data form';</v>
      </c>
    </row>
    <row r="2379" spans="1:4" x14ac:dyDescent="0.25">
      <c r="A2379" s="46" t="s">
        <v>1814</v>
      </c>
      <c r="B2379" t="s">
        <v>1279</v>
      </c>
      <c r="C2379" s="79" t="s">
        <v>1693</v>
      </c>
      <c r="D2379" s="137" t="str">
        <f t="shared" si="60"/>
        <v>COMMENT ON COLUMN SPT_SAMP_FRM_TRACKING_V.SAMPLE_TYPE_CODE IS 'The alphabetic code of the Sample Type for the given sampling data form';</v>
      </c>
    </row>
    <row r="2380" spans="1:4" x14ac:dyDescent="0.25">
      <c r="A2380" s="46" t="s">
        <v>1814</v>
      </c>
      <c r="B2380" t="s">
        <v>1280</v>
      </c>
      <c r="C2380" s="79" t="s">
        <v>1694</v>
      </c>
      <c r="D2380" s="137" t="str">
        <f t="shared" si="60"/>
        <v>COMMENT ON COLUMN SPT_SAMP_FRM_TRACKING_V.SAMPLE_TYPE_NAME IS 'The name of the Sample Type for the given sampling data form';</v>
      </c>
    </row>
    <row r="2381" spans="1:4" x14ac:dyDescent="0.25">
      <c r="A2381" s="46" t="s">
        <v>1814</v>
      </c>
      <c r="B2381" t="s">
        <v>1108</v>
      </c>
      <c r="C2381" s="80" t="s">
        <v>1441</v>
      </c>
      <c r="D2381" s="137" t="str">
        <f t="shared" si="60"/>
        <v>COMMENT ON COLUMN SPT_SAMP_FRM_TRACKING_V.SAMPLE_TRACKING_ID IS 'The Sample Tracking record the given sampling form belongs to';</v>
      </c>
    </row>
    <row r="2382" spans="1:4" x14ac:dyDescent="0.25">
      <c r="A2382" s="46" t="s">
        <v>1815</v>
      </c>
      <c r="B2382" t="s">
        <v>1108</v>
      </c>
      <c r="C2382" s="81" t="str">
        <f>VLOOKUP(B2382, Table_Cols!$B$296:$C$515, 2, FALSE)</f>
        <v>Primary Key for the SPT_SAMPLE_TRACKING table</v>
      </c>
      <c r="D2382" s="137" t="str">
        <f t="shared" ref="D2382:D2409" si="61">CONCATENATE("COMMENT ON COLUMN ",A2382, ".", B2382, " IS '", SUBSTITUTE(C2382, "'", "''"), "';")</f>
        <v>COMMENT ON COLUMN SPT_SAMPLE_TRACKING_V.SAMPLE_TRACKING_ID IS 'Primary Key for the SPT_SAMPLE_TRACKING table';</v>
      </c>
    </row>
    <row r="2383" spans="1:4" x14ac:dyDescent="0.25">
      <c r="A2383" s="46" t="s">
        <v>1815</v>
      </c>
      <c r="B2383" t="s">
        <v>1150</v>
      </c>
      <c r="C2383" s="82" t="s">
        <v>1429</v>
      </c>
      <c r="D2383" s="137" t="str">
        <f t="shared" si="61"/>
        <v>COMMENT ON COLUMN SPT_SAMPLE_TRACKING_V.UL_TRACKING_ID IS 'The UL Tracking record the sampling data was collected from';</v>
      </c>
    </row>
    <row r="2384" spans="1:4" x14ac:dyDescent="0.25">
      <c r="A2384" s="46" t="s">
        <v>1815</v>
      </c>
      <c r="B2384" t="s">
        <v>1281</v>
      </c>
      <c r="C2384" s="83" t="s">
        <v>1430</v>
      </c>
      <c r="D2384" s="137" t="str">
        <f t="shared" si="61"/>
        <v>COMMENT ON COLUMN SPT_SAMPLE_TRACKING_V.SAMPLE_RECVD_DATE IS 'The date the Sampling Forms were received';</v>
      </c>
    </row>
    <row r="2385" spans="1:4" x14ac:dyDescent="0.25">
      <c r="A2385" s="46" t="s">
        <v>1815</v>
      </c>
      <c r="B2385" t="s">
        <v>1282</v>
      </c>
      <c r="C2385" s="125" t="s">
        <v>1803</v>
      </c>
      <c r="D2385" s="137" t="str">
        <f t="shared" si="61"/>
        <v>COMMENT ON COLUMN SPT_SAMPLE_TRACKING_V.FORMAT_SAMPLE_RECVD_DATE IS 'The formatted date the Sampling Forms were received (MM/DD/YYYY)';</v>
      </c>
    </row>
    <row r="2386" spans="1:4" x14ac:dyDescent="0.25">
      <c r="A2386" s="46" t="s">
        <v>1815</v>
      </c>
      <c r="B2386" t="s">
        <v>1283</v>
      </c>
      <c r="C2386" s="83" t="s">
        <v>1431</v>
      </c>
      <c r="D2386" s="137" t="str">
        <f t="shared" si="61"/>
        <v>COMMENT ON COLUMN SPT_SAMPLE_TRACKING_V.SAMPLE_REVWD_DATE IS 'The date the Sampling Forms were reviewed';</v>
      </c>
    </row>
    <row r="2387" spans="1:4" x14ac:dyDescent="0.25">
      <c r="A2387" s="46" t="s">
        <v>1815</v>
      </c>
      <c r="B2387" t="s">
        <v>1284</v>
      </c>
      <c r="C2387" s="125" t="s">
        <v>1695</v>
      </c>
      <c r="D2387" s="137" t="str">
        <f t="shared" si="61"/>
        <v>COMMENT ON COLUMN SPT_SAMPLE_TRACKING_V.FORMAT_SAMPLE_REVWD_DATE IS 'The formatted date the Sampling Forms were reviewed (MM/DD/YYYY HH24:MI)';</v>
      </c>
    </row>
    <row r="2388" spans="1:4" x14ac:dyDescent="0.25">
      <c r="A2388" s="46" t="s">
        <v>1815</v>
      </c>
      <c r="B2388" t="s">
        <v>1285</v>
      </c>
      <c r="C2388" s="83" t="s">
        <v>1432</v>
      </c>
      <c r="D2388" s="137" t="str">
        <f t="shared" si="61"/>
        <v>COMMENT ON COLUMN SPT_SAMPLE_TRACKING_V.SAMP_PLAN_ADD2DB_DATE IS 'The date the "Vessel Length-Frequency Sampling Plan" form cover pages were entered into the database';</v>
      </c>
    </row>
    <row r="2389" spans="1:4" x14ac:dyDescent="0.25">
      <c r="A2389" s="46" t="s">
        <v>1815</v>
      </c>
      <c r="B2389" t="s">
        <v>1286</v>
      </c>
      <c r="C2389" s="125" t="s">
        <v>1696</v>
      </c>
      <c r="D2389" s="137" t="str">
        <f t="shared" si="61"/>
        <v>COMMENT ON COLUMN SPT_SAMPLE_TRACKING_V.FORMAT_SAMP_PLAN_ADD2DB_DATE IS 'The formatted date the "Vessel Length-Frequency Sampling Plan" form cover pages were entered into the database (MM/DD/YYYY HH24:MI)';</v>
      </c>
    </row>
    <row r="2390" spans="1:4" x14ac:dyDescent="0.25">
      <c r="A2390" s="46" t="s">
        <v>1815</v>
      </c>
      <c r="B2390" t="s">
        <v>1287</v>
      </c>
      <c r="C2390" s="83" t="s">
        <v>1435</v>
      </c>
      <c r="D2390" s="137" t="str">
        <f t="shared" si="61"/>
        <v>COMMENT ON COLUMN SPT_SAMPLE_TRACKING_V.SAMP_PLAN_MAN_QC_DATE IS 'The date the "Vessel Length-Frequency Sampling Plan" form cover pages were manually QC''d in the database';</v>
      </c>
    </row>
    <row r="2391" spans="1:4" x14ac:dyDescent="0.25">
      <c r="A2391" s="46" t="s">
        <v>1815</v>
      </c>
      <c r="B2391" t="s">
        <v>1288</v>
      </c>
      <c r="C2391" s="125" t="s">
        <v>1697</v>
      </c>
      <c r="D2391" s="137" t="str">
        <f t="shared" si="61"/>
        <v>COMMENT ON COLUMN SPT_SAMPLE_TRACKING_V.FORMAT_SAMP_PLAN_MAN_QC_DATE IS 'The formatted date the "Vessel Length-Frequency Sampling Plan" form cover pages were manually QC''d in the database (MM/DD/YYYY HH24:MI)';</v>
      </c>
    </row>
    <row r="2392" spans="1:4" ht="15.75" thickBot="1" x14ac:dyDescent="0.3">
      <c r="A2392" s="46" t="s">
        <v>1815</v>
      </c>
      <c r="B2392" t="s">
        <v>1289</v>
      </c>
      <c r="C2392" s="83" t="str">
        <f>VLOOKUP(B2392, Table_Cols!$B$296:$C$515, 2, FALSE)</f>
        <v>The total number of sampling forms for the given unloading transaction</v>
      </c>
      <c r="D2392" s="137" t="str">
        <f t="shared" si="61"/>
        <v>COMMENT ON COLUMN SPT_SAMPLE_TRACKING_V.NUM_SAMPLE_FORMS IS 'The total number of sampling forms for the given unloading transaction';</v>
      </c>
    </row>
    <row r="2393" spans="1:4" ht="16.5" thickBot="1" x14ac:dyDescent="0.3">
      <c r="A2393" s="46" t="s">
        <v>1815</v>
      </c>
      <c r="B2393" s="150" t="s">
        <v>1878</v>
      </c>
      <c r="C2393" s="152" t="s">
        <v>1879</v>
      </c>
      <c r="D2393" s="137" t="str">
        <f t="shared" si="61"/>
        <v>COMMENT ON COLUMN SPT_SAMPLE_TRACKING_V.SAMPLE_FILE_GROUP_ID IS 'The File Group for the given Sampling documents';</v>
      </c>
    </row>
    <row r="2394" spans="1:4" x14ac:dyDescent="0.25">
      <c r="A2394" s="46" t="s">
        <v>1816</v>
      </c>
      <c r="B2394" t="s">
        <v>1197</v>
      </c>
      <c r="C2394" s="83" t="str">
        <f>VLOOKUP(B2394, Table_Cols!$B$296:$C$515, 2, FALSE)</f>
        <v>Primary Key for the SPT_TRIP_TRACKING table</v>
      </c>
      <c r="D2394" s="137" t="str">
        <f t="shared" si="61"/>
        <v>COMMENT ON COLUMN SPT_TRIP_TRACKING_V.TRIP_TRACKING_ID IS 'Primary Key for the SPT_TRIP_TRACKING table';</v>
      </c>
    </row>
    <row r="2395" spans="1:4" x14ac:dyDescent="0.25">
      <c r="A2395" s="46" t="s">
        <v>1816</v>
      </c>
      <c r="B2395" t="s">
        <v>989</v>
      </c>
      <c r="C2395" s="83" t="str">
        <f>VLOOKUP(B2395, Table_Cols!$B$296:$C$515, 2, FALSE)</f>
        <v>Tracking Year</v>
      </c>
      <c r="D2395" s="137" t="str">
        <f t="shared" si="61"/>
        <v>COMMENT ON COLUMN SPT_TRIP_TRACKING_V.TRACKING_YEAR IS 'Tracking Year';</v>
      </c>
    </row>
    <row r="2396" spans="1:4" x14ac:dyDescent="0.25">
      <c r="A2396" s="46" t="s">
        <v>1816</v>
      </c>
      <c r="B2396" t="s">
        <v>1291</v>
      </c>
      <c r="C2396" s="83" t="s">
        <v>1698</v>
      </c>
      <c r="D2396" s="137" t="str">
        <f t="shared" si="61"/>
        <v>COMMENT ON COLUMN SPT_TRIP_TRACKING_V.FISHING_VESS_ID IS 'The ID of the fishing vessel for the given fishing trip';</v>
      </c>
    </row>
    <row r="2397" spans="1:4" x14ac:dyDescent="0.25">
      <c r="A2397" s="46" t="s">
        <v>1816</v>
      </c>
      <c r="B2397" t="s">
        <v>1292</v>
      </c>
      <c r="C2397" s="83" t="s">
        <v>1699</v>
      </c>
      <c r="D2397" s="137" t="str">
        <f t="shared" si="61"/>
        <v>COMMENT ON COLUMN SPT_TRIP_TRACKING_V.CURR_FISH_VESS_NAME IS 'The current name of the fishing vessel for the given fishing trip';</v>
      </c>
    </row>
    <row r="2398" spans="1:4" x14ac:dyDescent="0.25">
      <c r="A2398" s="46" t="s">
        <v>1816</v>
      </c>
      <c r="B2398" t="s">
        <v>1293</v>
      </c>
      <c r="C2398" s="84" t="s">
        <v>1728</v>
      </c>
      <c r="D2398" s="137" t="str">
        <f t="shared" si="61"/>
        <v>COMMENT ON COLUMN SPT_TRIP_TRACKING_V.FISH_VESS_FISHERY IS 'The fishery for the given Fishing vessel';</v>
      </c>
    </row>
    <row r="2399" spans="1:4" x14ac:dyDescent="0.25">
      <c r="A2399" s="46" t="s">
        <v>1816</v>
      </c>
      <c r="B2399" t="s">
        <v>1294</v>
      </c>
      <c r="C2399" s="84" t="s">
        <v>1729</v>
      </c>
      <c r="D2399" s="137" t="str">
        <f t="shared" si="61"/>
        <v>COMMENT ON COLUMN SPT_TRIP_TRACKING_V.FISH_VESS_REG_NUM IS 'The registration number for the given Fishing fishing vessel';</v>
      </c>
    </row>
    <row r="2400" spans="1:4" x14ac:dyDescent="0.25">
      <c r="A2400" s="46" t="s">
        <v>1816</v>
      </c>
      <c r="B2400" t="s">
        <v>1295</v>
      </c>
      <c r="C2400" s="84" t="s">
        <v>1730</v>
      </c>
      <c r="D2400" s="137" t="str">
        <f t="shared" si="61"/>
        <v>COMMENT ON COLUMN SPT_TRIP_TRACKING_V.FISH_VESS_CATEGORY IS 'The category for the given Fishing fishing vessel';</v>
      </c>
    </row>
    <row r="2401" spans="1:4" x14ac:dyDescent="0.25">
      <c r="A2401" s="46" t="s">
        <v>1816</v>
      </c>
      <c r="B2401" t="s">
        <v>1296</v>
      </c>
      <c r="C2401" s="84" t="s">
        <v>1731</v>
      </c>
      <c r="D2401" s="137" t="str">
        <f t="shared" si="61"/>
        <v>COMMENT ON COLUMN SPT_TRIP_TRACKING_V.FISH_VESS_DESC IS 'The description of the Fishing vessel';</v>
      </c>
    </row>
    <row r="2402" spans="1:4" x14ac:dyDescent="0.25">
      <c r="A2402" s="46" t="s">
        <v>1816</v>
      </c>
      <c r="B2402" t="s">
        <v>1297</v>
      </c>
      <c r="C2402" s="84" t="s">
        <v>1732</v>
      </c>
      <c r="D2402" s="137" t="str">
        <f t="shared" si="61"/>
        <v>COMMENT ON COLUMN SPT_TRIP_TRACKING_V.FISH_VESS_NOTE IS 'Notes about the Fishing vessel';</v>
      </c>
    </row>
    <row r="2403" spans="1:4" x14ac:dyDescent="0.25">
      <c r="A2403" s="46" t="s">
        <v>1816</v>
      </c>
      <c r="B2403" t="s">
        <v>1298</v>
      </c>
      <c r="C2403" s="84" t="s">
        <v>1733</v>
      </c>
      <c r="D2403" s="137" t="str">
        <f t="shared" si="61"/>
        <v>COMMENT ON COLUMN SPT_TRIP_TRACKING_V.FISH_VESS_SWFSC_SEQ_ID IS 'The original Vessel SEQ_ID for the Fishing vessel in historical data in the SWFSC_VESS_VW query that was migrated from SWFSC in 2015';</v>
      </c>
    </row>
    <row r="2404" spans="1:4" x14ac:dyDescent="0.25">
      <c r="A2404" s="46" t="s">
        <v>1816</v>
      </c>
      <c r="B2404" t="s">
        <v>1299</v>
      </c>
      <c r="C2404" s="88" t="s">
        <v>1734</v>
      </c>
      <c r="D2404" s="137" t="str">
        <f t="shared" si="61"/>
        <v>COMMENT ON COLUMN SPT_TRIP_TRACKING_V.FISH_VESS_TYPE_ID IS 'The type of Fishing Vessel';</v>
      </c>
    </row>
    <row r="2405" spans="1:4" x14ac:dyDescent="0.25">
      <c r="A2405" s="46" t="s">
        <v>1816</v>
      </c>
      <c r="B2405" t="s">
        <v>1300</v>
      </c>
      <c r="C2405" s="88" t="s">
        <v>1735</v>
      </c>
      <c r="D2405" s="137" t="str">
        <f t="shared" si="61"/>
        <v>COMMENT ON COLUMN SPT_TRIP_TRACKING_V.FISH_VESS_TYPE_CODE IS 'The vessel type code of the given Fishing Vessel';</v>
      </c>
    </row>
    <row r="2406" spans="1:4" x14ac:dyDescent="0.25">
      <c r="A2406" s="46" t="s">
        <v>1816</v>
      </c>
      <c r="B2406" t="s">
        <v>1301</v>
      </c>
      <c r="C2406" s="88" t="s">
        <v>1736</v>
      </c>
      <c r="D2406" s="137" t="str">
        <f t="shared" si="61"/>
        <v>COMMENT ON COLUMN SPT_TRIP_TRACKING_V.FISH_VESS_TYPE_NAME IS 'The vessel type name of the given Fishing Vessel';</v>
      </c>
    </row>
    <row r="2407" spans="1:4" x14ac:dyDescent="0.25">
      <c r="A2407" s="46" t="s">
        <v>1816</v>
      </c>
      <c r="B2407" t="s">
        <v>1302</v>
      </c>
      <c r="C2407" s="88" t="s">
        <v>1737</v>
      </c>
      <c r="D2407" s="137" t="str">
        <f t="shared" si="61"/>
        <v>COMMENT ON COLUMN SPT_TRIP_TRACKING_V.FISH_VESS_TYPE_DESC IS 'The description of the given Fishing Vessel';</v>
      </c>
    </row>
    <row r="2408" spans="1:4" x14ac:dyDescent="0.25">
      <c r="A2408" s="46" t="s">
        <v>1816</v>
      </c>
      <c r="B2408" t="s">
        <v>1303</v>
      </c>
      <c r="C2408" s="85" t="s">
        <v>1454</v>
      </c>
      <c r="D2408" s="137" t="str">
        <f t="shared" si="61"/>
        <v>COMMENT ON COLUMN SPT_TRIP_TRACKING_V.FISH_PTA_HIST_VESS_ID IS 'Primary Key for the SPT_PTA_HIST_VESSELS table';</v>
      </c>
    </row>
    <row r="2409" spans="1:4" x14ac:dyDescent="0.25">
      <c r="A2409" s="46" t="s">
        <v>1816</v>
      </c>
      <c r="B2409" t="s">
        <v>1304</v>
      </c>
      <c r="C2409" s="85" t="s">
        <v>1700</v>
      </c>
      <c r="D2409" s="137" t="str">
        <f t="shared" si="61"/>
        <v>COMMENT ON COLUMN SPT_TRIP_TRACKING_V.FISH_PTA_VESS_NAME IS 'The name of the given Fishing Vessel during the DEPARTURE_DATE_UTC (PTA)';</v>
      </c>
    </row>
    <row r="2410" spans="1:4" x14ac:dyDescent="0.25">
      <c r="A2410" s="46" t="s">
        <v>1816</v>
      </c>
      <c r="B2410" t="s">
        <v>1305</v>
      </c>
      <c r="C2410" s="85" t="s">
        <v>1701</v>
      </c>
      <c r="D2410" s="137" t="str">
        <f t="shared" ref="D2410:D2475" si="62">CONCATENATE("COMMENT ON COLUMN ",A2410, ".", B2410, " IS '", SUBSTITUTE(C2410, "'", "''"), "';")</f>
        <v>COMMENT ON COLUMN SPT_TRIP_TRACKING_V.FISH_PTA_FFA_VID IS 'The FFA VID of the given Fishing Vessel during the DEPARTURE_DATE_UTC (PTA)';</v>
      </c>
    </row>
    <row r="2411" spans="1:4" x14ac:dyDescent="0.25">
      <c r="A2411" s="46" t="s">
        <v>1816</v>
      </c>
      <c r="B2411" t="s">
        <v>1306</v>
      </c>
      <c r="C2411" s="85" t="s">
        <v>1702</v>
      </c>
      <c r="D2411" s="137" t="str">
        <f t="shared" si="62"/>
        <v>COMMENT ON COLUMN SPT_TRIP_TRACKING_V.FISH_PTA_VESS_LIC_NUM IS 'The license number of the given Fishing Vessel during the DEPARTURE_DATE_UTC (PTA)';</v>
      </c>
    </row>
    <row r="2412" spans="1:4" x14ac:dyDescent="0.25">
      <c r="A2412" s="46" t="s">
        <v>1816</v>
      </c>
      <c r="B2412" t="s">
        <v>1307</v>
      </c>
      <c r="C2412" s="85" t="s">
        <v>1703</v>
      </c>
      <c r="D2412" s="137" t="str">
        <f t="shared" si="62"/>
        <v>COMMENT ON COLUMN SPT_TRIP_TRACKING_V.FISH_PTA_VESS_IRCS IS 'The IRCS of the given Fishing Vessel during the DEPARTURE_DATE_UTC (PTA)';</v>
      </c>
    </row>
    <row r="2413" spans="1:4" x14ac:dyDescent="0.25">
      <c r="A2413" s="46" t="s">
        <v>1816</v>
      </c>
      <c r="B2413" t="s">
        <v>1308</v>
      </c>
      <c r="C2413" s="85" t="s">
        <v>1704</v>
      </c>
      <c r="D2413" s="137" t="str">
        <f t="shared" si="62"/>
        <v>COMMENT ON COLUMN SPT_TRIP_TRACKING_V.FISH_PTA_VESS_FLAG IS 'The country flag of the given Fishing Vessel during the DEPARTURE_DATE_UTC (PTA)';</v>
      </c>
    </row>
    <row r="2414" spans="1:4" x14ac:dyDescent="0.25">
      <c r="A2414" s="46" t="s">
        <v>1816</v>
      </c>
      <c r="B2414" t="s">
        <v>1309</v>
      </c>
      <c r="C2414" s="85" t="s">
        <v>1705</v>
      </c>
      <c r="D2414" s="137" t="str">
        <f t="shared" si="62"/>
        <v>COMMENT ON COLUMN SPT_TRIP_TRACKING_V.FISH_PTA_WCPFC_ID_NUM IS 'The WCPFC Identification Number of the given Fishing Vessel during the DEPARTURE_DATE_UTC (PTA)';</v>
      </c>
    </row>
    <row r="2415" spans="1:4" x14ac:dyDescent="0.25">
      <c r="A2415" s="46" t="s">
        <v>1816</v>
      </c>
      <c r="B2415" t="s">
        <v>1310</v>
      </c>
      <c r="C2415" s="85" t="s">
        <v>1706</v>
      </c>
      <c r="D2415" s="137" t="str">
        <f t="shared" si="62"/>
        <v>COMMENT ON COLUMN SPT_TRIP_TRACKING_V.FISH_PTA_VESS_ORG_ID IS 'The Vessel Management Organization of the given Fishing Vessel during the DEPARTURE_DATE_UTC (PTA)';</v>
      </c>
    </row>
    <row r="2416" spans="1:4" x14ac:dyDescent="0.25">
      <c r="A2416" s="46" t="s">
        <v>1816</v>
      </c>
      <c r="B2416" t="s">
        <v>1311</v>
      </c>
      <c r="C2416" s="85" t="s">
        <v>664</v>
      </c>
      <c r="D2416" s="137" t="str">
        <f t="shared" si="62"/>
        <v>COMMENT ON COLUMN SPT_TRIP_TRACKING_V.FISH_PTA_ORG_TYPE_ID IS 'Primary Key for the SPT_ORG_TYPES table';</v>
      </c>
    </row>
    <row r="2417" spans="1:4" x14ac:dyDescent="0.25">
      <c r="A2417" s="46" t="s">
        <v>1816</v>
      </c>
      <c r="B2417" t="s">
        <v>1312</v>
      </c>
      <c r="C2417" s="85" t="s">
        <v>1707</v>
      </c>
      <c r="D2417" s="137" t="str">
        <f t="shared" si="62"/>
        <v>COMMENT ON COLUMN SPT_TRIP_TRACKING_V.FISH_PTA_ORG_TYPE_CODE IS 'The Vessel Management Organization Type Code of the given Fishing Vessel during the DEPARTURE_DATE_UTC (PTA)';</v>
      </c>
    </row>
    <row r="2418" spans="1:4" x14ac:dyDescent="0.25">
      <c r="A2418" s="46" t="s">
        <v>1816</v>
      </c>
      <c r="B2418" t="s">
        <v>1313</v>
      </c>
      <c r="C2418" s="85" t="s">
        <v>1708</v>
      </c>
      <c r="D2418" s="137" t="str">
        <f t="shared" si="62"/>
        <v>COMMENT ON COLUMN SPT_TRIP_TRACKING_V.FISH_PTA_ORG_TYPE_NAME IS 'The Vessel Management Organization Type Name of the given Fishing Vessel during the DEPARTURE_DATE_UTC (PTA)';</v>
      </c>
    </row>
    <row r="2419" spans="1:4" x14ac:dyDescent="0.25">
      <c r="A2419" s="46" t="s">
        <v>1816</v>
      </c>
      <c r="B2419" t="s">
        <v>1314</v>
      </c>
      <c r="C2419" s="85" t="s">
        <v>1709</v>
      </c>
      <c r="D2419" s="137" t="str">
        <f t="shared" si="62"/>
        <v>COMMENT ON COLUMN SPT_TRIP_TRACKING_V.FISH_PTA_ORG_TYPE_DESC IS 'The Vessel Management Organization Type description of the given Fishing Vessel during the DEPARTURE_DATE_UTC (PTA)';</v>
      </c>
    </row>
    <row r="2420" spans="1:4" x14ac:dyDescent="0.25">
      <c r="A2420" s="46" t="s">
        <v>1816</v>
      </c>
      <c r="B2420" t="s">
        <v>1315</v>
      </c>
      <c r="C2420" s="85" t="s">
        <v>1710</v>
      </c>
      <c r="D2420" s="137" t="str">
        <f t="shared" si="62"/>
        <v>COMMENT ON COLUMN SPT_TRIP_TRACKING_V.FISH_PTA_ORG_NAME IS 'The name of the Vessel Management Organization  of the given Fishing Vessel during the DEPARTURE_DATE_UTC (PTA)';</v>
      </c>
    </row>
    <row r="2421" spans="1:4" x14ac:dyDescent="0.25">
      <c r="A2421" s="46" t="s">
        <v>1816</v>
      </c>
      <c r="B2421" t="s">
        <v>1316</v>
      </c>
      <c r="C2421" s="85" t="s">
        <v>1543</v>
      </c>
      <c r="D2421" s="137" t="str">
        <f t="shared" si="62"/>
        <v>COMMENT ON COLUMN SPT_TRIP_TRACKING_V.FISH_PTA_ORG_ABBR IS 'The abbreviated name of the Vessel Management Organization during the DEPARTURE_DATE_UTC (PTA)';</v>
      </c>
    </row>
    <row r="2422" spans="1:4" x14ac:dyDescent="0.25">
      <c r="A2422" s="46" t="s">
        <v>1816</v>
      </c>
      <c r="B2422" t="s">
        <v>1317</v>
      </c>
      <c r="C2422" s="85" t="s">
        <v>1711</v>
      </c>
      <c r="D2422" s="137" t="str">
        <f t="shared" si="62"/>
        <v>COMMENT ON COLUMN SPT_TRIP_TRACKING_V.FISH_PTA_ORG_DESC IS 'Description for the Vessel Management Organization of the given Fishing Vessel during the DEPARTURE_DATE_UTC (PTA)';</v>
      </c>
    </row>
    <row r="2423" spans="1:4" x14ac:dyDescent="0.25">
      <c r="A2423" s="46" t="s">
        <v>1816</v>
      </c>
      <c r="B2423" t="s">
        <v>1318</v>
      </c>
      <c r="C2423" s="85" t="s">
        <v>1542</v>
      </c>
      <c r="D2423" s="137" t="str">
        <f t="shared" si="62"/>
        <v>COMMENT ON COLUMN SPT_TRIP_TRACKING_V.FISH_PTA_ORG_PHONE_NUM IS 'The phone number for the Vessel Management Organization during the DEPARTURE_DATE_UTC (PTA)';</v>
      </c>
    </row>
    <row r="2424" spans="1:4" x14ac:dyDescent="0.25">
      <c r="A2424" s="46" t="s">
        <v>1816</v>
      </c>
      <c r="B2424" t="s">
        <v>1319</v>
      </c>
      <c r="C2424" s="85" t="s">
        <v>1712</v>
      </c>
      <c r="D2424" s="137" t="str">
        <f t="shared" si="62"/>
        <v>COMMENT ON COLUMN SPT_TRIP_TRACKING_V.FISH_PTA_ORG_ADDR1 IS 'The Vessel Management Organization Address line 1 of the given Fishing Vessel during the DEPARTURE_DATE_UTC (PTA)';</v>
      </c>
    </row>
    <row r="2425" spans="1:4" x14ac:dyDescent="0.25">
      <c r="A2425" s="46" t="s">
        <v>1816</v>
      </c>
      <c r="B2425" t="s">
        <v>1320</v>
      </c>
      <c r="C2425" s="85" t="s">
        <v>1713</v>
      </c>
      <c r="D2425" s="137" t="str">
        <f t="shared" si="62"/>
        <v>COMMENT ON COLUMN SPT_TRIP_TRACKING_V.FISH_PTA_ORG_ADDR2 IS 'The Vessel Management Organization Address line 2 of the given Fishing Vessel during the DEPARTURE_DATE_UTC (PTA)';</v>
      </c>
    </row>
    <row r="2426" spans="1:4" x14ac:dyDescent="0.25">
      <c r="A2426" s="46" t="s">
        <v>1816</v>
      </c>
      <c r="B2426" t="s">
        <v>1321</v>
      </c>
      <c r="C2426" s="85" t="s">
        <v>1714</v>
      </c>
      <c r="D2426" s="137" t="str">
        <f t="shared" si="62"/>
        <v>COMMENT ON COLUMN SPT_TRIP_TRACKING_V.FISH_PTA_ORG_ADDR3 IS 'The Vessel Management Organization Address line 3 of the given Fishing Vessel during the DEPARTURE_DATE_UTC (PTA)';</v>
      </c>
    </row>
    <row r="2427" spans="1:4" x14ac:dyDescent="0.25">
      <c r="A2427" s="46" t="s">
        <v>1816</v>
      </c>
      <c r="B2427" t="s">
        <v>1322</v>
      </c>
      <c r="C2427" s="85" t="s">
        <v>1715</v>
      </c>
      <c r="D2427" s="137" t="str">
        <f t="shared" si="62"/>
        <v>COMMENT ON COLUMN SPT_TRIP_TRACKING_V.FISH_PTA_ORG_WEB_URL IS 'The Vessel Management Organization website of the given Fishing Vessel during the DEPARTURE_DATE_UTC (PTA)';</v>
      </c>
    </row>
    <row r="2428" spans="1:4" x14ac:dyDescent="0.25">
      <c r="A2428" s="46" t="s">
        <v>1816</v>
      </c>
      <c r="B2428" t="s">
        <v>933</v>
      </c>
      <c r="C2428" s="85" t="s">
        <v>1716</v>
      </c>
      <c r="D2428" s="137" t="str">
        <f t="shared" si="62"/>
        <v>COMMENT ON COLUMN SPT_TRIP_TRACKING_V.PTA_ORG_LOC_ID IS 'The Vessel Management Organization''s location of the given Fishing Vessel during the DEPARTURE_DATE_UTC (PTA)';</v>
      </c>
    </row>
    <row r="2429" spans="1:4" x14ac:dyDescent="0.25">
      <c r="A2429" s="46" t="s">
        <v>1816</v>
      </c>
      <c r="B2429" t="s">
        <v>1177</v>
      </c>
      <c r="C2429" s="86" t="s">
        <v>1717</v>
      </c>
      <c r="D2429" s="137" t="str">
        <f t="shared" si="62"/>
        <v>COMMENT ON COLUMN SPT_TRIP_TRACKING_V.PTA_ORG_LOC_NAME IS 'The Vessel Management Organization location of the given Fishing Vessel during the DEPARTURE_DATE UTC (PTA)';</v>
      </c>
    </row>
    <row r="2430" spans="1:4" x14ac:dyDescent="0.25">
      <c r="A2430" s="46" t="s">
        <v>1816</v>
      </c>
      <c r="B2430" t="s">
        <v>1178</v>
      </c>
      <c r="C2430" s="86" t="s">
        <v>1718</v>
      </c>
      <c r="D2430" s="137" t="str">
        <f t="shared" si="62"/>
        <v>COMMENT ON COLUMN SPT_TRIP_TRACKING_V.PTA_ORG_LOC_TYPE_ID IS 'The Vessel Management Organization location type of the given Fishing Vessel during the DEPARTURE_DATE UTC (PTA)';</v>
      </c>
    </row>
    <row r="2431" spans="1:4" x14ac:dyDescent="0.25">
      <c r="A2431" s="46" t="s">
        <v>1816</v>
      </c>
      <c r="B2431" t="s">
        <v>1179</v>
      </c>
      <c r="C2431" s="86" t="s">
        <v>1719</v>
      </c>
      <c r="D2431" s="137" t="str">
        <f t="shared" si="62"/>
        <v>COMMENT ON COLUMN SPT_TRIP_TRACKING_V.PTA_ORG_LOC_TYPE_NAME IS 'The Vessel Management Organization location type name of the given Fishing Vessel during the DEPARTURE_DATE UTC (PTA)';</v>
      </c>
    </row>
    <row r="2432" spans="1:4" x14ac:dyDescent="0.25">
      <c r="A2432" s="46" t="s">
        <v>1816</v>
      </c>
      <c r="B2432" t="s">
        <v>1180</v>
      </c>
      <c r="C2432" s="86" t="s">
        <v>1720</v>
      </c>
      <c r="D2432" s="137" t="str">
        <f t="shared" si="62"/>
        <v>COMMENT ON COLUMN SPT_TRIP_TRACKING_V.PTA_ORG_LOC_TYPE_CODE IS 'The Vessel Management Organization location type code of the given Fishing Vessel during the DEPARTURE_DATE UTC (PTA)';</v>
      </c>
    </row>
    <row r="2433" spans="1:4" x14ac:dyDescent="0.25">
      <c r="A2433" s="46" t="s">
        <v>1816</v>
      </c>
      <c r="B2433" t="s">
        <v>1181</v>
      </c>
      <c r="C2433" s="86" t="s">
        <v>1721</v>
      </c>
      <c r="D2433" s="137" t="str">
        <f t="shared" si="62"/>
        <v>COMMENT ON COLUMN SPT_TRIP_TRACKING_V.PTA_ORG_LOC_TYPE_DESC IS 'The Vessel Management Organization location type description of the given Fishing Vessel during the DEPARTURE_DATE UTC (PTA)';</v>
      </c>
    </row>
    <row r="2434" spans="1:4" x14ac:dyDescent="0.25">
      <c r="A2434" s="46" t="s">
        <v>1816</v>
      </c>
      <c r="B2434" t="s">
        <v>1182</v>
      </c>
      <c r="C2434" s="86" t="s">
        <v>1722</v>
      </c>
      <c r="D2434" s="137" t="str">
        <f t="shared" si="62"/>
        <v>COMMENT ON COLUMN SPT_TRIP_TRACKING_V.PTA_ORG_LOC_ALPHA_CODE IS 'The Vessel Management Organization location alphabetic code of the given Fishing Vessel during the DEPARTURE_DATE UTC (PTA)';</v>
      </c>
    </row>
    <row r="2435" spans="1:4" x14ac:dyDescent="0.25">
      <c r="A2435" s="46" t="s">
        <v>1816</v>
      </c>
      <c r="B2435" t="s">
        <v>1183</v>
      </c>
      <c r="C2435" s="86" t="s">
        <v>1723</v>
      </c>
      <c r="D2435" s="137" t="str">
        <f t="shared" si="62"/>
        <v>COMMENT ON COLUMN SPT_TRIP_TRACKING_V.PTA_ORG_LOC_DESC IS 'The Vessel Management Organization location description of the given Fishing Vessel during the DEPARTURE_DATE UTC (PTA)';</v>
      </c>
    </row>
    <row r="2436" spans="1:4" x14ac:dyDescent="0.25">
      <c r="A2436" s="46" t="s">
        <v>1816</v>
      </c>
      <c r="B2436" t="s">
        <v>1184</v>
      </c>
      <c r="C2436" s="86" t="s">
        <v>1724</v>
      </c>
      <c r="D2436" s="137" t="str">
        <f t="shared" si="62"/>
        <v>COMMENT ON COLUMN SPT_TRIP_TRACKING_V.PTA_ORG_LOC_NUM_CODE IS 'The Vessel Management Organization location numeric code of the given Fishing Vessel during the DEPARTURE_DATE UTC (PTA)';</v>
      </c>
    </row>
    <row r="2437" spans="1:4" x14ac:dyDescent="0.25">
      <c r="A2437" s="46" t="s">
        <v>1816</v>
      </c>
      <c r="B2437" t="s">
        <v>1323</v>
      </c>
      <c r="C2437" s="86" t="s">
        <v>1725</v>
      </c>
      <c r="D2437" s="137" t="str">
        <f t="shared" si="62"/>
        <v>COMMENT ON COLUMN SPT_TRIP_TRACKING_V.PTA_ORG_PARENT_LOC_ID IS 'The Vessel Management Organization parent location of the given Fishing Vessel during the DEPARTURE_DATE UTC (PTA)';</v>
      </c>
    </row>
    <row r="2438" spans="1:4" x14ac:dyDescent="0.25">
      <c r="A2438" s="46" t="s">
        <v>1816</v>
      </c>
      <c r="B2438" t="s">
        <v>1186</v>
      </c>
      <c r="C2438" s="86" t="s">
        <v>1726</v>
      </c>
      <c r="D2438" s="137" t="str">
        <f t="shared" si="62"/>
        <v>COMMENT ON COLUMN SPT_TRIP_TRACKING_V.PTA_ORG_LOC_SWFSC_SEQ_ID IS 'The original location SEQ_ID for historical data in the SWFSC_LOC_VW query that was migrated from SWFSC in 2015 of the given Fishing Vessel during the DEPARTURE_DATE UTC (PTA)';</v>
      </c>
    </row>
    <row r="2439" spans="1:4" x14ac:dyDescent="0.25">
      <c r="A2439" s="46" t="s">
        <v>1816</v>
      </c>
      <c r="B2439" t="s">
        <v>1187</v>
      </c>
      <c r="C2439" s="86" t="s">
        <v>1727</v>
      </c>
      <c r="D2439" s="137" t="str">
        <f t="shared" si="62"/>
        <v>COMMENT ON COLUMN SPT_TRIP_TRACKING_V.PTA_ORG_LOC_SWFSC_SEQ_ID_PAR IS 'The original location SEQ_ID_PARENT for historical data in the SWFSC_LOC_VW query that was migrated from SWFSC in 2015 of the given Fishing Vessel during the DEPARTURE_DATE UTC (PTA)';</v>
      </c>
    </row>
    <row r="2440" spans="1:4" x14ac:dyDescent="0.25">
      <c r="A2440" s="46" t="s">
        <v>1816</v>
      </c>
      <c r="B2440" t="s">
        <v>1189</v>
      </c>
      <c r="C2440" s="87" t="s">
        <v>941</v>
      </c>
      <c r="D2440" s="137" t="str">
        <f t="shared" si="62"/>
        <v>COMMENT ON COLUMN SPT_TRIP_TRACKING_V.PTA_EFFECTIVE_DATE IS 'The effective date for the given set of Vessel values';</v>
      </c>
    </row>
    <row r="2441" spans="1:4" x14ac:dyDescent="0.25">
      <c r="A2441" s="46" t="s">
        <v>1816</v>
      </c>
      <c r="B2441" t="s">
        <v>1324</v>
      </c>
      <c r="C2441" s="125" t="s">
        <v>1804</v>
      </c>
      <c r="D2441" s="137" t="str">
        <f t="shared" si="62"/>
        <v>COMMENT ON COLUMN SPT_TRIP_TRACKING_V.PTA_FORMATTED_EFFECTIVE_DATE IS 'The formatted effective date for the given set of Vessel values (MM/DD/YYYY HH24:MI)';</v>
      </c>
    </row>
    <row r="2442" spans="1:4" x14ac:dyDescent="0.25">
      <c r="A2442" s="46" t="s">
        <v>1816</v>
      </c>
      <c r="B2442" t="s">
        <v>1191</v>
      </c>
      <c r="C2442" s="87" t="s">
        <v>942</v>
      </c>
      <c r="D2442" s="137" t="str">
        <f t="shared" si="62"/>
        <v>COMMENT ON COLUMN SPT_TRIP_TRACKING_V.PTA_END_DATE IS 'The end date for the given set of Vessel values';</v>
      </c>
    </row>
    <row r="2443" spans="1:4" x14ac:dyDescent="0.25">
      <c r="A2443" s="46" t="s">
        <v>1816</v>
      </c>
      <c r="B2443" t="s">
        <v>1325</v>
      </c>
      <c r="C2443" s="125" t="s">
        <v>1805</v>
      </c>
      <c r="D2443" s="137" t="str">
        <f t="shared" si="62"/>
        <v>COMMENT ON COLUMN SPT_TRIP_TRACKING_V.PTA_FORMATTED_END_DATE IS 'The formatted end date for the given set of Vessel values (MM/DD/YYYY HH24:MI)';</v>
      </c>
    </row>
    <row r="2444" spans="1:4" x14ac:dyDescent="0.25">
      <c r="A2444" s="46" t="s">
        <v>1816</v>
      </c>
      <c r="B2444" t="s">
        <v>990</v>
      </c>
      <c r="C2444" s="92" t="s">
        <v>1751</v>
      </c>
      <c r="D2444" s="137" t="str">
        <f t="shared" si="62"/>
        <v>COMMENT ON COLUMN SPT_TRIP_TRACKING_V.DEPARTURE_DATE_UTC IS 'Fishing trip departure date (UTC)';</v>
      </c>
    </row>
    <row r="2445" spans="1:4" x14ac:dyDescent="0.25">
      <c r="A2445" s="46" t="s">
        <v>1816</v>
      </c>
      <c r="B2445" t="s">
        <v>1326</v>
      </c>
      <c r="C2445" s="125" t="s">
        <v>1752</v>
      </c>
      <c r="D2445" s="137" t="str">
        <f t="shared" si="62"/>
        <v>COMMENT ON COLUMN SPT_TRIP_TRACKING_V.FORMATTED_DEPARTURE_DATE_UTC IS 'Formatted fishing trip departure date (UTC) (MM/DD/YYYY HH24:MI)';</v>
      </c>
    </row>
    <row r="2446" spans="1:4" s="263" customFormat="1" x14ac:dyDescent="0.25">
      <c r="A2446" s="264" t="s">
        <v>1816</v>
      </c>
      <c r="B2446" s="263" t="s">
        <v>4289</v>
      </c>
      <c r="C2446" s="239" t="s">
        <v>4291</v>
      </c>
      <c r="D2446" s="263" t="str">
        <f t="shared" ref="D2446:D2447" si="63">CONCATENATE("COMMENT ON COLUMN ",A2446, ".", B2446, " IS '", SUBSTITUTE(C2446, "'", "''"), "';")</f>
        <v>COMMENT ON COLUMN SPT_TRIP_TRACKING_V.ARRIVAL_DATE_UTC IS 'Arrival Date (UTC)';</v>
      </c>
    </row>
    <row r="2447" spans="1:4" s="263" customFormat="1" x14ac:dyDescent="0.25">
      <c r="A2447" s="264" t="s">
        <v>1816</v>
      </c>
      <c r="B2447" s="263" t="s">
        <v>4290</v>
      </c>
      <c r="C2447" s="125" t="s">
        <v>4292</v>
      </c>
      <c r="D2447" s="263" t="str">
        <f t="shared" si="63"/>
        <v>COMMENT ON COLUMN SPT_TRIP_TRACKING_V.FORMATTED_ARRIVAL_DATE_UTC IS 'Formatted fishing trip arrival date (UTC) (MM/DD/YYYY HH24:MI)';</v>
      </c>
    </row>
    <row r="2448" spans="1:4" x14ac:dyDescent="0.25">
      <c r="A2448" s="46" t="s">
        <v>1816</v>
      </c>
      <c r="B2448" t="s">
        <v>1327</v>
      </c>
      <c r="C2448" s="89" t="s">
        <v>1738</v>
      </c>
      <c r="D2448" s="137" t="str">
        <f t="shared" si="62"/>
        <v>COMMENT ON COLUMN SPT_TRIP_TRACKING_V.FISH_COMPANY_ORG_ID IS 'The Organization ID for the given Fishing Company';</v>
      </c>
    </row>
    <row r="2449" spans="1:4" x14ac:dyDescent="0.25">
      <c r="A2449" s="46" t="s">
        <v>1816</v>
      </c>
      <c r="B2449" t="s">
        <v>1328</v>
      </c>
      <c r="C2449" s="90" t="s">
        <v>1739</v>
      </c>
      <c r="D2449" s="137" t="str">
        <f t="shared" si="62"/>
        <v>COMMENT ON COLUMN SPT_TRIP_TRACKING_V.FISH_ORG_TYPE_ID IS 'The Organization Type ID  for the given Fishing Company';</v>
      </c>
    </row>
    <row r="2450" spans="1:4" x14ac:dyDescent="0.25">
      <c r="A2450" s="46" t="s">
        <v>1816</v>
      </c>
      <c r="B2450" t="s">
        <v>1329</v>
      </c>
      <c r="C2450" s="91" t="s">
        <v>1740</v>
      </c>
      <c r="D2450" s="137" t="str">
        <f t="shared" si="62"/>
        <v>COMMENT ON COLUMN SPT_TRIP_TRACKING_V.FISH_ORG_TYPE_CODE IS 'The Organization Type code for the given Fishing Company';</v>
      </c>
    </row>
    <row r="2451" spans="1:4" x14ac:dyDescent="0.25">
      <c r="A2451" s="46" t="s">
        <v>1816</v>
      </c>
      <c r="B2451" t="s">
        <v>1330</v>
      </c>
      <c r="C2451" s="91" t="s">
        <v>1741</v>
      </c>
      <c r="D2451" s="137" t="str">
        <f t="shared" si="62"/>
        <v>COMMENT ON COLUMN SPT_TRIP_TRACKING_V.FISH_ORG_TYPE_NAME IS 'The Organization Type name for the given Fishing Company';</v>
      </c>
    </row>
    <row r="2452" spans="1:4" x14ac:dyDescent="0.25">
      <c r="A2452" s="46" t="s">
        <v>1816</v>
      </c>
      <c r="B2452" t="s">
        <v>1331</v>
      </c>
      <c r="C2452" s="91" t="s">
        <v>1742</v>
      </c>
      <c r="D2452" s="137" t="str">
        <f t="shared" si="62"/>
        <v>COMMENT ON COLUMN SPT_TRIP_TRACKING_V.FISH_ORG_TYPE_DESC IS 'The Organization Type description for the given Fishing Company';</v>
      </c>
    </row>
    <row r="2453" spans="1:4" x14ac:dyDescent="0.25">
      <c r="A2453" s="46" t="s">
        <v>1816</v>
      </c>
      <c r="B2453" t="s">
        <v>1332</v>
      </c>
      <c r="C2453" s="92" t="s">
        <v>1743</v>
      </c>
      <c r="D2453" s="137" t="str">
        <f t="shared" si="62"/>
        <v>COMMENT ON COLUMN SPT_TRIP_TRACKING_V.FISH_ORG_NAME IS 'The Organization name for the given Fishing Company';</v>
      </c>
    </row>
    <row r="2454" spans="1:4" x14ac:dyDescent="0.25">
      <c r="A2454" s="46" t="s">
        <v>1816</v>
      </c>
      <c r="B2454" t="s">
        <v>1333</v>
      </c>
      <c r="C2454" s="92" t="s">
        <v>1744</v>
      </c>
      <c r="D2454" s="137" t="str">
        <f t="shared" si="62"/>
        <v>COMMENT ON COLUMN SPT_TRIP_TRACKING_V.FISH_ORG_ABBR IS 'The abbreviated Organization name for the given Fishing Company';</v>
      </c>
    </row>
    <row r="2455" spans="1:4" x14ac:dyDescent="0.25">
      <c r="A2455" s="46" t="s">
        <v>1816</v>
      </c>
      <c r="B2455" t="s">
        <v>1334</v>
      </c>
      <c r="C2455" s="92" t="s">
        <v>1745</v>
      </c>
      <c r="D2455" s="137" t="str">
        <f t="shared" si="62"/>
        <v>COMMENT ON COLUMN SPT_TRIP_TRACKING_V.FISH_ORG_DESC IS 'The Organization description for the given Fishing Company';</v>
      </c>
    </row>
    <row r="2456" spans="1:4" x14ac:dyDescent="0.25">
      <c r="A2456" s="46" t="s">
        <v>1816</v>
      </c>
      <c r="B2456" t="s">
        <v>1335</v>
      </c>
      <c r="C2456" s="92" t="s">
        <v>1746</v>
      </c>
      <c r="D2456" s="137" t="str">
        <f t="shared" si="62"/>
        <v>COMMENT ON COLUMN SPT_TRIP_TRACKING_V.FISH_ORG_PHONE_NUM IS 'The Organization phone number for the given Fishing Company';</v>
      </c>
    </row>
    <row r="2457" spans="1:4" x14ac:dyDescent="0.25">
      <c r="A2457" s="46" t="s">
        <v>1816</v>
      </c>
      <c r="B2457" t="s">
        <v>1336</v>
      </c>
      <c r="C2457" s="92" t="s">
        <v>1747</v>
      </c>
      <c r="D2457" s="137" t="str">
        <f t="shared" si="62"/>
        <v>COMMENT ON COLUMN SPT_TRIP_TRACKING_V.FISH_ORG_ADDR1 IS 'The Organization Address line 1 for the given Fishing Company';</v>
      </c>
    </row>
    <row r="2458" spans="1:4" x14ac:dyDescent="0.25">
      <c r="A2458" s="46" t="s">
        <v>1816</v>
      </c>
      <c r="B2458" t="s">
        <v>1337</v>
      </c>
      <c r="C2458" s="92" t="s">
        <v>1748</v>
      </c>
      <c r="D2458" s="137" t="str">
        <f t="shared" si="62"/>
        <v>COMMENT ON COLUMN SPT_TRIP_TRACKING_V.FISH_ORG_ADDR2 IS 'The Organization Address line 2 for the given Fishing Company';</v>
      </c>
    </row>
    <row r="2459" spans="1:4" x14ac:dyDescent="0.25">
      <c r="A2459" s="46" t="s">
        <v>1816</v>
      </c>
      <c r="B2459" t="s">
        <v>1338</v>
      </c>
      <c r="C2459" s="92" t="s">
        <v>1749</v>
      </c>
      <c r="D2459" s="137" t="str">
        <f t="shared" si="62"/>
        <v>COMMENT ON COLUMN SPT_TRIP_TRACKING_V.FISH_ORG_ADDR3 IS 'The Organization Address line 3 for the given Fishing Company';</v>
      </c>
    </row>
    <row r="2460" spans="1:4" x14ac:dyDescent="0.25">
      <c r="A2460" s="46" t="s">
        <v>1816</v>
      </c>
      <c r="B2460" t="s">
        <v>1339</v>
      </c>
      <c r="C2460" s="92" t="s">
        <v>1750</v>
      </c>
      <c r="D2460" s="137" t="str">
        <f t="shared" si="62"/>
        <v>COMMENT ON COLUMN SPT_TRIP_TRACKING_V.FISH_ORG_WEB_URL IS 'The Organization website for the given Fishing Company';</v>
      </c>
    </row>
    <row r="2461" spans="1:4" x14ac:dyDescent="0.25">
      <c r="A2461" s="46" t="s">
        <v>1816</v>
      </c>
      <c r="B2461" t="s">
        <v>1340</v>
      </c>
      <c r="C2461" s="93" t="s">
        <v>1753</v>
      </c>
      <c r="D2461" s="137" t="str">
        <f t="shared" si="62"/>
        <v>COMMENT ON COLUMN SPT_TRIP_TRACKING_V.FISH_ORG_LOC_ID IS 'The location ID for the Organization for the given Fishing Company';</v>
      </c>
    </row>
    <row r="2462" spans="1:4" x14ac:dyDescent="0.25">
      <c r="A2462" s="46" t="s">
        <v>1816</v>
      </c>
      <c r="B2462" t="s">
        <v>1341</v>
      </c>
      <c r="C2462" s="93" t="s">
        <v>1754</v>
      </c>
      <c r="D2462" s="137" t="str">
        <f t="shared" si="62"/>
        <v>COMMENT ON COLUMN SPT_TRIP_TRACKING_V.FISH_ORG_LOC_NAME IS 'The location name for the Organization for the given Fishing Company';</v>
      </c>
    </row>
    <row r="2463" spans="1:4" x14ac:dyDescent="0.25">
      <c r="A2463" s="46" t="s">
        <v>1816</v>
      </c>
      <c r="B2463" t="s">
        <v>1342</v>
      </c>
      <c r="C2463" s="93" t="s">
        <v>1755</v>
      </c>
      <c r="D2463" s="137" t="str">
        <f t="shared" si="62"/>
        <v>COMMENT ON COLUMN SPT_TRIP_TRACKING_V.FISH_ORG_LOC_TYPE_ID IS 'The ID of the location type for the Organization for the given Fishing Company';</v>
      </c>
    </row>
    <row r="2464" spans="1:4" x14ac:dyDescent="0.25">
      <c r="A2464" s="46" t="s">
        <v>1816</v>
      </c>
      <c r="B2464" t="s">
        <v>1343</v>
      </c>
      <c r="C2464" s="93" t="s">
        <v>1756</v>
      </c>
      <c r="D2464" s="137" t="str">
        <f t="shared" si="62"/>
        <v>COMMENT ON COLUMN SPT_TRIP_TRACKING_V.FISH_ORG_LOC_TYPE_NAME IS 'The name of the location type for the Organization for the given Fishing Company';</v>
      </c>
    </row>
    <row r="2465" spans="1:4" x14ac:dyDescent="0.25">
      <c r="A2465" s="46" t="s">
        <v>1816</v>
      </c>
      <c r="B2465" t="s">
        <v>1344</v>
      </c>
      <c r="C2465" s="93" t="s">
        <v>1757</v>
      </c>
      <c r="D2465" s="137" t="str">
        <f t="shared" si="62"/>
        <v>COMMENT ON COLUMN SPT_TRIP_TRACKING_V.FISH_ORG_LOC_TYPE_CODE IS 'The code of the location type for the Organization for the given Fishing Company';</v>
      </c>
    </row>
    <row r="2466" spans="1:4" x14ac:dyDescent="0.25">
      <c r="A2466" s="46" t="s">
        <v>1816</v>
      </c>
      <c r="B2466" t="s">
        <v>1345</v>
      </c>
      <c r="C2466" s="93" t="s">
        <v>1758</v>
      </c>
      <c r="D2466" s="137" t="str">
        <f t="shared" si="62"/>
        <v>COMMENT ON COLUMN SPT_TRIP_TRACKING_V.FISH_ORG_LOC_TYPE_DESC IS 'The description of the location type for the Organization for the given Fishing Company';</v>
      </c>
    </row>
    <row r="2467" spans="1:4" x14ac:dyDescent="0.25">
      <c r="A2467" s="46" t="s">
        <v>1816</v>
      </c>
      <c r="B2467" t="s">
        <v>1346</v>
      </c>
      <c r="C2467" s="93" t="s">
        <v>1759</v>
      </c>
      <c r="D2467" s="137" t="str">
        <f t="shared" si="62"/>
        <v>COMMENT ON COLUMN SPT_TRIP_TRACKING_V.FISH_ORG_LOC_ALPHA_CODE IS 'The location alphabetic code for the Organization for the given Fishing Company';</v>
      </c>
    </row>
    <row r="2468" spans="1:4" x14ac:dyDescent="0.25">
      <c r="A2468" s="46" t="s">
        <v>1816</v>
      </c>
      <c r="B2468" t="s">
        <v>1347</v>
      </c>
      <c r="C2468" s="93" t="s">
        <v>1760</v>
      </c>
      <c r="D2468" s="137" t="str">
        <f t="shared" si="62"/>
        <v>COMMENT ON COLUMN SPT_TRIP_TRACKING_V.FISH_ORG_LOC_DESC IS 'The location description for the Organization for the given Fishing Company';</v>
      </c>
    </row>
    <row r="2469" spans="1:4" x14ac:dyDescent="0.25">
      <c r="A2469" s="46" t="s">
        <v>1816</v>
      </c>
      <c r="B2469" t="s">
        <v>1348</v>
      </c>
      <c r="C2469" s="93" t="s">
        <v>1761</v>
      </c>
      <c r="D2469" s="137" t="str">
        <f t="shared" si="62"/>
        <v>COMMENT ON COLUMN SPT_TRIP_TRACKING_V.FISH_ORG_LOC_NUM_CODE IS 'The location numeric code for the Organization for the given Fishing Company';</v>
      </c>
    </row>
    <row r="2470" spans="1:4" x14ac:dyDescent="0.25">
      <c r="A2470" s="46" t="s">
        <v>1816</v>
      </c>
      <c r="B2470" t="s">
        <v>1349</v>
      </c>
      <c r="C2470" s="95" t="s">
        <v>1764</v>
      </c>
      <c r="D2470" s="137" t="str">
        <f t="shared" si="62"/>
        <v>COMMENT ON COLUMN SPT_TRIP_TRACKING_V.FISH_ORG_LOC_PARENT_LOC_ID IS 'The parent location for the given Fishing organization location';</v>
      </c>
    </row>
    <row r="2471" spans="1:4" x14ac:dyDescent="0.25">
      <c r="A2471" s="46" t="s">
        <v>1816</v>
      </c>
      <c r="B2471" t="s">
        <v>1350</v>
      </c>
      <c r="C2471" s="94" t="s">
        <v>1762</v>
      </c>
      <c r="D2471" s="137" t="str">
        <f t="shared" si="62"/>
        <v>COMMENT ON COLUMN SPT_TRIP_TRACKING_V.FISH_ORG_LOC_SWFSC_SEQ_ID IS 'The original Fishing organization location''s SEQ_ID for historical data in the SWFSC_LOC_VW query that was migrated from SWFSC in 2015';</v>
      </c>
    </row>
    <row r="2472" spans="1:4" x14ac:dyDescent="0.25">
      <c r="A2472" s="46" t="s">
        <v>1816</v>
      </c>
      <c r="B2472" t="s">
        <v>1351</v>
      </c>
      <c r="C2472" s="94" t="s">
        <v>1763</v>
      </c>
      <c r="D2472" s="137" t="str">
        <f t="shared" si="62"/>
        <v>COMMENT ON COLUMN SPT_TRIP_TRACKING_V.FISH_ORG_LOC_SWFSC_SEQ_ID_PAR IS 'The original Fishing organization location''s SEQ_ID_PARENT for historical data in the SWFSC_LOC_VW query that was migrated from SWFSC in 2015';</v>
      </c>
    </row>
    <row r="2473" spans="1:4" x14ac:dyDescent="0.25">
      <c r="A2473" s="46" t="s">
        <v>1816</v>
      </c>
      <c r="B2473" t="s">
        <v>1352</v>
      </c>
      <c r="C2473" s="96" t="s">
        <v>1765</v>
      </c>
      <c r="D2473" s="137" t="str">
        <f t="shared" si="62"/>
        <v>COMMENT ON COLUMN SPT_TRIP_TRACKING_V.FISH_ORG_SWFSC_SEQ_ID IS 'The original Fishing organization''s SEQ_ID for historical data in the SWFSC_ORG_VW query that was migrated from SWFSC in 2015';</v>
      </c>
    </row>
    <row r="2474" spans="1:4" x14ac:dyDescent="0.25">
      <c r="A2474" s="46" t="s">
        <v>1816</v>
      </c>
      <c r="B2474" t="s">
        <v>992</v>
      </c>
      <c r="C2474" s="97" t="str">
        <f>VLOOKUP(B2474, Table_Cols!$B$296:$C$515, 2, FALSE)</f>
        <v>RPL Received Date</v>
      </c>
      <c r="D2474" s="137" t="str">
        <f t="shared" si="62"/>
        <v>COMMENT ON COLUMN SPT_TRIP_TRACKING_V.RPL_RCVD_DATE IS 'RPL Received Date';</v>
      </c>
    </row>
    <row r="2475" spans="1:4" x14ac:dyDescent="0.25">
      <c r="A2475" s="46" t="s">
        <v>1816</v>
      </c>
      <c r="B2475" t="s">
        <v>1353</v>
      </c>
      <c r="C2475" s="125" t="s">
        <v>1766</v>
      </c>
      <c r="D2475" s="137" t="str">
        <f t="shared" si="62"/>
        <v>COMMENT ON COLUMN SPT_TRIP_TRACKING_V.FORMATTED_RPL_RCVD_DATE IS 'Formatted RPL Received Date (MM/DD/YYYY)';</v>
      </c>
    </row>
    <row r="2476" spans="1:4" x14ac:dyDescent="0.25">
      <c r="A2476" s="46" t="s">
        <v>1816</v>
      </c>
      <c r="B2476" t="s">
        <v>1354</v>
      </c>
      <c r="C2476" s="97" t="str">
        <f>VLOOKUP(B2476, Table_Cols!$B$296:$C$515, 2, FALSE)</f>
        <v>RPL Reviewed Date</v>
      </c>
      <c r="D2476" s="137" t="str">
        <f t="shared" ref="D2476:D2503" si="64">CONCATENATE("COMMENT ON COLUMN ",A2476, ".", B2476, " IS '", SUBSTITUTE(C2476, "'", "''"), "';")</f>
        <v>COMMENT ON COLUMN SPT_TRIP_TRACKING_V.RPL_REVWD_DATE IS 'RPL Reviewed Date';</v>
      </c>
    </row>
    <row r="2477" spans="1:4" x14ac:dyDescent="0.25">
      <c r="A2477" s="46" t="s">
        <v>1816</v>
      </c>
      <c r="B2477" t="s">
        <v>1355</v>
      </c>
      <c r="C2477" s="125" t="s">
        <v>1767</v>
      </c>
      <c r="D2477" s="137" t="str">
        <f t="shared" si="64"/>
        <v>COMMENT ON COLUMN SPT_TRIP_TRACKING_V.FORMATTED_RPL_RVWD_DATE IS 'Formatted RPL Reviewed Date (MM/DD/YYYY HH24:MI)';</v>
      </c>
    </row>
    <row r="2478" spans="1:4" x14ac:dyDescent="0.25">
      <c r="A2478" s="46" t="s">
        <v>1816</v>
      </c>
      <c r="B2478" t="s">
        <v>1356</v>
      </c>
      <c r="C2478" s="97" t="str">
        <f>VLOOKUP(B2478, Table_Cols!$B$296:$C$515, 2, FALSE)</f>
        <v>RPL Added to Database Date</v>
      </c>
      <c r="D2478" s="137" t="str">
        <f t="shared" si="64"/>
        <v>COMMENT ON COLUMN SPT_TRIP_TRACKING_V.RPL_ADD2DB_DATE IS 'RPL Added to Database Date';</v>
      </c>
    </row>
    <row r="2479" spans="1:4" x14ac:dyDescent="0.25">
      <c r="A2479" s="46" t="s">
        <v>1816</v>
      </c>
      <c r="B2479" t="s">
        <v>1357</v>
      </c>
      <c r="C2479" s="125" t="s">
        <v>1768</v>
      </c>
      <c r="D2479" s="137" t="str">
        <f t="shared" si="64"/>
        <v>COMMENT ON COLUMN SPT_TRIP_TRACKING_V.FORMATTED_RPL_ADD2DB_DATE IS 'Formatted RPL Added to Database Date (MM/DD/YYYY HH24:MI)';</v>
      </c>
    </row>
    <row r="2480" spans="1:4" x14ac:dyDescent="0.25">
      <c r="A2480" s="46" t="s">
        <v>1816</v>
      </c>
      <c r="B2480" t="s">
        <v>1358</v>
      </c>
      <c r="C2480" s="97" t="str">
        <f>VLOOKUP(B2480, Table_Cols!$B$296:$C$515, 2, FALSE)</f>
        <v>RPL Manual QC Date</v>
      </c>
      <c r="D2480" s="137" t="str">
        <f t="shared" si="64"/>
        <v>COMMENT ON COLUMN SPT_TRIP_TRACKING_V.RPL_MAN_QC_DATE IS 'RPL Manual QC Date';</v>
      </c>
    </row>
    <row r="2481" spans="1:4" x14ac:dyDescent="0.25">
      <c r="A2481" s="46" t="s">
        <v>1816</v>
      </c>
      <c r="B2481" t="s">
        <v>1359</v>
      </c>
      <c r="C2481" s="125" t="s">
        <v>1769</v>
      </c>
      <c r="D2481" s="137" t="str">
        <f t="shared" si="64"/>
        <v>COMMENT ON COLUMN SPT_TRIP_TRACKING_V.FORMATTED_RPL_MAN_QC_DATE IS 'Formatted RPL Manual QC Date (MM/DD/YYYY HH24:MI)';</v>
      </c>
    </row>
    <row r="2482" spans="1:4" x14ac:dyDescent="0.25">
      <c r="A2482" s="46" t="s">
        <v>1816</v>
      </c>
      <c r="B2482" t="s">
        <v>993</v>
      </c>
      <c r="C2482" s="97" t="str">
        <f>VLOOKUP(B2482, Table_Cols!$B$296:$C$515, 2, FALSE)</f>
        <v>RPL Trip Number</v>
      </c>
      <c r="D2482" s="137" t="str">
        <f t="shared" si="64"/>
        <v>COMMENT ON COLUMN SPT_TRIP_TRACKING_V.RPL_TRIP_NUM IS 'RPL Trip Number';</v>
      </c>
    </row>
    <row r="2483" spans="1:4" x14ac:dyDescent="0.25">
      <c r="A2483" s="46" t="s">
        <v>1816</v>
      </c>
      <c r="B2483" t="s">
        <v>1360</v>
      </c>
      <c r="C2483" s="98" t="s">
        <v>1658</v>
      </c>
      <c r="D2483" s="137" t="str">
        <f t="shared" si="64"/>
        <v>COMMENT ON COLUMN SPT_TRIP_TRACKING_V.RPL_FORM_TYPE_ID IS 'The ID of the form type for the given data collection form';</v>
      </c>
    </row>
    <row r="2484" spans="1:4" x14ac:dyDescent="0.25">
      <c r="A2484" s="46" t="s">
        <v>1816</v>
      </c>
      <c r="B2484" t="s">
        <v>594</v>
      </c>
      <c r="C2484" s="100" t="s">
        <v>1656</v>
      </c>
      <c r="D2484" s="137" t="str">
        <f t="shared" si="64"/>
        <v>COMMENT ON COLUMN SPT_TRIP_TRACKING_V.FORM_TYPE_NAME IS 'The name of the form type for the given data collection form';</v>
      </c>
    </row>
    <row r="2485" spans="1:4" x14ac:dyDescent="0.25">
      <c r="A2485" s="46" t="s">
        <v>1816</v>
      </c>
      <c r="B2485" t="s">
        <v>591</v>
      </c>
      <c r="C2485" s="100" t="s">
        <v>1657</v>
      </c>
      <c r="D2485" s="137" t="str">
        <f t="shared" si="64"/>
        <v>COMMENT ON COLUMN SPT_TRIP_TRACKING_V.FORM_TYPE_DESC IS 'The description of the form type for the given data collection form';</v>
      </c>
    </row>
    <row r="2486" spans="1:4" x14ac:dyDescent="0.25">
      <c r="A2486" s="46" t="s">
        <v>1816</v>
      </c>
      <c r="B2486" t="s">
        <v>1116</v>
      </c>
      <c r="C2486" s="100" t="s">
        <v>1773</v>
      </c>
      <c r="D2486" s="137" t="str">
        <f t="shared" si="64"/>
        <v>COMMENT ON COLUMN SPT_TRIP_TRACKING_V.FORM_CATEGORY_ID IS 'The ID of the form category of the form type for the given data collection form';</v>
      </c>
    </row>
    <row r="2487" spans="1:4" x14ac:dyDescent="0.25">
      <c r="A2487" s="46" t="s">
        <v>1816</v>
      </c>
      <c r="B2487" t="s">
        <v>1143</v>
      </c>
      <c r="C2487" s="100" t="s">
        <v>1772</v>
      </c>
      <c r="D2487" s="137" t="str">
        <f t="shared" si="64"/>
        <v>COMMENT ON COLUMN SPT_TRIP_TRACKING_V.FORM_CATEGORY_CODE IS 'The code of the form category of the form type for the given data collection form';</v>
      </c>
    </row>
    <row r="2488" spans="1:4" x14ac:dyDescent="0.25">
      <c r="A2488" s="46" t="s">
        <v>1816</v>
      </c>
      <c r="B2488" t="s">
        <v>1144</v>
      </c>
      <c r="C2488" s="100" t="s">
        <v>1770</v>
      </c>
      <c r="D2488" s="137" t="str">
        <f t="shared" si="64"/>
        <v>COMMENT ON COLUMN SPT_TRIP_TRACKING_V.FORM_CATEGORY_NAME IS 'The name of the form category of the form type for the given data collection form';</v>
      </c>
    </row>
    <row r="2489" spans="1:4" x14ac:dyDescent="0.25">
      <c r="A2489" s="46" t="s">
        <v>1816</v>
      </c>
      <c r="B2489" t="s">
        <v>1145</v>
      </c>
      <c r="C2489" s="99" t="s">
        <v>1771</v>
      </c>
      <c r="D2489" s="137" t="str">
        <f t="shared" si="64"/>
        <v>COMMENT ON COLUMN SPT_TRIP_TRACKING_V.FORM_CATEGORY_DESC IS 'The description of the form category of the form type for the given data collection form';</v>
      </c>
    </row>
    <row r="2490" spans="1:4" x14ac:dyDescent="0.25">
      <c r="A2490" s="46" t="s">
        <v>1816</v>
      </c>
      <c r="B2490" t="s">
        <v>1028</v>
      </c>
      <c r="C2490" s="100" t="str">
        <f>VLOOKUP(B2490, Table_Cols!$B$296:$C$515, 2, FALSE)</f>
        <v>Discard?</v>
      </c>
      <c r="D2490" s="137" t="str">
        <f t="shared" si="64"/>
        <v>COMMENT ON COLUMN SPT_TRIP_TRACKING_V.DISCARD_YN IS 'Discard?';</v>
      </c>
    </row>
    <row r="2491" spans="1:4" x14ac:dyDescent="0.25">
      <c r="A2491" s="46" t="s">
        <v>1816</v>
      </c>
      <c r="B2491" t="s">
        <v>1361</v>
      </c>
      <c r="C2491" s="100" t="str">
        <f>VLOOKUP(B2491, Table_Cols!$B$296:$C$515, 2, FALSE)</f>
        <v>Discard Form Received Date</v>
      </c>
      <c r="D2491" s="137" t="str">
        <f t="shared" si="64"/>
        <v>COMMENT ON COLUMN SPT_TRIP_TRACKING_V.DISCARD_RCVD_DATE IS 'Discard Form Received Date';</v>
      </c>
    </row>
    <row r="2492" spans="1:4" ht="15.75" thickBot="1" x14ac:dyDescent="0.3">
      <c r="A2492" s="46" t="s">
        <v>1816</v>
      </c>
      <c r="B2492" t="s">
        <v>1362</v>
      </c>
      <c r="C2492" s="125" t="s">
        <v>1774</v>
      </c>
      <c r="D2492" s="137" t="str">
        <f t="shared" si="64"/>
        <v>COMMENT ON COLUMN SPT_TRIP_TRACKING_V.FORMATTED_DISCARD_RCVD_DATE IS 'Formatted Discard Form Received Date (MM/DD/YYYY)';</v>
      </c>
    </row>
    <row r="2493" spans="1:4" s="145" customFormat="1" ht="32.25" thickBot="1" x14ac:dyDescent="0.3">
      <c r="A2493" s="149" t="s">
        <v>1816</v>
      </c>
      <c r="B2493" s="150" t="s">
        <v>1870</v>
      </c>
      <c r="C2493" s="151" t="s">
        <v>1871</v>
      </c>
      <c r="D2493" s="145" t="str">
        <f t="shared" si="64"/>
        <v>COMMENT ON COLUMN SPT_TRIP_TRACKING_V.DISCARD_FILE_GROUP_ID IS 'The File Group for the given Discard documents (should only be populated when DISCARD_YN = ''Y'')';</v>
      </c>
    </row>
    <row r="2494" spans="1:4" x14ac:dyDescent="0.25">
      <c r="A2494" s="46" t="s">
        <v>1816</v>
      </c>
      <c r="B2494" t="s">
        <v>1363</v>
      </c>
      <c r="C2494" s="100" t="str">
        <f>VLOOKUP(B2494, Table_Cols!$B$296:$C$515, 2, FALSE)</f>
        <v>Wellchart Received Date</v>
      </c>
      <c r="D2494" s="137" t="str">
        <f t="shared" si="64"/>
        <v>COMMENT ON COLUMN SPT_TRIP_TRACKING_V.WELLCHART_RCVD_DATE IS 'Wellchart Received Date';</v>
      </c>
    </row>
    <row r="2495" spans="1:4" ht="15.75" thickBot="1" x14ac:dyDescent="0.3">
      <c r="A2495" s="46" t="s">
        <v>1816</v>
      </c>
      <c r="B2495" t="s">
        <v>1364</v>
      </c>
      <c r="C2495" s="125" t="s">
        <v>1775</v>
      </c>
      <c r="D2495" s="137" t="str">
        <f t="shared" si="64"/>
        <v>COMMENT ON COLUMN SPT_TRIP_TRACKING_V.FORMATTED_WELLCHART_RCVD_DATE IS 'Formatted Wellchart Received Date (MM/DD/YYYY)';</v>
      </c>
    </row>
    <row r="2496" spans="1:4" s="145" customFormat="1" ht="16.5" thickBot="1" x14ac:dyDescent="0.3">
      <c r="A2496" s="149" t="s">
        <v>1816</v>
      </c>
      <c r="B2496" s="150" t="s">
        <v>1872</v>
      </c>
      <c r="C2496" s="151" t="s">
        <v>1873</v>
      </c>
      <c r="D2496" s="145" t="str">
        <f t="shared" si="64"/>
        <v>COMMENT ON COLUMN SPT_TRIP_TRACKING_V.WELLCHART_FILE_GROUP_ID IS 'The File Group for the given Well Chart documents';</v>
      </c>
    </row>
    <row r="2497" spans="1:4" x14ac:dyDescent="0.25">
      <c r="A2497" s="46" t="s">
        <v>1816</v>
      </c>
      <c r="B2497" t="s">
        <v>1044</v>
      </c>
      <c r="C2497" s="100" t="str">
        <f>VLOOKUP(B2497, Table_Cols!$B$296:$C$515, 2, FALSE)</f>
        <v>Sent to Informatica Date</v>
      </c>
      <c r="D2497" s="137" t="str">
        <f t="shared" si="64"/>
        <v>COMMENT ON COLUMN SPT_TRIP_TRACKING_V.SENT_TO_INFORM_DATE IS 'Sent to Informatica Date';</v>
      </c>
    </row>
    <row r="2498" spans="1:4" x14ac:dyDescent="0.25">
      <c r="A2498" s="46" t="s">
        <v>1816</v>
      </c>
      <c r="B2498" t="s">
        <v>1365</v>
      </c>
      <c r="C2498" s="125" t="s">
        <v>1776</v>
      </c>
      <c r="D2498" s="137" t="str">
        <f t="shared" si="64"/>
        <v>COMMENT ON COLUMN SPT_TRIP_TRACKING_V.FORMATTED_SENT_TO_INFORM_DATE IS 'Formatted Sent to Informatica Date (MM/DD/YYYY)';</v>
      </c>
    </row>
    <row r="2499" spans="1:4" x14ac:dyDescent="0.25">
      <c r="A2499" s="46" t="s">
        <v>1816</v>
      </c>
      <c r="B2499" t="s">
        <v>1045</v>
      </c>
      <c r="C2499" s="100" t="str">
        <f>VLOOKUP(B2499, Table_Cols!$B$296:$C$515, 2, FALSE)</f>
        <v>Returned From Informatica Date</v>
      </c>
      <c r="D2499" s="137" t="str">
        <f t="shared" si="64"/>
        <v>COMMENT ON COLUMN SPT_TRIP_TRACKING_V.RETURN_FROM_INFORM_DATE IS 'Returned From Informatica Date';</v>
      </c>
    </row>
    <row r="2500" spans="1:4" x14ac:dyDescent="0.25">
      <c r="A2500" s="46" t="s">
        <v>1816</v>
      </c>
      <c r="B2500" t="s">
        <v>1366</v>
      </c>
      <c r="C2500" s="125" t="s">
        <v>1777</v>
      </c>
      <c r="D2500" s="137" t="str">
        <f t="shared" si="64"/>
        <v>COMMENT ON COLUMN SPT_TRIP_TRACKING_V.FORMATTED_RET_FROM_INFORM_DATE IS 'Formatted Returned From Informatica Date (MM/DD/YYYY)';</v>
      </c>
    </row>
    <row r="2501" spans="1:4" ht="15.75" thickBot="1" x14ac:dyDescent="0.3">
      <c r="A2501" s="46" t="s">
        <v>1816</v>
      </c>
      <c r="B2501" t="s">
        <v>554</v>
      </c>
      <c r="C2501" s="100" t="str">
        <f>VLOOKUP(B2501, Table_Cols!$B$296:$C$515, 2, FALSE)</f>
        <v>Comments</v>
      </c>
      <c r="D2501" s="137" t="str">
        <f t="shared" si="64"/>
        <v>COMMENT ON COLUMN SPT_TRIP_TRACKING_V.COMMENTS IS 'Comments';</v>
      </c>
    </row>
    <row r="2502" spans="1:4" s="145" customFormat="1" ht="16.5" thickBot="1" x14ac:dyDescent="0.3">
      <c r="A2502" s="149" t="s">
        <v>1816</v>
      </c>
      <c r="B2502" s="150" t="s">
        <v>1874</v>
      </c>
      <c r="C2502" s="151" t="s">
        <v>1875</v>
      </c>
      <c r="D2502" s="145" t="str">
        <f t="shared" si="64"/>
        <v>COMMENT ON COLUMN SPT_TRIP_TRACKING_V.MISC_FILE_GROUP_ID IS 'The File Group for the given miscellaneous documents';</v>
      </c>
    </row>
    <row r="2503" spans="1:4" ht="16.5" thickBot="1" x14ac:dyDescent="0.3">
      <c r="A2503" s="46" t="s">
        <v>1816</v>
      </c>
      <c r="B2503" s="150" t="s">
        <v>1868</v>
      </c>
      <c r="C2503" s="151" t="s">
        <v>1869</v>
      </c>
      <c r="D2503" s="137" t="str">
        <f t="shared" si="64"/>
        <v>COMMENT ON COLUMN SPT_TRIP_TRACKING_V.RPL_FILE_GROUP_ID IS 'The File Group for the given RPL documents';</v>
      </c>
    </row>
    <row r="2504" spans="1:4" s="224" customFormat="1" ht="15.75" x14ac:dyDescent="0.25">
      <c r="A2504" s="226" t="s">
        <v>1816</v>
      </c>
      <c r="B2504" s="220" t="s">
        <v>1368</v>
      </c>
      <c r="C2504" s="221" t="s">
        <v>1397</v>
      </c>
      <c r="D2504" s="224" t="str">
        <f t="shared" ref="D2504:D2507" si="65">CONCATENATE("COMMENT ON COLUMN ",A2504, ".", B2504, " IS '", SUBSTITUTE(C2504, "'", "''"), "';")</f>
        <v>COMMENT ON COLUMN SPT_TRIP_TRACKING_V.NUM_UL_FORMS IS 'The number of UL forms associated with the given RPL form';</v>
      </c>
    </row>
    <row r="2505" spans="1:4" s="263" customFormat="1" ht="15.75" x14ac:dyDescent="0.25">
      <c r="A2505" s="264" t="s">
        <v>1816</v>
      </c>
      <c r="B2505" s="220" t="s">
        <v>4293</v>
      </c>
      <c r="C2505" s="221" t="s">
        <v>4294</v>
      </c>
      <c r="D2505" s="263" t="str">
        <f t="shared" si="65"/>
        <v>COMMENT ON COLUMN SPT_TRIP_TRACKING_V.UL_COMPLETE_YN IS 'Flag to indicate that UL records data entry was completed.';</v>
      </c>
    </row>
    <row r="2506" spans="1:4" s="224" customFormat="1" ht="31.5" x14ac:dyDescent="0.25">
      <c r="A2506" s="226" t="s">
        <v>1816</v>
      </c>
      <c r="B2506" s="220" t="s">
        <v>366</v>
      </c>
      <c r="C2506" s="221" t="s">
        <v>1398</v>
      </c>
      <c r="D2506" s="224" t="str">
        <f t="shared" si="65"/>
        <v>COMMENT ON COLUMN SPT_TRIP_TRACKING_V.VESS_TRIP_ID IS 'The foreign key reference to the vessel trip the documents/processes belong to';</v>
      </c>
    </row>
    <row r="2507" spans="1:4" s="224" customFormat="1" ht="31.5" x14ac:dyDescent="0.25">
      <c r="A2507" s="226" t="s">
        <v>1816</v>
      </c>
      <c r="B2507" s="220" t="s">
        <v>1369</v>
      </c>
      <c r="C2507" s="221" t="s">
        <v>1399</v>
      </c>
      <c r="D2507" s="224" t="str">
        <f t="shared" si="65"/>
        <v>COMMENT ON COLUMN SPT_TRIP_TRACKING_V.NUM_NET_SHARES IS 'The total number of net sharing events that occurred during the given fishing trip (both "give" and "receive" events)';</v>
      </c>
    </row>
    <row r="2508" spans="1:4" s="263" customFormat="1" ht="15.75" x14ac:dyDescent="0.25">
      <c r="A2508" s="264" t="s">
        <v>1816</v>
      </c>
      <c r="B2508" s="220" t="s">
        <v>372</v>
      </c>
      <c r="C2508" s="221" t="s">
        <v>844</v>
      </c>
      <c r="D2508" s="263" t="str">
        <f t="shared" ref="D2508" si="66">CONCATENATE("COMMENT ON COLUMN ",A2508, ".", B2508, " IS '", SUBSTITUTE(C2508, "'", "''"), "';")</f>
        <v>COMMENT ON COLUMN SPT_TRIP_TRACKING_V.VESS_TRIP_NUM IS 'The unique trip number for the vessel fishing trip';</v>
      </c>
    </row>
    <row r="2509" spans="1:4" x14ac:dyDescent="0.25">
      <c r="A2509" s="46" t="s">
        <v>1811</v>
      </c>
      <c r="B2509" t="s">
        <v>1149</v>
      </c>
      <c r="C2509" s="66" t="str">
        <f>VLOOKUP(B2509, Table_Cols!$B$296:$C$484, 2, FALSE)</f>
        <v>Primary Key for the SPT_FOT_TRACKING table</v>
      </c>
      <c r="D2509" s="137" t="str">
        <f>CONCATENATE("COMMENT ON COLUMN ",A2509, ".", B2509, " IS '", SUBSTITUTE(C2509, "'", "''"), "';")</f>
        <v>COMMENT ON COLUMN SPT_FOT_TRACKING_V.FOT_TRACKING_ID IS 'Primary Key for the SPT_FOT_TRACKING table';</v>
      </c>
    </row>
    <row r="2510" spans="1:4" ht="15.75" thickBot="1" x14ac:dyDescent="0.3">
      <c r="A2510" s="46" t="s">
        <v>1811</v>
      </c>
      <c r="B2510" t="s">
        <v>1150</v>
      </c>
      <c r="C2510" s="66" t="s">
        <v>1419</v>
      </c>
      <c r="D2510" s="137" t="str">
        <f>CONCATENATE("COMMENT ON COLUMN ",A2510, ".", B2510, " IS '", SUBSTITUTE(C2510, "'", "''"), "';")</f>
        <v>COMMENT ON COLUMN SPT_FOT_TRACKING_V.UL_TRACKING_ID IS 'Foreign key reference to the SPT_UL_TRACKING table';</v>
      </c>
    </row>
    <row r="2511" spans="1:4" ht="16.5" thickBot="1" x14ac:dyDescent="0.3">
      <c r="A2511" s="46" t="s">
        <v>1811</v>
      </c>
      <c r="B2511" s="150" t="s">
        <v>1876</v>
      </c>
      <c r="C2511" s="151" t="s">
        <v>1877</v>
      </c>
      <c r="D2511" s="137" t="str">
        <f>CONCATENATE("COMMENT ON COLUMN ",A2511, ".", B2511, " IS '", SUBSTITUTE(C2511, "'", "''"), "';")</f>
        <v>COMMENT ON COLUMN SPT_FOT_TRACKING_V.FOT_FILE_GROUP_ID IS 'The File Group for the given FOT documents';</v>
      </c>
    </row>
    <row r="2512" spans="1:4" x14ac:dyDescent="0.25">
      <c r="A2512" s="46" t="s">
        <v>1811</v>
      </c>
      <c r="B2512" t="s">
        <v>1010</v>
      </c>
      <c r="C2512" s="66" t="str">
        <f>VLOOKUP(B2512, Table_Cols!$B$296:$C$484, 2, FALSE)</f>
        <v>FOT Received Date</v>
      </c>
      <c r="D2512" s="137" t="str">
        <f>CONCATENATE("COMMENT ON COLUMN ",A2512, ".", B2512, " IS '", SUBSTITUTE(C2512, "'", "''"), "';")</f>
        <v>COMMENT ON COLUMN SPT_FOT_TRACKING_V.FOT_RCVD_DATE IS 'FOT Received Date';</v>
      </c>
    </row>
    <row r="2513" spans="1:4" x14ac:dyDescent="0.25">
      <c r="A2513" s="46" t="s">
        <v>1811</v>
      </c>
      <c r="B2513" t="s">
        <v>1152</v>
      </c>
      <c r="C2513" s="125" t="s">
        <v>1500</v>
      </c>
      <c r="D2513" s="137" t="str">
        <f>CONCATENATE("COMMENT ON COLUMN ",A2513, ".", B2513, " IS '", SUBSTITUTE(C2513, "'", "''"), "';")</f>
        <v>COMMENT ON COLUMN SPT_FOT_TRACKING_V.FORMATTED_FOT_RCVD_DATE IS 'Formatted FOT Received Date (MM/DD/YYYY)';</v>
      </c>
    </row>
    <row r="2514" spans="1:4" x14ac:dyDescent="0.25">
      <c r="A2514" s="46" t="s">
        <v>1811</v>
      </c>
      <c r="B2514" t="s">
        <v>1153</v>
      </c>
      <c r="C2514" s="66" t="str">
        <f>VLOOKUP(B2514, Table_Cols!$B$296:$C$484, 2, FALSE)</f>
        <v>FOT Review Date</v>
      </c>
      <c r="D2514" s="137" t="str">
        <f t="shared" ref="D2514:D2603" si="67">CONCATENATE("COMMENT ON COLUMN ",A2514, ".", B2514, " IS '", SUBSTITUTE(C2514, "'", "''"), "';")</f>
        <v>COMMENT ON COLUMN SPT_FOT_TRACKING_V.FOT_REVWD_DATE IS 'FOT Review Date';</v>
      </c>
    </row>
    <row r="2515" spans="1:4" x14ac:dyDescent="0.25">
      <c r="A2515" s="46" t="s">
        <v>1811</v>
      </c>
      <c r="B2515" t="s">
        <v>1154</v>
      </c>
      <c r="C2515" s="125" t="s">
        <v>1806</v>
      </c>
      <c r="D2515" s="137" t="str">
        <f t="shared" si="67"/>
        <v>COMMENT ON COLUMN SPT_FOT_TRACKING_V.FORMATTED_FOT_REVWD_DATE IS 'Formatted FOT Review Date (MM/DD/YYYY HH24:MI)';</v>
      </c>
    </row>
    <row r="2516" spans="1:4" x14ac:dyDescent="0.25">
      <c r="A2516" s="46" t="s">
        <v>1811</v>
      </c>
      <c r="B2516" t="s">
        <v>1155</v>
      </c>
      <c r="C2516" s="66" t="str">
        <f>VLOOKUP(B2516, Table_Cols!$B$296:$C$484, 2, FALSE)</f>
        <v>Date FOT Added to Database</v>
      </c>
      <c r="D2516" s="137" t="str">
        <f t="shared" si="67"/>
        <v>COMMENT ON COLUMN SPT_FOT_TRACKING_V.FOT_ADD2DB_DATE IS 'Date FOT Added to Database';</v>
      </c>
    </row>
    <row r="2517" spans="1:4" x14ac:dyDescent="0.25">
      <c r="A2517" s="46" t="s">
        <v>1811</v>
      </c>
      <c r="B2517" t="s">
        <v>1156</v>
      </c>
      <c r="C2517" s="125" t="s">
        <v>1807</v>
      </c>
      <c r="D2517" s="137" t="str">
        <f t="shared" si="67"/>
        <v>COMMENT ON COLUMN SPT_FOT_TRACKING_V.FORMATTED_FOT_ADD2DB_DATE IS 'Formatted date FOT Added to Database (MM/DD/YYYY HH24:MI)';</v>
      </c>
    </row>
    <row r="2518" spans="1:4" x14ac:dyDescent="0.25">
      <c r="A2518" s="46" t="s">
        <v>1811</v>
      </c>
      <c r="B2518" t="s">
        <v>239</v>
      </c>
      <c r="C2518" s="73" t="s">
        <v>1600</v>
      </c>
      <c r="D2518" s="137" t="str">
        <f t="shared" si="67"/>
        <v>COMMENT ON COLUMN SPT_FOT_TRACKING_V.CANN_TRANS_ID IS 'Foreign Key reference to the corresponding FOT Transaction data record';</v>
      </c>
    </row>
    <row r="2519" spans="1:4" s="65" customFormat="1" x14ac:dyDescent="0.25">
      <c r="A2519" s="67" t="s">
        <v>1811</v>
      </c>
      <c r="B2519" s="65" t="s">
        <v>1425</v>
      </c>
      <c r="C2519" s="66" t="s">
        <v>1426</v>
      </c>
      <c r="D2519" s="137" t="str">
        <f t="shared" si="67"/>
        <v>COMMENT ON COLUMN SPT_FOT_TRACKING_V.FOT_MAN_QC_DATE IS 'Date FOT was manually QC''d in the database';</v>
      </c>
    </row>
    <row r="2520" spans="1:4" x14ac:dyDescent="0.25">
      <c r="A2520" s="46" t="s">
        <v>1811</v>
      </c>
      <c r="B2520" t="s">
        <v>1157</v>
      </c>
      <c r="C2520" s="125" t="s">
        <v>1808</v>
      </c>
      <c r="D2520" s="137" t="str">
        <f t="shared" si="67"/>
        <v>COMMENT ON COLUMN SPT_FOT_TRACKING_V.FORMATTED_FOT_MAN_QC_DATE IS 'Formatted date FOT was manually QC''d in the database (MM/DD/YYYY HH24:MI)';</v>
      </c>
    </row>
    <row r="2521" spans="1:4" s="137" customFormat="1" x14ac:dyDescent="0.25">
      <c r="A2521" s="128" t="s">
        <v>1811</v>
      </c>
      <c r="B2521" s="137" t="s">
        <v>1829</v>
      </c>
      <c r="C2521" s="126" t="s">
        <v>1831</v>
      </c>
      <c r="D2521" s="137" t="str">
        <f t="shared" si="67"/>
        <v>COMMENT ON COLUMN SPT_FOT_TRACKING_V.FOT_PURCH_ORG_ID IS 'The Purchasing Organization for the given FOT transaction';</v>
      </c>
    </row>
    <row r="2522" spans="1:4" s="137" customFormat="1" x14ac:dyDescent="0.25">
      <c r="A2522" s="128" t="s">
        <v>1811</v>
      </c>
      <c r="B2522" s="137" t="s">
        <v>1830</v>
      </c>
      <c r="C2522" s="126" t="s">
        <v>1487</v>
      </c>
      <c r="D2522" s="137" t="str">
        <f t="shared" si="67"/>
        <v>COMMENT ON COLUMN SPT_FOT_TRACKING_V.PURCH_ORG_TYPE_ID IS 'Purchasing Organization Type ID';</v>
      </c>
    </row>
    <row r="2523" spans="1:4" s="137" customFormat="1" x14ac:dyDescent="0.25">
      <c r="A2523" s="128" t="s">
        <v>1811</v>
      </c>
      <c r="B2523" s="137" t="s">
        <v>1119</v>
      </c>
      <c r="C2523" s="126" t="str">
        <f t="shared" ref="C2523:C2546" si="68">VLOOKUP(B2523, $B$2803:$C$2861, 2, FALSE)</f>
        <v>Purchasing Organization Type Code</v>
      </c>
      <c r="D2523" s="137" t="str">
        <f t="shared" si="67"/>
        <v>COMMENT ON COLUMN SPT_FOT_TRACKING_V.PURCH_ORG_TYPE_CODE IS 'Purchasing Organization Type Code';</v>
      </c>
    </row>
    <row r="2524" spans="1:4" s="137" customFormat="1" x14ac:dyDescent="0.25">
      <c r="A2524" s="128" t="s">
        <v>1811</v>
      </c>
      <c r="B2524" s="137" t="s">
        <v>1120</v>
      </c>
      <c r="C2524" s="126" t="str">
        <f t="shared" si="68"/>
        <v>Purchasing Organization Type Name</v>
      </c>
      <c r="D2524" s="137" t="str">
        <f t="shared" si="67"/>
        <v>COMMENT ON COLUMN SPT_FOT_TRACKING_V.PURCH_ORG_TYPE_NAME IS 'Purchasing Organization Type Name';</v>
      </c>
    </row>
    <row r="2525" spans="1:4" s="137" customFormat="1" x14ac:dyDescent="0.25">
      <c r="A2525" s="128" t="s">
        <v>1811</v>
      </c>
      <c r="B2525" s="137" t="s">
        <v>1121</v>
      </c>
      <c r="C2525" s="126" t="str">
        <f t="shared" si="68"/>
        <v>Purchasing Organization Type description</v>
      </c>
      <c r="D2525" s="137" t="str">
        <f t="shared" si="67"/>
        <v>COMMENT ON COLUMN SPT_FOT_TRACKING_V.PURCH_ORG_TYPE_DESC IS 'Purchasing Organization Type description';</v>
      </c>
    </row>
    <row r="2526" spans="1:4" s="137" customFormat="1" x14ac:dyDescent="0.25">
      <c r="A2526" s="128" t="s">
        <v>1811</v>
      </c>
      <c r="B2526" s="137" t="s">
        <v>1122</v>
      </c>
      <c r="C2526" s="126" t="str">
        <f t="shared" si="68"/>
        <v>The name of the Purchasing organization</v>
      </c>
      <c r="D2526" s="137" t="str">
        <f t="shared" si="67"/>
        <v>COMMENT ON COLUMN SPT_FOT_TRACKING_V.PURCH_ORG_NAME IS 'The name of the Purchasing organization';</v>
      </c>
    </row>
    <row r="2527" spans="1:4" s="137" customFormat="1" x14ac:dyDescent="0.25">
      <c r="A2527" s="128" t="s">
        <v>1811</v>
      </c>
      <c r="B2527" s="137" t="s">
        <v>1123</v>
      </c>
      <c r="C2527" s="126" t="str">
        <f t="shared" si="68"/>
        <v>The abbreviated name of the Purchasing organization</v>
      </c>
      <c r="D2527" s="137" t="str">
        <f t="shared" si="67"/>
        <v>COMMENT ON COLUMN SPT_FOT_TRACKING_V.PURCH_ORG_ABBR IS 'The abbreviated name of the Purchasing organization';</v>
      </c>
    </row>
    <row r="2528" spans="1:4" s="137" customFormat="1" x14ac:dyDescent="0.25">
      <c r="A2528" s="128" t="s">
        <v>1811</v>
      </c>
      <c r="B2528" s="137" t="s">
        <v>1124</v>
      </c>
      <c r="C2528" s="126" t="str">
        <f t="shared" si="68"/>
        <v>Description for the Purchasing organization</v>
      </c>
      <c r="D2528" s="137" t="str">
        <f t="shared" si="67"/>
        <v>COMMENT ON COLUMN SPT_FOT_TRACKING_V.PURCH_ORG_DESC IS 'Description for the Purchasing organization';</v>
      </c>
    </row>
    <row r="2529" spans="1:4" s="137" customFormat="1" x14ac:dyDescent="0.25">
      <c r="A2529" s="128" t="s">
        <v>1811</v>
      </c>
      <c r="B2529" s="137" t="s">
        <v>1125</v>
      </c>
      <c r="C2529" s="126" t="str">
        <f t="shared" si="68"/>
        <v>The phone number for the Purchasing organization</v>
      </c>
      <c r="D2529" s="137" t="str">
        <f t="shared" si="67"/>
        <v>COMMENT ON COLUMN SPT_FOT_TRACKING_V.PURCH_ORG_PHONE_NUM IS 'The phone number for the Purchasing organization';</v>
      </c>
    </row>
    <row r="2530" spans="1:4" s="137" customFormat="1" x14ac:dyDescent="0.25">
      <c r="A2530" s="128" t="s">
        <v>1811</v>
      </c>
      <c r="B2530" s="137" t="s">
        <v>1126</v>
      </c>
      <c r="C2530" s="126" t="str">
        <f t="shared" si="68"/>
        <v>The Purchasing organization Address line 1</v>
      </c>
      <c r="D2530" s="137" t="str">
        <f t="shared" si="67"/>
        <v>COMMENT ON COLUMN SPT_FOT_TRACKING_V.PURCH_ORG_ADDR1 IS 'The Purchasing organization Address line 1';</v>
      </c>
    </row>
    <row r="2531" spans="1:4" s="137" customFormat="1" x14ac:dyDescent="0.25">
      <c r="A2531" s="128" t="s">
        <v>1811</v>
      </c>
      <c r="B2531" s="137" t="s">
        <v>1127</v>
      </c>
      <c r="C2531" s="126" t="str">
        <f t="shared" si="68"/>
        <v>The Purchasing organization Address line 2</v>
      </c>
      <c r="D2531" s="137" t="str">
        <f t="shared" si="67"/>
        <v>COMMENT ON COLUMN SPT_FOT_TRACKING_V.PURCH_ORG_ADDR2 IS 'The Purchasing organization Address line 2';</v>
      </c>
    </row>
    <row r="2532" spans="1:4" s="137" customFormat="1" x14ac:dyDescent="0.25">
      <c r="A2532" s="128" t="s">
        <v>1811</v>
      </c>
      <c r="B2532" s="137" t="s">
        <v>1128</v>
      </c>
      <c r="C2532" s="126" t="str">
        <f t="shared" si="68"/>
        <v>The Purchasing organization Address line 3</v>
      </c>
      <c r="D2532" s="137" t="str">
        <f t="shared" si="67"/>
        <v>COMMENT ON COLUMN SPT_FOT_TRACKING_V.PURCH_ORG_ADDR3 IS 'The Purchasing organization Address line 3';</v>
      </c>
    </row>
    <row r="2533" spans="1:4" s="137" customFormat="1" x14ac:dyDescent="0.25">
      <c r="A2533" s="128" t="s">
        <v>1811</v>
      </c>
      <c r="B2533" s="137" t="s">
        <v>1129</v>
      </c>
      <c r="C2533" s="126" t="str">
        <f t="shared" si="68"/>
        <v>The Purchasing organization website</v>
      </c>
      <c r="D2533" s="137" t="str">
        <f t="shared" si="67"/>
        <v>COMMENT ON COLUMN SPT_FOT_TRACKING_V.PURCH_ORG_WEB_URL IS 'The Purchasing organization website';</v>
      </c>
    </row>
    <row r="2534" spans="1:4" s="137" customFormat="1" x14ac:dyDescent="0.25">
      <c r="A2534" s="128" t="s">
        <v>1811</v>
      </c>
      <c r="B2534" s="137" t="s">
        <v>1130</v>
      </c>
      <c r="C2534" s="126" t="str">
        <f t="shared" si="68"/>
        <v>The location of the Purchasing organization</v>
      </c>
      <c r="D2534" s="137" t="str">
        <f t="shared" si="67"/>
        <v>COMMENT ON COLUMN SPT_FOT_TRACKING_V.PURCH_LOC_ID IS 'The location of the Purchasing organization';</v>
      </c>
    </row>
    <row r="2535" spans="1:4" s="137" customFormat="1" x14ac:dyDescent="0.25">
      <c r="A2535" s="128" t="s">
        <v>1811</v>
      </c>
      <c r="B2535" s="137" t="s">
        <v>1131</v>
      </c>
      <c r="C2535" s="126" t="str">
        <f t="shared" si="68"/>
        <v>The name of the given Purchasing organization location</v>
      </c>
      <c r="D2535" s="137" t="str">
        <f t="shared" si="67"/>
        <v>COMMENT ON COLUMN SPT_FOT_TRACKING_V.PURCH_LOC_NAME IS 'The name of the given Purchasing organization location';</v>
      </c>
    </row>
    <row r="2536" spans="1:4" s="137" customFormat="1" x14ac:dyDescent="0.25">
      <c r="A2536" s="128" t="s">
        <v>1811</v>
      </c>
      <c r="B2536" s="137" t="s">
        <v>1132</v>
      </c>
      <c r="C2536" s="126" t="str">
        <f t="shared" si="68"/>
        <v>The type of Purchasing organization location</v>
      </c>
      <c r="D2536" s="137" t="str">
        <f t="shared" si="67"/>
        <v>COMMENT ON COLUMN SPT_FOT_TRACKING_V.PURCH_LOC_TYPE_ID IS 'The type of Purchasing organization location';</v>
      </c>
    </row>
    <row r="2537" spans="1:4" s="137" customFormat="1" x14ac:dyDescent="0.25">
      <c r="A2537" s="128" t="s">
        <v>1811</v>
      </c>
      <c r="B2537" s="137" t="s">
        <v>1133</v>
      </c>
      <c r="C2537" s="126" t="str">
        <f t="shared" si="68"/>
        <v>The name of the Purchasing organization location type</v>
      </c>
      <c r="D2537" s="137" t="str">
        <f t="shared" si="67"/>
        <v>COMMENT ON COLUMN SPT_FOT_TRACKING_V.PURCH_LOC_TYPE_NAME IS 'The name of the Purchasing organization location type';</v>
      </c>
    </row>
    <row r="2538" spans="1:4" s="137" customFormat="1" x14ac:dyDescent="0.25">
      <c r="A2538" s="128" t="s">
        <v>1811</v>
      </c>
      <c r="B2538" s="137" t="s">
        <v>1134</v>
      </c>
      <c r="C2538" s="126" t="str">
        <f t="shared" si="68"/>
        <v>The code for the Purchasing organization location type</v>
      </c>
      <c r="D2538" s="137" t="str">
        <f t="shared" si="67"/>
        <v>COMMENT ON COLUMN SPT_FOT_TRACKING_V.PURCH_LOC_TYPE_CODE IS 'The code for the Purchasing organization location type';</v>
      </c>
    </row>
    <row r="2539" spans="1:4" s="137" customFormat="1" x14ac:dyDescent="0.25">
      <c r="A2539" s="128" t="s">
        <v>1811</v>
      </c>
      <c r="B2539" s="137" t="s">
        <v>1135</v>
      </c>
      <c r="C2539" s="126" t="str">
        <f t="shared" si="68"/>
        <v>The description for the Purchasing organization location type</v>
      </c>
      <c r="D2539" s="137" t="str">
        <f t="shared" si="67"/>
        <v>COMMENT ON COLUMN SPT_FOT_TRACKING_V.PURCH_LOC_TYPE_DESC IS 'The description for the Purchasing organization location type';</v>
      </c>
    </row>
    <row r="2540" spans="1:4" s="137" customFormat="1" x14ac:dyDescent="0.25">
      <c r="A2540" s="128" t="s">
        <v>1811</v>
      </c>
      <c r="B2540" s="137" t="s">
        <v>1136</v>
      </c>
      <c r="C2540" s="126" t="str">
        <f t="shared" si="68"/>
        <v>The alphabetic code for the given Purchasing organization location</v>
      </c>
      <c r="D2540" s="137" t="str">
        <f t="shared" si="67"/>
        <v>COMMENT ON COLUMN SPT_FOT_TRACKING_V.PURCH_LOC_ALPHA_CODE IS 'The alphabetic code for the given Purchasing organization location';</v>
      </c>
    </row>
    <row r="2541" spans="1:4" s="137" customFormat="1" x14ac:dyDescent="0.25">
      <c r="A2541" s="128" t="s">
        <v>1811</v>
      </c>
      <c r="B2541" s="137" t="s">
        <v>1137</v>
      </c>
      <c r="C2541" s="126" t="str">
        <f t="shared" si="68"/>
        <v>The description for the given Purchasing organization location</v>
      </c>
      <c r="D2541" s="137" t="str">
        <f t="shared" si="67"/>
        <v>COMMENT ON COLUMN SPT_FOT_TRACKING_V.PURCH_LOC_DESC IS 'The description for the given Purchasing organization location';</v>
      </c>
    </row>
    <row r="2542" spans="1:4" s="137" customFormat="1" x14ac:dyDescent="0.25">
      <c r="A2542" s="128" t="s">
        <v>1811</v>
      </c>
      <c r="B2542" s="137" t="s">
        <v>1138</v>
      </c>
      <c r="C2542" s="126" t="str">
        <f t="shared" si="68"/>
        <v>The numeric code for the given Purchasing organization location</v>
      </c>
      <c r="D2542" s="137" t="str">
        <f t="shared" si="67"/>
        <v>COMMENT ON COLUMN SPT_FOT_TRACKING_V.PURCH_LOC_NUM_CODE IS 'The numeric code for the given Purchasing organization location';</v>
      </c>
    </row>
    <row r="2543" spans="1:4" s="137" customFormat="1" x14ac:dyDescent="0.25">
      <c r="A2543" s="128" t="s">
        <v>1811</v>
      </c>
      <c r="B2543" s="137" t="s">
        <v>1139</v>
      </c>
      <c r="C2543" s="126" t="str">
        <f t="shared" si="68"/>
        <v>The parent location for the given Purchasing organization location</v>
      </c>
      <c r="D2543" s="137" t="str">
        <f t="shared" si="67"/>
        <v>COMMENT ON COLUMN SPT_FOT_TRACKING_V.PURCH_LOC_PARENT_LOC_ID IS 'The parent location for the given Purchasing organization location';</v>
      </c>
    </row>
    <row r="2544" spans="1:4" s="137" customFormat="1" x14ac:dyDescent="0.25">
      <c r="A2544" s="128" t="s">
        <v>1811</v>
      </c>
      <c r="B2544" s="137" t="s">
        <v>1140</v>
      </c>
      <c r="C2544" s="126" t="str">
        <f t="shared" si="68"/>
        <v>The original Purchasing organization location's SEQ_ID for historical data in the SWFSC_LOC_VW query that was migrated from SWFSC in 2015</v>
      </c>
      <c r="D2544" s="137" t="str">
        <f t="shared" si="67"/>
        <v>COMMENT ON COLUMN SPT_FOT_TRACKING_V.PURCH_LOC_SWFSC_SEQ_ID IS 'The original Purchasing organization location''s SEQ_ID for historical data in the SWFSC_LOC_VW query that was migrated from SWFSC in 2015';</v>
      </c>
    </row>
    <row r="2545" spans="1:4" s="137" customFormat="1" x14ac:dyDescent="0.25">
      <c r="A2545" s="128" t="s">
        <v>1811</v>
      </c>
      <c r="B2545" s="137" t="s">
        <v>1141</v>
      </c>
      <c r="C2545" s="126" t="str">
        <f t="shared" si="68"/>
        <v>The original Purchasing organization location's SEQ_ID_PARENT for historical data in the SWFSC_LOC_VW query that was migrated from SWFSC in 2015</v>
      </c>
      <c r="D2545" s="137" t="str">
        <f t="shared" si="67"/>
        <v>COMMENT ON COLUMN SPT_FOT_TRACKING_V.PURCH_LOC_SWFSC_SEQ_ID_PAR IS 'The original Purchasing organization location''s SEQ_ID_PARENT for historical data in the SWFSC_LOC_VW query that was migrated from SWFSC in 2015';</v>
      </c>
    </row>
    <row r="2546" spans="1:4" s="137" customFormat="1" x14ac:dyDescent="0.25">
      <c r="A2546" s="128" t="s">
        <v>1811</v>
      </c>
      <c r="B2546" s="137" t="s">
        <v>1519</v>
      </c>
      <c r="C2546" s="126" t="str">
        <f t="shared" si="68"/>
        <v>The original Purchasing organization's SEQ_ID for historical data in the SWFSC_ORG_VW query that was migrated from SWFSC in 2015</v>
      </c>
      <c r="D2546" s="137" t="str">
        <f t="shared" si="67"/>
        <v>COMMENT ON COLUMN SPT_FOT_TRACKING_V.PURCH_ORG_SWFSC_SEQ_ID IS 'The original Purchasing organization''s SEQ_ID for historical data in the SWFSC_ORG_VW query that was migrated from SWFSC in 2015';</v>
      </c>
    </row>
    <row r="2547" spans="1:4" x14ac:dyDescent="0.25">
      <c r="A2547" s="46" t="s">
        <v>1812</v>
      </c>
      <c r="B2547" t="s">
        <v>1101</v>
      </c>
      <c r="C2547" s="66" t="str">
        <f>VLOOKUP(B2547, Table_Cols!$B$296:$C$484, 2, FALSE)</f>
        <v>Primary Key for the SPT_NET_SHR_TRACKING table</v>
      </c>
      <c r="D2547" s="137" t="str">
        <f t="shared" si="67"/>
        <v>COMMENT ON COLUMN SPT_NET_SHR_TRACKING_V.NET_SHARE_TRACKING_ID IS 'Primary Key for the SPT_NET_SHR_TRACKING table';</v>
      </c>
    </row>
    <row r="2548" spans="1:4" x14ac:dyDescent="0.25">
      <c r="A2548" s="46" t="s">
        <v>1812</v>
      </c>
      <c r="B2548" t="s">
        <v>314</v>
      </c>
      <c r="C2548" s="66" t="str">
        <f>VLOOKUP(B2548, Table_Cols!$B$296:$C$484, 2, FALSE)</f>
        <v>The Activity Code for the given net sharing event (determines if it's a give or receive event)</v>
      </c>
      <c r="D2548" s="137" t="str">
        <f t="shared" si="67"/>
        <v>COMMENT ON COLUMN SPT_NET_SHR_TRACKING_V.ACT_CODE_ID IS 'The Activity Code for the given net sharing event (determines if it''s a give or receive event)';</v>
      </c>
    </row>
    <row r="2549" spans="1:4" x14ac:dyDescent="0.25">
      <c r="A2549" s="46" t="s">
        <v>1812</v>
      </c>
      <c r="B2549" t="s">
        <v>315</v>
      </c>
      <c r="C2549" s="66" t="str">
        <f>VLOOKUP(B2549, Table_Cols!$B$296:$C$484, 2, FALSE)</f>
        <v>The numeric code for the given fishing activity</v>
      </c>
      <c r="D2549" s="137" t="str">
        <f t="shared" si="67"/>
        <v>COMMENT ON COLUMN SPT_NET_SHR_TRACKING_V.ACT_CODE IS 'The numeric code for the given fishing activity';</v>
      </c>
    </row>
    <row r="2550" spans="1:4" x14ac:dyDescent="0.25">
      <c r="A2550" s="46" t="s">
        <v>1812</v>
      </c>
      <c r="B2550" t="s">
        <v>390</v>
      </c>
      <c r="C2550" s="66" t="str">
        <f>VLOOKUP(B2550, Table_Cols!$B$296:$C$484, 2, FALSE)</f>
        <v>The name of the given fishing activity</v>
      </c>
      <c r="D2550" s="137" t="str">
        <f t="shared" si="67"/>
        <v>COMMENT ON COLUMN SPT_NET_SHR_TRACKING_V.ACT_NAME IS 'The name of the given fishing activity';</v>
      </c>
    </row>
    <row r="2551" spans="1:4" x14ac:dyDescent="0.25">
      <c r="A2551" s="46" t="s">
        <v>1812</v>
      </c>
      <c r="B2551" t="s">
        <v>391</v>
      </c>
      <c r="C2551" s="66" t="str">
        <f>VLOOKUP(B2551, Table_Cols!$B$296:$C$484, 2, FALSE)</f>
        <v>The description of the given fishing activity</v>
      </c>
      <c r="D2551" s="137" t="str">
        <f t="shared" si="67"/>
        <v>COMMENT ON COLUMN SPT_NET_SHR_TRACKING_V.ACT_DESC IS 'The description of the given fishing activity';</v>
      </c>
    </row>
    <row r="2552" spans="1:4" x14ac:dyDescent="0.25">
      <c r="A2552" s="46" t="s">
        <v>1812</v>
      </c>
      <c r="B2552" t="s">
        <v>1158</v>
      </c>
      <c r="C2552" s="66" t="s">
        <v>1529</v>
      </c>
      <c r="D2552" s="137" t="str">
        <f t="shared" si="67"/>
        <v>COMMENT ON COLUMN SPT_NET_SHR_TRACKING_V.SWFSC_ACT_CODE IS 'The Activity Code EVT_TYPE_CODE value that was used in the SWFSC database';</v>
      </c>
    </row>
    <row r="2553" spans="1:4" x14ac:dyDescent="0.25">
      <c r="A2553" s="46" t="s">
        <v>1812</v>
      </c>
      <c r="B2553" t="s">
        <v>1159</v>
      </c>
      <c r="C2553" s="66" t="s">
        <v>1530</v>
      </c>
      <c r="D2553" s="137" t="str">
        <f t="shared" si="67"/>
        <v>COMMENT ON COLUMN SPT_NET_SHR_TRACKING_V.SWFSC_EVT_NAME IS 'The Activity Code EVT_TYPE_NAME value that was used in the SWFSC database';</v>
      </c>
    </row>
    <row r="2554" spans="1:4" x14ac:dyDescent="0.25">
      <c r="A2554" s="46" t="s">
        <v>1812</v>
      </c>
      <c r="B2554" t="s">
        <v>1160</v>
      </c>
      <c r="C2554" s="66" t="str">
        <f>VLOOKUP(B2554, Table_Cols!$B$296:$C$484, 2, FALSE)</f>
        <v>The other Vessel involved in the net sharing event</v>
      </c>
      <c r="D2554" s="137" t="str">
        <f t="shared" si="67"/>
        <v>COMMENT ON COLUMN SPT_NET_SHR_TRACKING_V.NET_SHARE_VESS_ID IS 'The other Vessel involved in the net sharing event';</v>
      </c>
    </row>
    <row r="2555" spans="1:4" x14ac:dyDescent="0.25">
      <c r="A2555" s="46" t="s">
        <v>1812</v>
      </c>
      <c r="B2555" t="s">
        <v>1161</v>
      </c>
      <c r="C2555" s="66" t="s">
        <v>1502</v>
      </c>
      <c r="D2555" s="137" t="str">
        <f t="shared" si="67"/>
        <v>COMMENT ON COLUMN SPT_NET_SHR_TRACKING_V.CURR_VESS_NAME IS 'Current name of Net Sharing Vessel';</v>
      </c>
    </row>
    <row r="2556" spans="1:4" x14ac:dyDescent="0.25">
      <c r="A2556" s="46" t="s">
        <v>1812</v>
      </c>
      <c r="B2556" t="s">
        <v>296</v>
      </c>
      <c r="C2556" s="66" t="s">
        <v>1501</v>
      </c>
      <c r="D2556" s="137" t="str">
        <f t="shared" si="67"/>
        <v>COMMENT ON COLUMN SPT_NET_SHR_TRACKING_V.VESS_FISHERY IS 'The fishery for the given Net Sharing vessel';</v>
      </c>
    </row>
    <row r="2557" spans="1:4" x14ac:dyDescent="0.25">
      <c r="A2557" s="46" t="s">
        <v>1812</v>
      </c>
      <c r="B2557" t="s">
        <v>445</v>
      </c>
      <c r="C2557" s="66" t="s">
        <v>1506</v>
      </c>
      <c r="D2557" s="137" t="str">
        <f t="shared" si="67"/>
        <v>COMMENT ON COLUMN SPT_NET_SHR_TRACKING_V.VESS_REG_NUM IS 'The registration number for the given Net Sharing fishing vessel';</v>
      </c>
    </row>
    <row r="2558" spans="1:4" x14ac:dyDescent="0.25">
      <c r="A2558" s="46" t="s">
        <v>1812</v>
      </c>
      <c r="B2558" t="s">
        <v>299</v>
      </c>
      <c r="C2558" s="66" t="s">
        <v>1505</v>
      </c>
      <c r="D2558" s="137" t="str">
        <f t="shared" si="67"/>
        <v>COMMENT ON COLUMN SPT_NET_SHR_TRACKING_V.VESS_CATEGORY IS 'The category for the given Net Sharing fishing vessel';</v>
      </c>
    </row>
    <row r="2559" spans="1:4" x14ac:dyDescent="0.25">
      <c r="A2559" s="46" t="s">
        <v>1812</v>
      </c>
      <c r="B2559" t="s">
        <v>300</v>
      </c>
      <c r="C2559" s="66" t="s">
        <v>1504</v>
      </c>
      <c r="D2559" s="137" t="str">
        <f t="shared" si="67"/>
        <v>COMMENT ON COLUMN SPT_NET_SHR_TRACKING_V.VESS_DESC IS 'The description of the Net Sharing vessel';</v>
      </c>
    </row>
    <row r="2560" spans="1:4" x14ac:dyDescent="0.25">
      <c r="A2560" s="46" t="s">
        <v>1812</v>
      </c>
      <c r="B2560" t="s">
        <v>1162</v>
      </c>
      <c r="C2560" s="66" t="s">
        <v>1503</v>
      </c>
      <c r="D2560" s="137" t="str">
        <f t="shared" si="67"/>
        <v>COMMENT ON COLUMN SPT_NET_SHR_TRACKING_V.VESS_NOTE IS 'Notes about the Net Sharing vessel';</v>
      </c>
    </row>
    <row r="2561" spans="1:4" x14ac:dyDescent="0.25">
      <c r="A2561" s="46" t="s">
        <v>1812</v>
      </c>
      <c r="B2561" t="s">
        <v>1163</v>
      </c>
      <c r="C2561" s="66" t="s">
        <v>1531</v>
      </c>
      <c r="D2561" s="137" t="str">
        <f t="shared" si="67"/>
        <v>COMMENT ON COLUMN SPT_NET_SHR_TRACKING_V.VESS_SWFSC_SEQ_ID IS 'The original Vessel SEQ_ID for the Net Sharing vessel in historical data in the SWFSC_VESS_VW query that was migrated from SWFSC in 2015';</v>
      </c>
    </row>
    <row r="2562" spans="1:4" x14ac:dyDescent="0.25">
      <c r="A2562" s="46" t="s">
        <v>1812</v>
      </c>
      <c r="B2562" t="s">
        <v>975</v>
      </c>
      <c r="C2562" s="66" t="s">
        <v>1454</v>
      </c>
      <c r="D2562" s="137" t="str">
        <f t="shared" si="67"/>
        <v>COMMENT ON COLUMN SPT_NET_SHR_TRACKING_V.PTA_HIST_VESS_ID IS 'Primary Key for the SPT_PTA_HIST_VESSELS table';</v>
      </c>
    </row>
    <row r="2563" spans="1:4" x14ac:dyDescent="0.25">
      <c r="A2563" s="46" t="s">
        <v>1812</v>
      </c>
      <c r="B2563" t="s">
        <v>903</v>
      </c>
      <c r="C2563" s="66" t="s">
        <v>1532</v>
      </c>
      <c r="D2563" s="137" t="str">
        <f t="shared" si="67"/>
        <v>COMMENT ON COLUMN SPT_NET_SHR_TRACKING_V.PTA_VESS_NAME IS 'The name of the given Net Sharing Vessel during the DEPARTURE_DATE_UTC (PTA)';</v>
      </c>
    </row>
    <row r="2564" spans="1:4" x14ac:dyDescent="0.25">
      <c r="A2564" s="46" t="s">
        <v>1812</v>
      </c>
      <c r="B2564" t="s">
        <v>943</v>
      </c>
      <c r="C2564" s="66" t="s">
        <v>1533</v>
      </c>
      <c r="D2564" s="137" t="str">
        <f t="shared" si="67"/>
        <v>COMMENT ON COLUMN SPT_NET_SHR_TRACKING_V.PTA_FFA_VID IS 'The FFA VID of the given Net Sharing Vessel during the DEPARTURE_DATE_UTC (PTA)';</v>
      </c>
    </row>
    <row r="2565" spans="1:4" x14ac:dyDescent="0.25">
      <c r="A2565" s="46" t="s">
        <v>1812</v>
      </c>
      <c r="B2565" t="s">
        <v>950</v>
      </c>
      <c r="C2565" s="66" t="s">
        <v>1534</v>
      </c>
      <c r="D2565" s="137" t="str">
        <f t="shared" si="67"/>
        <v>COMMENT ON COLUMN SPT_NET_SHR_TRACKING_V.PTA_VESS_LIC_NUM IS 'The license number of the given Net Sharing Vessel during the DEPARTURE_DATE_UTC (PTA)';</v>
      </c>
    </row>
    <row r="2566" spans="1:4" x14ac:dyDescent="0.25">
      <c r="A2566" s="46" t="s">
        <v>1812</v>
      </c>
      <c r="B2566" t="s">
        <v>948</v>
      </c>
      <c r="C2566" s="66" t="s">
        <v>1535</v>
      </c>
      <c r="D2566" s="137" t="str">
        <f t="shared" si="67"/>
        <v>COMMENT ON COLUMN SPT_NET_SHR_TRACKING_V.PTA_VESS_IRCS IS 'The IRCS of the given Net Sharing Vessel during the DEPARTURE_DATE_UTC (PTA)';</v>
      </c>
    </row>
    <row r="2567" spans="1:4" x14ac:dyDescent="0.25">
      <c r="A2567" s="46" t="s">
        <v>1812</v>
      </c>
      <c r="B2567" t="s">
        <v>945</v>
      </c>
      <c r="C2567" s="66" t="s">
        <v>1536</v>
      </c>
      <c r="D2567" s="137" t="str">
        <f t="shared" si="67"/>
        <v>COMMENT ON COLUMN SPT_NET_SHR_TRACKING_V.PTA_VESS_FLAG IS 'The country flag of the given Net Sharing Vessel during the DEPARTURE_DATE_UTC (PTA)';</v>
      </c>
    </row>
    <row r="2568" spans="1:4" x14ac:dyDescent="0.25">
      <c r="A2568" s="46" t="s">
        <v>1812</v>
      </c>
      <c r="B2568" t="s">
        <v>957</v>
      </c>
      <c r="C2568" s="66" t="s">
        <v>1537</v>
      </c>
      <c r="D2568" s="137" t="str">
        <f t="shared" si="67"/>
        <v>COMMENT ON COLUMN SPT_NET_SHR_TRACKING_V.PTA_WCPFC_ID_NUM IS 'The WCPFC Identification Number of the given Net Sharing Vessel during the DEPARTURE_DATE_UTC (PTA)';</v>
      </c>
    </row>
    <row r="2569" spans="1:4" x14ac:dyDescent="0.25">
      <c r="A2569" s="46" t="s">
        <v>1812</v>
      </c>
      <c r="B2569" t="s">
        <v>953</v>
      </c>
      <c r="C2569" s="66" t="s">
        <v>1544</v>
      </c>
      <c r="D2569" s="137" t="str">
        <f t="shared" si="67"/>
        <v>COMMENT ON COLUMN SPT_NET_SHR_TRACKING_V.PTA_VESS_ORG_ID IS 'The Vessel Management Organization of the given Net Sharing Vessel during the DEPARTURE_DATE_UTC (PTA)';</v>
      </c>
    </row>
    <row r="2570" spans="1:4" x14ac:dyDescent="0.25">
      <c r="A2570" s="46" t="s">
        <v>1812</v>
      </c>
      <c r="B2570" t="s">
        <v>1164</v>
      </c>
      <c r="C2570" s="66" t="s">
        <v>664</v>
      </c>
      <c r="D2570" s="137" t="str">
        <f t="shared" si="67"/>
        <v>COMMENT ON COLUMN SPT_NET_SHR_TRACKING_V.PTA_VESS_ORG_TYPE_ID IS 'Primary Key for the SPT_ORG_TYPES table';</v>
      </c>
    </row>
    <row r="2571" spans="1:4" x14ac:dyDescent="0.25">
      <c r="A2571" s="46" t="s">
        <v>1812</v>
      </c>
      <c r="B2571" t="s">
        <v>1165</v>
      </c>
      <c r="C2571" s="66" t="s">
        <v>1545</v>
      </c>
      <c r="D2571" s="137" t="str">
        <f t="shared" si="67"/>
        <v>COMMENT ON COLUMN SPT_NET_SHR_TRACKING_V.PTA_VESS_ORG_TYPE_CODE IS 'The Vessel Management Organization Type Code of the given Net Sharing Vessel during the DEPARTURE_DATE_UTC (PTA)';</v>
      </c>
    </row>
    <row r="2572" spans="1:4" x14ac:dyDescent="0.25">
      <c r="A2572" s="46" t="s">
        <v>1812</v>
      </c>
      <c r="B2572" t="s">
        <v>1166</v>
      </c>
      <c r="C2572" s="66" t="s">
        <v>1546</v>
      </c>
      <c r="D2572" s="137" t="str">
        <f t="shared" si="67"/>
        <v>COMMENT ON COLUMN SPT_NET_SHR_TRACKING_V.PTA_VESS_ORG_TYPE_NAME IS 'The Vessel Management Organization Type Name of the given Net Sharing Vessel during the DEPARTURE_DATE_UTC (PTA)';</v>
      </c>
    </row>
    <row r="2573" spans="1:4" x14ac:dyDescent="0.25">
      <c r="A2573" s="46" t="s">
        <v>1812</v>
      </c>
      <c r="B2573" t="s">
        <v>1167</v>
      </c>
      <c r="C2573" s="66" t="s">
        <v>1547</v>
      </c>
      <c r="D2573" s="137" t="str">
        <f t="shared" si="67"/>
        <v>COMMENT ON COLUMN SPT_NET_SHR_TRACKING_V.PTA_VESS_ORG_TYPE_DESC IS 'The Vessel Management Organization Type description of the given Net Sharing Vessel during the DEPARTURE_DATE_UTC (PTA)';</v>
      </c>
    </row>
    <row r="2574" spans="1:4" x14ac:dyDescent="0.25">
      <c r="A2574" s="46" t="s">
        <v>1812</v>
      </c>
      <c r="B2574" t="s">
        <v>1168</v>
      </c>
      <c r="C2574" s="66" t="s">
        <v>1548</v>
      </c>
      <c r="D2574" s="137" t="str">
        <f t="shared" si="67"/>
        <v>COMMENT ON COLUMN SPT_NET_SHR_TRACKING_V.PTA_VESS_ORG_NAME IS 'The name of the Vessel Management Organization  of the given Net Sharing Vessel during the DEPARTURE_DATE_UTC (PTA)';</v>
      </c>
    </row>
    <row r="2575" spans="1:4" x14ac:dyDescent="0.25">
      <c r="A2575" s="46" t="s">
        <v>1812</v>
      </c>
      <c r="B2575" t="s">
        <v>1169</v>
      </c>
      <c r="C2575" s="66" t="s">
        <v>1543</v>
      </c>
      <c r="D2575" s="137" t="str">
        <f t="shared" si="67"/>
        <v>COMMENT ON COLUMN SPT_NET_SHR_TRACKING_V.PTA_VESS_ORG_ABBR IS 'The abbreviated name of the Vessel Management Organization during the DEPARTURE_DATE_UTC (PTA)';</v>
      </c>
    </row>
    <row r="2576" spans="1:4" x14ac:dyDescent="0.25">
      <c r="A2576" s="46" t="s">
        <v>1812</v>
      </c>
      <c r="B2576" t="s">
        <v>1170</v>
      </c>
      <c r="C2576" s="66" t="s">
        <v>1549</v>
      </c>
      <c r="D2576" s="137" t="str">
        <f t="shared" si="67"/>
        <v>COMMENT ON COLUMN SPT_NET_SHR_TRACKING_V.PTA_VESS_ORG_DESC IS 'Description for the Vessel Management Organization of the given Net Sharing Vessel during the DEPARTURE_DATE_UTC (PTA)';</v>
      </c>
    </row>
    <row r="2577" spans="1:4" x14ac:dyDescent="0.25">
      <c r="A2577" s="46" t="s">
        <v>1812</v>
      </c>
      <c r="B2577" t="s">
        <v>1171</v>
      </c>
      <c r="C2577" s="66" t="s">
        <v>1542</v>
      </c>
      <c r="D2577" s="137" t="str">
        <f t="shared" si="67"/>
        <v>COMMENT ON COLUMN SPT_NET_SHR_TRACKING_V.PTA_VESS_ORG_PHONE_NUM IS 'The phone number for the Vessel Management Organization during the DEPARTURE_DATE_UTC (PTA)';</v>
      </c>
    </row>
    <row r="2578" spans="1:4" x14ac:dyDescent="0.25">
      <c r="A2578" s="46" t="s">
        <v>1812</v>
      </c>
      <c r="B2578" t="s">
        <v>1172</v>
      </c>
      <c r="C2578" s="66" t="s">
        <v>1550</v>
      </c>
      <c r="D2578" s="137" t="str">
        <f t="shared" si="67"/>
        <v>COMMENT ON COLUMN SPT_NET_SHR_TRACKING_V.PTA_VESS_ORG_ADDR1 IS 'The Vessel Management Organization Address line 1 of the given Net Sharing Vessel during the DEPARTURE_DATE_UTC (PTA)';</v>
      </c>
    </row>
    <row r="2579" spans="1:4" x14ac:dyDescent="0.25">
      <c r="A2579" s="46" t="s">
        <v>1812</v>
      </c>
      <c r="B2579" t="s">
        <v>1173</v>
      </c>
      <c r="C2579" s="66" t="s">
        <v>1551</v>
      </c>
      <c r="D2579" s="137" t="str">
        <f t="shared" si="67"/>
        <v>COMMENT ON COLUMN SPT_NET_SHR_TRACKING_V.PTA_VESS_ORG_ADDR2 IS 'The Vessel Management Organization Address line 2 of the given Net Sharing Vessel during the DEPARTURE_DATE_UTC (PTA)';</v>
      </c>
    </row>
    <row r="2580" spans="1:4" x14ac:dyDescent="0.25">
      <c r="A2580" s="46" t="s">
        <v>1812</v>
      </c>
      <c r="B2580" t="s">
        <v>1174</v>
      </c>
      <c r="C2580" s="66" t="s">
        <v>1552</v>
      </c>
      <c r="D2580" s="137" t="str">
        <f t="shared" si="67"/>
        <v>COMMENT ON COLUMN SPT_NET_SHR_TRACKING_V.PTA_VESS_ORG_ADDR3 IS 'The Vessel Management Organization Address line 3 of the given Net Sharing Vessel during the DEPARTURE_DATE_UTC (PTA)';</v>
      </c>
    </row>
    <row r="2581" spans="1:4" x14ac:dyDescent="0.25">
      <c r="A2581" s="46" t="s">
        <v>1812</v>
      </c>
      <c r="B2581" t="s">
        <v>1175</v>
      </c>
      <c r="C2581" s="66" t="s">
        <v>1553</v>
      </c>
      <c r="D2581" s="137" t="str">
        <f t="shared" si="67"/>
        <v>COMMENT ON COLUMN SPT_NET_SHR_TRACKING_V.PTA_VESS_ORG_WEB_URL IS 'The Vessel Management Organization website of the given Net Sharing Vessel during the DEPARTURE_DATE_UTC (PTA)';</v>
      </c>
    </row>
    <row r="2582" spans="1:4" x14ac:dyDescent="0.25">
      <c r="A2582" s="46" t="s">
        <v>1812</v>
      </c>
      <c r="B2582" t="s">
        <v>1176</v>
      </c>
      <c r="C2582" s="66" t="s">
        <v>1554</v>
      </c>
      <c r="D2582" s="137" t="str">
        <f t="shared" si="67"/>
        <v>COMMENT ON COLUMN SPT_NET_SHR_TRACKING_V.PTA_VESS_ORG_LOC_ID IS 'The Vessel Management Organization''s location of the given Net Sharing Vessel during the DEPARTURE_DATE_UTC (PTA)';</v>
      </c>
    </row>
    <row r="2583" spans="1:4" x14ac:dyDescent="0.25">
      <c r="A2583" s="46" t="s">
        <v>1812</v>
      </c>
      <c r="B2583" t="s">
        <v>1177</v>
      </c>
      <c r="C2583" s="66" t="s">
        <v>1555</v>
      </c>
      <c r="D2583" s="137" t="str">
        <f t="shared" si="67"/>
        <v>COMMENT ON COLUMN SPT_NET_SHR_TRACKING_V.PTA_ORG_LOC_NAME IS 'The Vessel Management Organization location of the given Net Sharing Vessel during the DEPARTURE_DATE UTC (PTA)';</v>
      </c>
    </row>
    <row r="2584" spans="1:4" x14ac:dyDescent="0.25">
      <c r="A2584" s="46" t="s">
        <v>1812</v>
      </c>
      <c r="B2584" t="s">
        <v>1178</v>
      </c>
      <c r="C2584" s="66" t="s">
        <v>1556</v>
      </c>
      <c r="D2584" s="137" t="str">
        <f t="shared" si="67"/>
        <v>COMMENT ON COLUMN SPT_NET_SHR_TRACKING_V.PTA_ORG_LOC_TYPE_ID IS 'The Vessel Management Organization location type of the given Net Sharing Vessel during the DEPARTURE_DATE UTC (PTA)';</v>
      </c>
    </row>
    <row r="2585" spans="1:4" x14ac:dyDescent="0.25">
      <c r="A2585" s="46" t="s">
        <v>1812</v>
      </c>
      <c r="B2585" t="s">
        <v>1179</v>
      </c>
      <c r="C2585" s="66" t="s">
        <v>1557</v>
      </c>
      <c r="D2585" s="137" t="str">
        <f t="shared" si="67"/>
        <v>COMMENT ON COLUMN SPT_NET_SHR_TRACKING_V.PTA_ORG_LOC_TYPE_NAME IS 'The Vessel Management Organization location type name of the given Net Sharing Vessel during the DEPARTURE_DATE UTC (PTA)';</v>
      </c>
    </row>
    <row r="2586" spans="1:4" x14ac:dyDescent="0.25">
      <c r="A2586" s="46" t="s">
        <v>1812</v>
      </c>
      <c r="B2586" t="s">
        <v>1180</v>
      </c>
      <c r="C2586" s="66" t="s">
        <v>1558</v>
      </c>
      <c r="D2586" s="137" t="str">
        <f t="shared" si="67"/>
        <v>COMMENT ON COLUMN SPT_NET_SHR_TRACKING_V.PTA_ORG_LOC_TYPE_CODE IS 'The Vessel Management Organization location type code of the given Net Sharing Vessel during the DEPARTURE_DATE UTC (PTA)';</v>
      </c>
    </row>
    <row r="2587" spans="1:4" x14ac:dyDescent="0.25">
      <c r="A2587" s="46" t="s">
        <v>1812</v>
      </c>
      <c r="B2587" t="s">
        <v>1181</v>
      </c>
      <c r="C2587" s="66" t="s">
        <v>1559</v>
      </c>
      <c r="D2587" s="137" t="str">
        <f t="shared" si="67"/>
        <v>COMMENT ON COLUMN SPT_NET_SHR_TRACKING_V.PTA_ORG_LOC_TYPE_DESC IS 'The Vessel Management Organization location type description of the given Net Sharing Vessel during the DEPARTURE_DATE UTC (PTA)';</v>
      </c>
    </row>
    <row r="2588" spans="1:4" x14ac:dyDescent="0.25">
      <c r="A2588" s="46" t="s">
        <v>1812</v>
      </c>
      <c r="B2588" t="s">
        <v>1182</v>
      </c>
      <c r="C2588" s="66" t="s">
        <v>1560</v>
      </c>
      <c r="D2588" s="137" t="str">
        <f t="shared" si="67"/>
        <v>COMMENT ON COLUMN SPT_NET_SHR_TRACKING_V.PTA_ORG_LOC_ALPHA_CODE IS 'The Vessel Management Organization location alphabetic code of the given Net Sharing Vessel during the DEPARTURE_DATE UTC (PTA)';</v>
      </c>
    </row>
    <row r="2589" spans="1:4" x14ac:dyDescent="0.25">
      <c r="A2589" s="46" t="s">
        <v>1812</v>
      </c>
      <c r="B2589" t="s">
        <v>1183</v>
      </c>
      <c r="C2589" s="66" t="s">
        <v>1561</v>
      </c>
      <c r="D2589" s="137" t="str">
        <f t="shared" si="67"/>
        <v>COMMENT ON COLUMN SPT_NET_SHR_TRACKING_V.PTA_ORG_LOC_DESC IS 'The Vessel Management Organization location description of the given Net Sharing Vessel during the DEPARTURE_DATE UTC (PTA)';</v>
      </c>
    </row>
    <row r="2590" spans="1:4" x14ac:dyDescent="0.25">
      <c r="A2590" s="46" t="s">
        <v>1812</v>
      </c>
      <c r="B2590" t="s">
        <v>1184</v>
      </c>
      <c r="C2590" s="66" t="s">
        <v>1562</v>
      </c>
      <c r="D2590" s="137" t="str">
        <f t="shared" si="67"/>
        <v>COMMENT ON COLUMN SPT_NET_SHR_TRACKING_V.PTA_ORG_LOC_NUM_CODE IS 'The Vessel Management Organization location numeric code of the given Net Sharing Vessel during the DEPARTURE_DATE UTC (PTA)';</v>
      </c>
    </row>
    <row r="2591" spans="1:4" x14ac:dyDescent="0.25">
      <c r="A2591" s="46" t="s">
        <v>1812</v>
      </c>
      <c r="B2591" t="s">
        <v>1185</v>
      </c>
      <c r="C2591" s="66" t="s">
        <v>1563</v>
      </c>
      <c r="D2591" s="137" t="str">
        <f t="shared" si="67"/>
        <v>COMMENT ON COLUMN SPT_NET_SHR_TRACKING_V.PTA_ORG_LOC_PARENT_LOC_ID IS 'The Vessel Management Organization parent location of the given Net Sharing Vessel during the DEPARTURE_DATE UTC (PTA)';</v>
      </c>
    </row>
    <row r="2592" spans="1:4" x14ac:dyDescent="0.25">
      <c r="A2592" s="46" t="s">
        <v>1812</v>
      </c>
      <c r="B2592" t="s">
        <v>1186</v>
      </c>
      <c r="C2592" s="66" t="s">
        <v>1566</v>
      </c>
      <c r="D2592" s="137" t="str">
        <f t="shared" si="67"/>
        <v>COMMENT ON COLUMN SPT_NET_SHR_TRACKING_V.PTA_ORG_LOC_SWFSC_SEQ_ID IS 'The original location SEQ_ID for historical data in the SWFSC_LOC_VW query that was migrated from SWFSC in 2015 of the given Net Sharing Vessel during the DEPARTURE_DATE UTC (PTA)';</v>
      </c>
    </row>
    <row r="2593" spans="1:4" x14ac:dyDescent="0.25">
      <c r="A2593" s="46" t="s">
        <v>1812</v>
      </c>
      <c r="B2593" t="s">
        <v>1187</v>
      </c>
      <c r="C2593" s="66" t="s">
        <v>1565</v>
      </c>
      <c r="D2593" s="137" t="str">
        <f t="shared" si="67"/>
        <v>COMMENT ON COLUMN SPT_NET_SHR_TRACKING_V.PTA_ORG_LOC_SWFSC_SEQ_ID_PAR IS 'The original location SEQ_ID_PARENT for historical data in the SWFSC_LOC_VW query that was migrated from SWFSC in 2015 of the given Net Sharing Vessel during the DEPARTURE_DATE UTC (PTA)';</v>
      </c>
    </row>
    <row r="2594" spans="1:4" x14ac:dyDescent="0.25">
      <c r="A2594" s="46" t="s">
        <v>1812</v>
      </c>
      <c r="B2594" t="s">
        <v>1188</v>
      </c>
      <c r="C2594" s="66" t="s">
        <v>1564</v>
      </c>
      <c r="D2594" s="137" t="str">
        <f t="shared" si="67"/>
        <v>COMMENT ON COLUMN SPT_NET_SHR_TRACKING_V.PTA_ORG_SWFSC_SEQ_ID IS 'The original organization SEQ_ID for historical data in the SWFSC_ORG_VW query that was migrated from SWFSC in 2015 of the given Net Sharing Vessel during the DEPARTURE_DATE UTC (PTA)';</v>
      </c>
    </row>
    <row r="2595" spans="1:4" x14ac:dyDescent="0.25">
      <c r="A2595" s="46" t="s">
        <v>1812</v>
      </c>
      <c r="B2595" t="s">
        <v>1189</v>
      </c>
      <c r="C2595" s="66" t="s">
        <v>941</v>
      </c>
      <c r="D2595" s="137" t="str">
        <f t="shared" si="67"/>
        <v>COMMENT ON COLUMN SPT_NET_SHR_TRACKING_V.PTA_EFFECTIVE_DATE IS 'The effective date for the given set of Vessel values';</v>
      </c>
    </row>
    <row r="2596" spans="1:4" x14ac:dyDescent="0.25">
      <c r="A2596" s="46" t="s">
        <v>1812</v>
      </c>
      <c r="B2596" t="s">
        <v>1190</v>
      </c>
      <c r="C2596" s="125" t="s">
        <v>1804</v>
      </c>
      <c r="D2596" s="137" t="str">
        <f t="shared" si="67"/>
        <v>COMMENT ON COLUMN SPT_NET_SHR_TRACKING_V.FORMATTED_PTA_EFFECTIVE_DATE IS 'The formatted effective date for the given set of Vessel values (MM/DD/YYYY HH24:MI)';</v>
      </c>
    </row>
    <row r="2597" spans="1:4" x14ac:dyDescent="0.25">
      <c r="A2597" s="46" t="s">
        <v>1812</v>
      </c>
      <c r="B2597" t="s">
        <v>1191</v>
      </c>
      <c r="C2597" s="66" t="s">
        <v>942</v>
      </c>
      <c r="D2597" s="137" t="str">
        <f t="shared" si="67"/>
        <v>COMMENT ON COLUMN SPT_NET_SHR_TRACKING_V.PTA_END_DATE IS 'The end date for the given set of Vessel values';</v>
      </c>
    </row>
    <row r="2598" spans="1:4" x14ac:dyDescent="0.25">
      <c r="A2598" s="46" t="s">
        <v>1812</v>
      </c>
      <c r="B2598" t="s">
        <v>1192</v>
      </c>
      <c r="C2598" s="125" t="s">
        <v>1805</v>
      </c>
      <c r="D2598" s="137" t="str">
        <f t="shared" si="67"/>
        <v>COMMENT ON COLUMN SPT_NET_SHR_TRACKING_V.FORMATTED_PTA_END_DATE IS 'The formatted end date for the given set of Vessel values (MM/DD/YYYY HH24:MI)';</v>
      </c>
    </row>
    <row r="2599" spans="1:4" x14ac:dyDescent="0.25">
      <c r="A2599" s="46" t="s">
        <v>1812</v>
      </c>
      <c r="B2599" t="s">
        <v>292</v>
      </c>
      <c r="C2599" s="66" t="s">
        <v>1567</v>
      </c>
      <c r="D2599" s="137" t="str">
        <f t="shared" si="67"/>
        <v>COMMENT ON COLUMN SPT_NET_SHR_TRACKING_V.VESS_TYPE_ID IS 'The type of Net Sharing Vessel';</v>
      </c>
    </row>
    <row r="2600" spans="1:4" x14ac:dyDescent="0.25">
      <c r="A2600" s="46" t="s">
        <v>1812</v>
      </c>
      <c r="B2600" t="s">
        <v>293</v>
      </c>
      <c r="C2600" s="66" t="s">
        <v>1568</v>
      </c>
      <c r="D2600" s="137" t="str">
        <f t="shared" si="67"/>
        <v>COMMENT ON COLUMN SPT_NET_SHR_TRACKING_V.VESS_TYPE_CODE IS 'The vessel type code of the given Net Sharing Vessel';</v>
      </c>
    </row>
    <row r="2601" spans="1:4" x14ac:dyDescent="0.25">
      <c r="A2601" s="46" t="s">
        <v>1812</v>
      </c>
      <c r="B2601" t="s">
        <v>294</v>
      </c>
      <c r="C2601" s="66" t="s">
        <v>1569</v>
      </c>
      <c r="D2601" s="137" t="str">
        <f t="shared" si="67"/>
        <v>COMMENT ON COLUMN SPT_NET_SHR_TRACKING_V.VESS_TYPE_NAME IS 'The vessel type name of the given Net Sharing Vessel';</v>
      </c>
    </row>
    <row r="2602" spans="1:4" x14ac:dyDescent="0.25">
      <c r="A2602" s="46" t="s">
        <v>1812</v>
      </c>
      <c r="B2602" t="s">
        <v>295</v>
      </c>
      <c r="C2602" s="66" t="s">
        <v>1570</v>
      </c>
      <c r="D2602" s="137" t="str">
        <f t="shared" si="67"/>
        <v>COMMENT ON COLUMN SPT_NET_SHR_TRACKING_V.VESS_TYPE_DESC IS 'The description of the given Net Sharing Vessel';</v>
      </c>
    </row>
    <row r="2603" spans="1:4" x14ac:dyDescent="0.25">
      <c r="A2603" s="46" t="s">
        <v>1812</v>
      </c>
      <c r="B2603" t="s">
        <v>1193</v>
      </c>
      <c r="C2603" s="66" t="str">
        <f>VLOOKUP(B2603, Table_Cols!$B$296:$C$484, 2, FALSE)</f>
        <v>The Date/Time the net sharing event was entered into the database</v>
      </c>
      <c r="D2603" s="137" t="str">
        <f t="shared" si="67"/>
        <v>COMMENT ON COLUMN SPT_NET_SHR_TRACKING_V.NET_SHARE_ADD2DB_DATE IS 'The Date/Time the net sharing event was entered into the database';</v>
      </c>
    </row>
    <row r="2604" spans="1:4" x14ac:dyDescent="0.25">
      <c r="A2604" s="46" t="s">
        <v>1812</v>
      </c>
      <c r="B2604" t="s">
        <v>1194</v>
      </c>
      <c r="C2604" s="125" t="s">
        <v>1539</v>
      </c>
      <c r="D2604" s="137" t="str">
        <f>CONCATENATE("COMMENT ON COLUMN ",A2604, ".", B2604, " IS '", SUBSTITUTE(C2604, "'", "''"), "';")</f>
        <v>COMMENT ON COLUMN SPT_NET_SHR_TRACKING_V.FORMAT_NET_SHARE_ADD2DB_DATE IS 'The formatted Date/Time the net sharing event was entered into the database (MM/DD/YYYY HH24:MI)';</v>
      </c>
    </row>
    <row r="2605" spans="1:4" s="263" customFormat="1" x14ac:dyDescent="0.25">
      <c r="A2605" s="264" t="s">
        <v>1812</v>
      </c>
      <c r="B2605" s="263" t="s">
        <v>4297</v>
      </c>
      <c r="C2605" s="239" t="s">
        <v>4298</v>
      </c>
      <c r="D2605" s="263" t="str">
        <f t="shared" ref="D2605" si="69">CONCATENATE("COMMENT ON COLUMN ",A2605, ".", B2605, " IS '", SUBSTITUTE(C2605, "'", "''"), "';")</f>
        <v>COMMENT ON COLUMN SPT_NET_SHR_TRACKING_V.NET_SHR_EVT_DATE IS 'The date that the net sharing event occurred (UTC)';</v>
      </c>
    </row>
    <row r="2606" spans="1:4" s="263" customFormat="1" x14ac:dyDescent="0.25">
      <c r="A2606" s="264" t="s">
        <v>1812</v>
      </c>
      <c r="B2606" s="263" t="s">
        <v>4299</v>
      </c>
      <c r="C2606" s="125" t="s">
        <v>4300</v>
      </c>
      <c r="D2606" s="263" t="str">
        <f>CONCATENATE("COMMENT ON COLUMN ",A2606, ".", B2606, " IS '", SUBSTITUTE(C2606, "'", "''"), "';")</f>
        <v>COMMENT ON COLUMN SPT_NET_SHR_TRACKING_V.FORMAT_NET_SHR_EVT_DATE IS 'The formatted date that the net sharing event occurred (UTC)';</v>
      </c>
    </row>
    <row r="2607" spans="1:4" x14ac:dyDescent="0.25">
      <c r="A2607" s="46" t="s">
        <v>1812</v>
      </c>
      <c r="B2607" t="s">
        <v>1195</v>
      </c>
      <c r="C2607" s="66" t="str">
        <f>VLOOKUP(B2607, Table_Cols!$B$296:$C$484, 2, FALSE)</f>
        <v>The date/time the net sharing event data was manually QC'd in the database</v>
      </c>
      <c r="D2607" s="137" t="str">
        <f>CONCATENATE("COMMENT ON COLUMN ",A2607, ".", B2607, " IS '", SUBSTITUTE(C2607, "'", "''"), "';")</f>
        <v>COMMENT ON COLUMN SPT_NET_SHR_TRACKING_V.NET_SHARE_MAN_QC_DATE IS 'The date/time the net sharing event data was manually QC''d in the database';</v>
      </c>
    </row>
    <row r="2608" spans="1:4" x14ac:dyDescent="0.25">
      <c r="A2608" s="46" t="s">
        <v>1812</v>
      </c>
      <c r="B2608" t="s">
        <v>1196</v>
      </c>
      <c r="C2608" s="125" t="s">
        <v>1538</v>
      </c>
      <c r="D2608" s="137" t="str">
        <f>CONCATENATE("COMMENT ON COLUMN ",A2608, ".", B2608, " IS '", SUBSTITUTE(C2608, "'", "''"), "';")</f>
        <v>COMMENT ON COLUMN SPT_NET_SHR_TRACKING_V.FORMAT_NET_SHARE_MAN_QC_DATE IS 'The formatted date/time the net sharing event data was manually QC''d in the database (MM/DD/YYYY HH24:MI)';</v>
      </c>
    </row>
    <row r="2609" spans="1:4" x14ac:dyDescent="0.25">
      <c r="A2609" s="46" t="s">
        <v>1812</v>
      </c>
      <c r="B2609" t="s">
        <v>1197</v>
      </c>
      <c r="C2609" s="66" t="s">
        <v>1571</v>
      </c>
      <c r="D2609" s="214" t="str">
        <f t="shared" ref="D2609:D2672" si="70">CONCATENATE("COMMENT ON COLUMN ",A2609, ".", B2609, " IS '", SUBSTITUTE(C2609, "'", "''"), "';")</f>
        <v>COMMENT ON COLUMN SPT_NET_SHR_TRACKING_V.TRIP_TRACKING_ID IS 'Foreign Key reference to the parent SPT_TRIP_TRACKING table that indicates which fishing trip the given net sharing event occurred during';</v>
      </c>
    </row>
    <row r="2610" spans="1:4" x14ac:dyDescent="0.25">
      <c r="A2610" s="200" t="s">
        <v>1854</v>
      </c>
      <c r="B2610" t="s">
        <v>485</v>
      </c>
      <c r="C2610" t="s">
        <v>752</v>
      </c>
      <c r="D2610" s="214" t="str">
        <f t="shared" si="70"/>
        <v>COMMENT ON COLUMN SPT_OB_TRANSFERS_V.OB_TRANSFER_ID IS 'Primary Key for the SPT_VESS_OB_TRANSFERS table';</v>
      </c>
    </row>
    <row r="2611" spans="1:4" x14ac:dyDescent="0.25">
      <c r="A2611" s="200" t="s">
        <v>1854</v>
      </c>
      <c r="B2611" t="s">
        <v>758</v>
      </c>
      <c r="C2611" t="s">
        <v>759</v>
      </c>
      <c r="D2611" s="214" t="str">
        <f t="shared" si="70"/>
        <v>COMMENT ON COLUMN SPT_OB_TRANSFERS_V.OB_TRANS_SPP_ID IS 'Species that was transferred between storage wells onboard';</v>
      </c>
    </row>
    <row r="2612" spans="1:4" x14ac:dyDescent="0.25">
      <c r="A2612" s="200" t="s">
        <v>1854</v>
      </c>
      <c r="B2612" t="s">
        <v>308</v>
      </c>
      <c r="C2612" t="s">
        <v>714</v>
      </c>
      <c r="D2612" s="214" t="str">
        <f t="shared" si="70"/>
        <v>COMMENT ON COLUMN SPT_OB_TRANSFERS_V.SPP_FAO_CODE IS 'FAO Code';</v>
      </c>
    </row>
    <row r="2613" spans="1:4" x14ac:dyDescent="0.25">
      <c r="A2613" s="200" t="s">
        <v>1854</v>
      </c>
      <c r="B2613" t="s">
        <v>309</v>
      </c>
      <c r="C2613" t="s">
        <v>713</v>
      </c>
      <c r="D2613" s="214" t="str">
        <f t="shared" si="70"/>
        <v>COMMENT ON COLUMN SPT_OB_TRANSFERS_V.SPP_COMMON_NAME IS 'Common name of the species';</v>
      </c>
    </row>
    <row r="2614" spans="1:4" x14ac:dyDescent="0.25">
      <c r="A2614" s="200" t="s">
        <v>1854</v>
      </c>
      <c r="B2614" t="s">
        <v>310</v>
      </c>
      <c r="C2614" t="s">
        <v>1458</v>
      </c>
      <c r="D2614" s="214" t="str">
        <f t="shared" si="70"/>
        <v>COMMENT ON COLUMN SPT_OB_TRANSFERS_V.SPP_RETAINED_YN IS 'Flag to indicate if the given species is legal to be retained (''Y'') or is not retained (''N'') ';</v>
      </c>
    </row>
    <row r="2615" spans="1:4" x14ac:dyDescent="0.25">
      <c r="A2615" s="200" t="s">
        <v>1854</v>
      </c>
      <c r="B2615" t="s">
        <v>311</v>
      </c>
      <c r="C2615" t="s">
        <v>1459</v>
      </c>
      <c r="D2615" s="214" t="str">
        <f t="shared" si="70"/>
        <v>COMMENT ON COLUMN SPT_OB_TRANSFERS_V.SPP_TUNA_YN IS 'Flag to indicate if the given species is a tuna species (''Y'') or is not a tuna species (''N'') ';</v>
      </c>
    </row>
    <row r="2616" spans="1:4" x14ac:dyDescent="0.25">
      <c r="A2616" s="200" t="s">
        <v>1854</v>
      </c>
      <c r="B2616" t="s">
        <v>312</v>
      </c>
      <c r="C2616" t="s">
        <v>719</v>
      </c>
      <c r="D2616" s="214" t="str">
        <f t="shared" si="70"/>
        <v>COMMENT ON COLUMN SPT_OB_TRANSFERS_V.SPP_SCIENTIFIC_NAME IS 'Scientific name of the species';</v>
      </c>
    </row>
    <row r="2617" spans="1:4" x14ac:dyDescent="0.25">
      <c r="A2617" s="200" t="s">
        <v>1854</v>
      </c>
      <c r="B2617" t="s">
        <v>7</v>
      </c>
      <c r="C2617" t="s">
        <v>725</v>
      </c>
      <c r="D2617" s="214" t="str">
        <f t="shared" si="70"/>
        <v>COMMENT ON COLUMN SPT_OB_TRANSFERS_V.TAXON_TYPE_ID IS 'Taxonomic rank of the given species record';</v>
      </c>
    </row>
    <row r="2618" spans="1:4" x14ac:dyDescent="0.25">
      <c r="A2618" s="200" t="s">
        <v>1854</v>
      </c>
      <c r="B2618" t="s">
        <v>171</v>
      </c>
      <c r="C2618" t="s">
        <v>729</v>
      </c>
      <c r="D2618" s="214" t="str">
        <f t="shared" si="70"/>
        <v>COMMENT ON COLUMN SPT_OB_TRANSFERS_V.TAXON_TYPE_CODE IS 'The alphabetic code for the given taxonomic type';</v>
      </c>
    </row>
    <row r="2619" spans="1:4" x14ac:dyDescent="0.25">
      <c r="A2619" s="200" t="s">
        <v>1854</v>
      </c>
      <c r="B2619" t="s">
        <v>172</v>
      </c>
      <c r="C2619" t="s">
        <v>732</v>
      </c>
      <c r="D2619" s="214" t="str">
        <f t="shared" si="70"/>
        <v>COMMENT ON COLUMN SPT_OB_TRANSFERS_V.TAXON_TYPE_NAME IS 'The name of the given taxonomic type';</v>
      </c>
    </row>
    <row r="2620" spans="1:4" x14ac:dyDescent="0.25">
      <c r="A2620" s="200" t="s">
        <v>1854</v>
      </c>
      <c r="B2620" t="s">
        <v>313</v>
      </c>
      <c r="C2620" t="s">
        <v>730</v>
      </c>
      <c r="D2620" s="214" t="str">
        <f t="shared" si="70"/>
        <v>COMMENT ON COLUMN SPT_OB_TRANSFERS_V.TAXON_TYPE_DESC IS 'The description of the given taxonomic type';</v>
      </c>
    </row>
    <row r="2621" spans="1:4" x14ac:dyDescent="0.25">
      <c r="A2621" s="200" t="s">
        <v>1854</v>
      </c>
      <c r="B2621" t="s">
        <v>720</v>
      </c>
      <c r="C2621" t="s">
        <v>721</v>
      </c>
      <c r="D2621" s="214" t="str">
        <f t="shared" si="70"/>
        <v>COMMENT ON COLUMN SPT_OB_TRANSFERS_V.SPP_TSN IS 'Taxonomic serial number assigned by ITIS';</v>
      </c>
    </row>
    <row r="2622" spans="1:4" x14ac:dyDescent="0.25">
      <c r="A2622" s="200" t="s">
        <v>1854</v>
      </c>
      <c r="B2622" t="s">
        <v>711</v>
      </c>
      <c r="C2622" t="s">
        <v>712</v>
      </c>
      <c r="D2622" s="214" t="str">
        <f t="shared" si="70"/>
        <v>COMMENT ON COLUMN SPT_OB_TRANSFERS_V.SPP_AUTHOR IS 'The author for the given taxonomic species definition';</v>
      </c>
    </row>
    <row r="2623" spans="1:4" x14ac:dyDescent="0.25">
      <c r="A2623" s="200" t="s">
        <v>1854</v>
      </c>
      <c r="B2623" t="s">
        <v>723</v>
      </c>
      <c r="C2623" t="s">
        <v>724</v>
      </c>
      <c r="D2623" s="214" t="str">
        <f t="shared" si="70"/>
        <v>COMMENT ON COLUMN SPT_OB_TRANSFERS_V.SPP_YEAR_DESCRIBED IS 'The year the species was described';</v>
      </c>
    </row>
    <row r="2624" spans="1:4" x14ac:dyDescent="0.25">
      <c r="A2624" s="200" t="s">
        <v>1854</v>
      </c>
      <c r="B2624" t="s">
        <v>716</v>
      </c>
      <c r="C2624" t="s">
        <v>717</v>
      </c>
      <c r="D2624" s="214" t="str">
        <f t="shared" si="70"/>
        <v>COMMENT ON COLUMN SPT_OB_TRANSFERS_V.SPP_OBS_CODE IS 'The Observer code for the given species';</v>
      </c>
    </row>
    <row r="2625" spans="1:4" x14ac:dyDescent="0.25">
      <c r="A2625" s="200" t="s">
        <v>1854</v>
      </c>
      <c r="B2625" t="s">
        <v>1460</v>
      </c>
      <c r="C2625" t="s">
        <v>1461</v>
      </c>
      <c r="D2625" s="214" t="str">
        <f t="shared" si="70"/>
        <v>COMMENT ON COLUMN SPT_OB_TRANSFERS_V.SWFSC_CODE IS 'The Species Code from the original SWFSC database';</v>
      </c>
    </row>
    <row r="2626" spans="1:4" x14ac:dyDescent="0.25">
      <c r="A2626" s="200" t="s">
        <v>1854</v>
      </c>
      <c r="B2626" t="s">
        <v>1462</v>
      </c>
      <c r="C2626" t="s">
        <v>1463</v>
      </c>
      <c r="D2626" s="214" t="str">
        <f t="shared" si="70"/>
        <v>COMMENT ON COLUMN SPT_OB_TRANSFERS_V.SWFSC_COMMON_NAME IS 'The COMMON_NAME value from the original SWFSC database';</v>
      </c>
    </row>
    <row r="2627" spans="1:4" x14ac:dyDescent="0.25">
      <c r="A2627" s="200" t="s">
        <v>1854</v>
      </c>
      <c r="B2627" t="s">
        <v>1464</v>
      </c>
      <c r="C2627" t="s">
        <v>1465</v>
      </c>
      <c r="D2627" s="214" t="str">
        <f t="shared" si="70"/>
        <v>COMMENT ON COLUMN SPT_OB_TRANSFERS_V.MIN_LENGTH IS 'The minimum length of the given species (measured in meters)';</v>
      </c>
    </row>
    <row r="2628" spans="1:4" x14ac:dyDescent="0.25">
      <c r="A2628" s="200" t="s">
        <v>1854</v>
      </c>
      <c r="B2628" t="s">
        <v>1466</v>
      </c>
      <c r="C2628" t="s">
        <v>1467</v>
      </c>
      <c r="D2628" s="214" t="str">
        <f t="shared" si="70"/>
        <v>COMMENT ON COLUMN SPT_OB_TRANSFERS_V.MAX_LENGTH IS 'The maximum length of the given species (measured in meters)';</v>
      </c>
    </row>
    <row r="2629" spans="1:4" x14ac:dyDescent="0.25">
      <c r="A2629" s="200" t="s">
        <v>1854</v>
      </c>
      <c r="B2629" t="s">
        <v>1468</v>
      </c>
      <c r="C2629" t="s">
        <v>1469</v>
      </c>
      <c r="D2629" s="214" t="str">
        <f t="shared" si="70"/>
        <v>COMMENT ON COLUMN SPT_OB_TRANSFERS_V.MIN_WEIGHT IS 'The minimum weight of the given species (measured in grams)';</v>
      </c>
    </row>
    <row r="2630" spans="1:4" x14ac:dyDescent="0.25">
      <c r="A2630" s="200" t="s">
        <v>1854</v>
      </c>
      <c r="B2630" t="s">
        <v>1470</v>
      </c>
      <c r="C2630" t="s">
        <v>1471</v>
      </c>
      <c r="D2630" s="214" t="str">
        <f t="shared" si="70"/>
        <v>COMMENT ON COLUMN SPT_OB_TRANSFERS_V.MAX_WEIGHT IS 'The maximum weight of the given species (measured in grams)';</v>
      </c>
    </row>
    <row r="2631" spans="1:4" x14ac:dyDescent="0.25">
      <c r="A2631" s="200" t="s">
        <v>1854</v>
      </c>
      <c r="B2631" t="s">
        <v>1472</v>
      </c>
      <c r="C2631" t="s">
        <v>1473</v>
      </c>
      <c r="D2631" s="214" t="str">
        <f t="shared" si="70"/>
        <v>COMMENT ON COLUMN SPT_OB_TRANSFERS_V.ALPHA_FACTOR IS 'The Alpha Factor of the given Species';</v>
      </c>
    </row>
    <row r="2632" spans="1:4" x14ac:dyDescent="0.25">
      <c r="A2632" s="200" t="s">
        <v>1854</v>
      </c>
      <c r="B2632" t="s">
        <v>1474</v>
      </c>
      <c r="C2632" t="s">
        <v>1475</v>
      </c>
      <c r="D2632" s="214" t="str">
        <f t="shared" si="70"/>
        <v>COMMENT ON COLUMN SPT_OB_TRANSFERS_V.BETA_FACTOR IS 'The Beta Factor of the given Species';</v>
      </c>
    </row>
    <row r="2633" spans="1:4" x14ac:dyDescent="0.25">
      <c r="A2633" s="200" t="s">
        <v>1854</v>
      </c>
      <c r="B2633" t="s">
        <v>756</v>
      </c>
      <c r="C2633" t="s">
        <v>757</v>
      </c>
      <c r="D2633" s="214" t="str">
        <f t="shared" si="70"/>
        <v>COMMENT ON COLUMN SPT_OB_TRANSFERS_V.OB_TRANS_SIZE_CLASS_ID IS 'Species size class that was transferred between storage wells onboard';</v>
      </c>
    </row>
    <row r="2634" spans="1:4" x14ac:dyDescent="0.25">
      <c r="A2634" s="200" t="s">
        <v>1854</v>
      </c>
      <c r="B2634" t="s">
        <v>427</v>
      </c>
      <c r="C2634" t="s">
        <v>703</v>
      </c>
      <c r="D2634" s="214" t="str">
        <f t="shared" si="70"/>
        <v>COMMENT ON COLUMN SPT_OB_TRANSFERS_V.SIZE_CLASS_WT_MIN_LB IS 'The imperial weight (in pounds) for the minimum weight of the class (non-inclusive)';</v>
      </c>
    </row>
    <row r="2635" spans="1:4" x14ac:dyDescent="0.25">
      <c r="A2635" s="200" t="s">
        <v>1854</v>
      </c>
      <c r="B2635" t="s">
        <v>428</v>
      </c>
      <c r="C2635" t="s">
        <v>1855</v>
      </c>
      <c r="D2635" s="214" t="str">
        <f t="shared" si="70"/>
        <v>COMMENT ON COLUMN SPT_OB_TRANSFERS_V.SIZE_CLASS_WT_MAX_LB IS 'The imperial weight (in pounds) for the maximum weight of the class (inclusive) ';</v>
      </c>
    </row>
    <row r="2636" spans="1:4" x14ac:dyDescent="0.25">
      <c r="A2636" s="200" t="s">
        <v>1854</v>
      </c>
      <c r="B2636" t="s">
        <v>429</v>
      </c>
      <c r="C2636" t="s">
        <v>702</v>
      </c>
      <c r="D2636" s="214" t="str">
        <f t="shared" si="70"/>
        <v>COMMENT ON COLUMN SPT_OB_TRANSFERS_V.SIZE_CLASS_WT_MIN_KG IS 'The metric weight (in kg) for the minimum weight of the class (non-inclusive)';</v>
      </c>
    </row>
    <row r="2637" spans="1:4" x14ac:dyDescent="0.25">
      <c r="A2637" s="200" t="s">
        <v>1854</v>
      </c>
      <c r="B2637" t="s">
        <v>430</v>
      </c>
      <c r="C2637" t="s">
        <v>1856</v>
      </c>
      <c r="D2637" s="214" t="str">
        <f t="shared" si="70"/>
        <v>COMMENT ON COLUMN SPT_OB_TRANSFERS_V.SIZE_CLASS_WT_MAX_KG IS 'The metric weight (in kg) for the maximum weight of the class (inclusive) ';</v>
      </c>
    </row>
    <row r="2638" spans="1:4" x14ac:dyDescent="0.25">
      <c r="A2638" s="200" t="s">
        <v>1854</v>
      </c>
      <c r="B2638" t="s">
        <v>162</v>
      </c>
      <c r="C2638" t="s">
        <v>697</v>
      </c>
      <c r="D2638" s="214" t="str">
        <f t="shared" si="70"/>
        <v>COMMENT ON COLUMN SPT_OB_TRANSFERS_V.SIZE_CLASS_LABEL IS 'The label for the given size class';</v>
      </c>
    </row>
    <row r="2639" spans="1:4" x14ac:dyDescent="0.25">
      <c r="A2639" s="200" t="s">
        <v>1854</v>
      </c>
      <c r="B2639" t="s">
        <v>431</v>
      </c>
      <c r="C2639" t="s">
        <v>695</v>
      </c>
      <c r="D2639" s="214" t="str">
        <f t="shared" si="70"/>
        <v>COMMENT ON COLUMN SPT_OB_TRANSFERS_V.SIZE_CLASS_DESC IS 'The description for the given size class';</v>
      </c>
    </row>
    <row r="2640" spans="1:4" x14ac:dyDescent="0.25">
      <c r="A2640" s="200" t="s">
        <v>1854</v>
      </c>
      <c r="B2640" t="s">
        <v>698</v>
      </c>
      <c r="C2640" t="s">
        <v>699</v>
      </c>
      <c r="D2640" s="214" t="str">
        <f t="shared" si="70"/>
        <v>COMMENT ON COLUMN SPT_OB_TRANSFERS_V.SIZE_CLASS_SORT_ORDER IS 'The relative sort order for the given Size Class';</v>
      </c>
    </row>
    <row r="2641" spans="1:4" x14ac:dyDescent="0.25">
      <c r="A2641" s="200" t="s">
        <v>1854</v>
      </c>
      <c r="B2641" t="s">
        <v>760</v>
      </c>
      <c r="C2641" t="s">
        <v>761</v>
      </c>
      <c r="D2641" s="214" t="str">
        <f t="shared" si="70"/>
        <v>COMMENT ON COLUMN SPT_OB_TRANSFERS_V.OB_TRANS_WT_MT IS 'The total weight (in metric tonnes) of fish that was transferred between storage wells for the given species, and size class';</v>
      </c>
    </row>
    <row r="2642" spans="1:4" x14ac:dyDescent="0.25">
      <c r="A2642" s="200" t="s">
        <v>1854</v>
      </c>
      <c r="B2642" t="s">
        <v>755</v>
      </c>
      <c r="C2642" t="s">
        <v>574</v>
      </c>
      <c r="D2642" s="214" t="str">
        <f t="shared" si="70"/>
        <v>COMMENT ON COLUMN SPT_OB_TRANSFERS_V.OB_TRANS_ORIG_WT IS 'The weight value that was originally entered into the database for the specified unit of measure';</v>
      </c>
    </row>
    <row r="2643" spans="1:4" x14ac:dyDescent="0.25">
      <c r="A2643" s="200" t="s">
        <v>1854</v>
      </c>
      <c r="B2643" t="s">
        <v>387</v>
      </c>
      <c r="C2643" t="s">
        <v>762</v>
      </c>
      <c r="D2643" s="214" t="str">
        <f t="shared" si="70"/>
        <v>COMMENT ON COLUMN SPT_OB_TRANSFERS_V.VESS_TRIP_EVT_ID IS 'The vessel trip event that the onboard transfer was performed during';</v>
      </c>
    </row>
    <row r="2644" spans="1:4" x14ac:dyDescent="0.25">
      <c r="A2644" s="200" t="s">
        <v>1854</v>
      </c>
      <c r="B2644" t="s">
        <v>753</v>
      </c>
      <c r="C2644" t="s">
        <v>754</v>
      </c>
      <c r="D2644" s="214" t="str">
        <f t="shared" si="70"/>
        <v>COMMENT ON COLUMN SPT_OB_TRANSFERS_V.OB_TRANS_NOTES IS 'Notes about the onboard well transfers (if any)';</v>
      </c>
    </row>
    <row r="2645" spans="1:4" x14ac:dyDescent="0.25">
      <c r="A2645" s="200" t="s">
        <v>1854</v>
      </c>
      <c r="B2645" t="s">
        <v>3063</v>
      </c>
      <c r="C2645" t="s">
        <v>3066</v>
      </c>
      <c r="D2645" s="214" t="str">
        <f t="shared" si="70"/>
        <v>COMMENT ON COLUMN SPT_OB_TRANSFERS_V.SOURCE_WELL_NUM_LISTAGG IS 'Comma-delimited list of source wells for the given onboard transfer event';</v>
      </c>
    </row>
    <row r="2646" spans="1:4" x14ac:dyDescent="0.25">
      <c r="A2646" s="200" t="s">
        <v>1854</v>
      </c>
      <c r="B2646" t="s">
        <v>3064</v>
      </c>
      <c r="C2646" t="s">
        <v>3067</v>
      </c>
      <c r="D2646" s="214" t="str">
        <f t="shared" si="70"/>
        <v>COMMENT ON COLUMN SPT_OB_TRANSFERS_V.DEST_WELL_NUM_LISTAGG IS 'Comma-delimited list of destination wells for the given onboard transfer event';</v>
      </c>
    </row>
    <row r="2647" spans="1:4" x14ac:dyDescent="0.25">
      <c r="A2647" s="200" t="s">
        <v>1854</v>
      </c>
      <c r="B2647" t="s">
        <v>3065</v>
      </c>
      <c r="C2647" t="s">
        <v>3068</v>
      </c>
      <c r="D2647" s="214" t="str">
        <f t="shared" si="70"/>
        <v>COMMENT ON COLUMN SPT_OB_TRANSFERS_V.WELL_NUM_STD_OUTPUT IS 'The standard representation of the source and destination wells for a given onboard transfer (e.g. S1, S2 &gt; P1, P2)';</v>
      </c>
    </row>
    <row r="2648" spans="1:4" x14ac:dyDescent="0.25">
      <c r="A2648" s="226" t="s">
        <v>1900</v>
      </c>
      <c r="B2648" t="s">
        <v>1903</v>
      </c>
      <c r="C2648" t="s">
        <v>3177</v>
      </c>
      <c r="D2648" s="224" t="str">
        <f t="shared" si="70"/>
        <v>COMMENT ON COLUMN SPT_APP_GROUPS.APP_GROUP_ID IS 'Primary Key for the SPT_APP_GROUPS table';</v>
      </c>
    </row>
    <row r="2649" spans="1:4" x14ac:dyDescent="0.25">
      <c r="A2649" s="226" t="s">
        <v>1900</v>
      </c>
      <c r="B2649" t="s">
        <v>3174</v>
      </c>
      <c r="C2649" t="s">
        <v>3178</v>
      </c>
      <c r="D2649" s="224" t="str">
        <f t="shared" si="70"/>
        <v>COMMENT ON COLUMN SPT_APP_GROUPS.APP_GROUP_NAME IS 'The name of the given Application Permission Group';</v>
      </c>
    </row>
    <row r="2650" spans="1:4" x14ac:dyDescent="0.25">
      <c r="A2650" s="226" t="s">
        <v>1900</v>
      </c>
      <c r="B2650" t="s">
        <v>3175</v>
      </c>
      <c r="C2650" t="s">
        <v>3179</v>
      </c>
      <c r="D2650" s="224" t="str">
        <f t="shared" si="70"/>
        <v>COMMENT ON COLUMN SPT_APP_GROUPS.APP_GROUP_CODE IS 'The code of the given Application Permission Group';</v>
      </c>
    </row>
    <row r="2651" spans="1:4" x14ac:dyDescent="0.25">
      <c r="A2651" s="226" t="s">
        <v>1900</v>
      </c>
      <c r="B2651" t="s">
        <v>3176</v>
      </c>
      <c r="C2651" t="s">
        <v>3180</v>
      </c>
      <c r="D2651" s="224" t="str">
        <f t="shared" si="70"/>
        <v>COMMENT ON COLUMN SPT_APP_GROUPS.APP_GROUP_DESC IS 'The description of the given Application Permission Group';</v>
      </c>
    </row>
    <row r="2652" spans="1:4" x14ac:dyDescent="0.25">
      <c r="A2652" s="226" t="s">
        <v>1900</v>
      </c>
      <c r="B2652" t="s">
        <v>1605</v>
      </c>
      <c r="C2652" t="s">
        <v>1606</v>
      </c>
      <c r="D2652" s="224" t="str">
        <f t="shared" si="70"/>
        <v>COMMENT ON COLUMN SPT_APP_GROUPS.CREATE_DATE IS 'The date on which this record was created in the database';</v>
      </c>
    </row>
    <row r="2653" spans="1:4" x14ac:dyDescent="0.25">
      <c r="A2653" s="226" t="s">
        <v>1900</v>
      </c>
      <c r="B2653" t="s">
        <v>1607</v>
      </c>
      <c r="C2653" t="s">
        <v>1608</v>
      </c>
      <c r="D2653" s="224" t="str">
        <f t="shared" si="70"/>
        <v>COMMENT ON COLUMN SPT_APP_GROUPS.CREATED_BY IS 'The Oracle username of the person creating this record in the database';</v>
      </c>
    </row>
    <row r="2654" spans="1:4" x14ac:dyDescent="0.25">
      <c r="A2654" s="226" t="s">
        <v>1900</v>
      </c>
      <c r="B2654" t="s">
        <v>1609</v>
      </c>
      <c r="C2654" t="s">
        <v>1610</v>
      </c>
      <c r="D2654" s="224" t="str">
        <f t="shared" si="70"/>
        <v>COMMENT ON COLUMN SPT_APP_GROUPS.LAST_MOD_DATE IS 'The last date on which any of the data in this record was changed';</v>
      </c>
    </row>
    <row r="2655" spans="1:4" x14ac:dyDescent="0.25">
      <c r="A2655" s="226" t="s">
        <v>1900</v>
      </c>
      <c r="B2655" t="s">
        <v>1611</v>
      </c>
      <c r="C2655" t="s">
        <v>1612</v>
      </c>
      <c r="D2655" s="224" t="str">
        <f t="shared" si="70"/>
        <v>COMMENT ON COLUMN SPT_APP_GROUPS.LAST_MOD_BY IS 'The Oracle username of the person making the most recent change to this record';</v>
      </c>
    </row>
    <row r="2656" spans="1:4" x14ac:dyDescent="0.25">
      <c r="A2656" s="226" t="s">
        <v>1898</v>
      </c>
      <c r="B2656" t="s">
        <v>1905</v>
      </c>
      <c r="C2656" t="s">
        <v>3184</v>
      </c>
      <c r="D2656" s="224" t="str">
        <f t="shared" si="70"/>
        <v>COMMENT ON COLUMN SPT_APP_USERS.APP_USER_ID IS 'Primary Key for the SPT_APP_USERS table';</v>
      </c>
    </row>
    <row r="2657" spans="1:4" x14ac:dyDescent="0.25">
      <c r="A2657" s="226" t="s">
        <v>1898</v>
      </c>
      <c r="B2657" t="s">
        <v>3181</v>
      </c>
      <c r="C2657" t="s">
        <v>3185</v>
      </c>
      <c r="D2657" s="224" t="str">
        <f t="shared" si="70"/>
        <v>COMMENT ON COLUMN SPT_APP_USERS.APP_USER_NAME IS 'The LDAP username used to login to the APEX applications';</v>
      </c>
    </row>
    <row r="2658" spans="1:4" x14ac:dyDescent="0.25">
      <c r="A2658" s="226" t="s">
        <v>1898</v>
      </c>
      <c r="B2658" t="s">
        <v>3182</v>
      </c>
      <c r="C2658" t="s">
        <v>3186</v>
      </c>
      <c r="D2658" s="224" t="str">
        <f t="shared" si="70"/>
        <v>COMMENT ON COLUMN SPT_APP_USERS.APP_USER_COMMENTS IS 'Comments about the given user';</v>
      </c>
    </row>
    <row r="2659" spans="1:4" x14ac:dyDescent="0.25">
      <c r="A2659" s="226" t="s">
        <v>1898</v>
      </c>
      <c r="B2659" t="s">
        <v>3183</v>
      </c>
      <c r="C2659" t="s">
        <v>3187</v>
      </c>
      <c r="D2659" s="224" t="str">
        <f t="shared" si="70"/>
        <v>COMMENT ON COLUMN SPT_APP_USERS.APP_USER_ACTIVE_YN IS 'Flag to indicate if the given user''s APEX application account is active (Y) or inactive (N)';</v>
      </c>
    </row>
    <row r="2660" spans="1:4" x14ac:dyDescent="0.25">
      <c r="A2660" s="226" t="s">
        <v>1898</v>
      </c>
      <c r="B2660" t="s">
        <v>1605</v>
      </c>
      <c r="C2660" t="s">
        <v>1606</v>
      </c>
      <c r="D2660" s="224" t="str">
        <f t="shared" si="70"/>
        <v>COMMENT ON COLUMN SPT_APP_USERS.CREATE_DATE IS 'The date on which this record was created in the database';</v>
      </c>
    </row>
    <row r="2661" spans="1:4" x14ac:dyDescent="0.25">
      <c r="A2661" s="226" t="s">
        <v>1898</v>
      </c>
      <c r="B2661" t="s">
        <v>1607</v>
      </c>
      <c r="C2661" t="s">
        <v>1608</v>
      </c>
      <c r="D2661" s="224" t="str">
        <f t="shared" si="70"/>
        <v>COMMENT ON COLUMN SPT_APP_USERS.CREATED_BY IS 'The Oracle username of the person creating this record in the database';</v>
      </c>
    </row>
    <row r="2662" spans="1:4" x14ac:dyDescent="0.25">
      <c r="A2662" s="226" t="s">
        <v>1898</v>
      </c>
      <c r="B2662" t="s">
        <v>1609</v>
      </c>
      <c r="C2662" t="s">
        <v>1610</v>
      </c>
      <c r="D2662" s="224" t="str">
        <f t="shared" si="70"/>
        <v>COMMENT ON COLUMN SPT_APP_USERS.LAST_MOD_DATE IS 'The last date on which any of the data in this record was changed';</v>
      </c>
    </row>
    <row r="2663" spans="1:4" x14ac:dyDescent="0.25">
      <c r="A2663" s="226" t="s">
        <v>1898</v>
      </c>
      <c r="B2663" t="s">
        <v>1611</v>
      </c>
      <c r="C2663" t="s">
        <v>1612</v>
      </c>
      <c r="D2663" s="224" t="str">
        <f t="shared" si="70"/>
        <v>COMMENT ON COLUMN SPT_APP_USERS.LAST_MOD_BY IS 'The Oracle username of the person making the most recent change to this record';</v>
      </c>
    </row>
    <row r="2664" spans="1:4" x14ac:dyDescent="0.25">
      <c r="A2664" s="200" t="s">
        <v>1899</v>
      </c>
      <c r="B2664" t="s">
        <v>1904</v>
      </c>
      <c r="C2664" t="s">
        <v>3188</v>
      </c>
      <c r="D2664" s="224" t="str">
        <f t="shared" si="70"/>
        <v>COMMENT ON COLUMN SPT_APP_USER_GROUPS.APP_USER_GROUP_ID IS 'Primary Key for the SPT_APP_USER_GROUPS table';</v>
      </c>
    </row>
    <row r="2665" spans="1:4" x14ac:dyDescent="0.25">
      <c r="A2665" s="226" t="s">
        <v>1899</v>
      </c>
      <c r="B2665" t="s">
        <v>1905</v>
      </c>
      <c r="C2665" t="s">
        <v>3189</v>
      </c>
      <c r="D2665" s="224" t="str">
        <f t="shared" si="70"/>
        <v>COMMENT ON COLUMN SPT_APP_USER_GROUPS.APP_USER_ID IS 'The Application User assigned to the given Application Permission Group';</v>
      </c>
    </row>
    <row r="2666" spans="1:4" x14ac:dyDescent="0.25">
      <c r="A2666" s="226" t="s">
        <v>1899</v>
      </c>
      <c r="B2666" t="s">
        <v>1903</v>
      </c>
      <c r="C2666" t="s">
        <v>3190</v>
      </c>
      <c r="D2666" s="224" t="str">
        <f t="shared" si="70"/>
        <v>COMMENT ON COLUMN SPT_APP_USER_GROUPS.APP_GROUP_ID IS 'The Application Permission Group assigned to the given Application User';</v>
      </c>
    </row>
    <row r="2667" spans="1:4" x14ac:dyDescent="0.25">
      <c r="A2667" s="226" t="s">
        <v>1899</v>
      </c>
      <c r="B2667" t="s">
        <v>1605</v>
      </c>
      <c r="C2667" t="s">
        <v>1606</v>
      </c>
      <c r="D2667" s="224" t="str">
        <f t="shared" si="70"/>
        <v>COMMENT ON COLUMN SPT_APP_USER_GROUPS.CREATE_DATE IS 'The date on which this record was created in the database';</v>
      </c>
    </row>
    <row r="2668" spans="1:4" x14ac:dyDescent="0.25">
      <c r="A2668" s="226" t="s">
        <v>1899</v>
      </c>
      <c r="B2668" t="s">
        <v>1607</v>
      </c>
      <c r="C2668" t="s">
        <v>1608</v>
      </c>
      <c r="D2668" s="224" t="str">
        <f t="shared" si="70"/>
        <v>COMMENT ON COLUMN SPT_APP_USER_GROUPS.CREATED_BY IS 'The Oracle username of the person creating this record in the database';</v>
      </c>
    </row>
    <row r="2669" spans="1:4" x14ac:dyDescent="0.25">
      <c r="A2669" s="226" t="s">
        <v>1899</v>
      </c>
      <c r="B2669" t="s">
        <v>1609</v>
      </c>
      <c r="C2669" t="s">
        <v>1610</v>
      </c>
      <c r="D2669" s="224" t="str">
        <f t="shared" si="70"/>
        <v>COMMENT ON COLUMN SPT_APP_USER_GROUPS.LAST_MOD_DATE IS 'The last date on which any of the data in this record was changed';</v>
      </c>
    </row>
    <row r="2670" spans="1:4" x14ac:dyDescent="0.25">
      <c r="A2670" s="226" t="s">
        <v>1899</v>
      </c>
      <c r="B2670" t="s">
        <v>1611</v>
      </c>
      <c r="C2670" t="s">
        <v>1612</v>
      </c>
      <c r="D2670" s="224" t="str">
        <f t="shared" si="70"/>
        <v>COMMENT ON COLUMN SPT_APP_USER_GROUPS.LAST_MOD_BY IS 'The Oracle username of the person making the most recent change to this record';</v>
      </c>
    </row>
    <row r="2671" spans="1:4" x14ac:dyDescent="0.25">
      <c r="A2671" s="200" t="s">
        <v>1861</v>
      </c>
      <c r="B2671" t="s">
        <v>1863</v>
      </c>
      <c r="C2671" t="s">
        <v>3194</v>
      </c>
      <c r="D2671" s="224" t="str">
        <f t="shared" si="70"/>
        <v>COMMENT ON COLUMN SPT_FILES.FILE_ID IS 'Primary Key for the SPT_FILES table';</v>
      </c>
    </row>
    <row r="2672" spans="1:4" x14ac:dyDescent="0.25">
      <c r="A2672" s="226" t="s">
        <v>1861</v>
      </c>
      <c r="B2672" t="s">
        <v>3191</v>
      </c>
      <c r="C2672" t="s">
        <v>3195</v>
      </c>
      <c r="D2672" s="224" t="str">
        <f t="shared" si="70"/>
        <v>COMMENT ON COLUMN SPT_FILES.FILE_CONTENT IS 'The actual binary content of the given file';</v>
      </c>
    </row>
    <row r="2673" spans="1:4" x14ac:dyDescent="0.25">
      <c r="A2673" s="226" t="s">
        <v>1861</v>
      </c>
      <c r="B2673" t="s">
        <v>1862</v>
      </c>
      <c r="C2673" t="s">
        <v>3196</v>
      </c>
      <c r="D2673" s="224" t="str">
        <f t="shared" ref="D2673:D2736" si="71">CONCATENATE("COMMENT ON COLUMN ",A2673, ".", B2673, " IS '", SUBSTITUTE(C2673, "'", "''"), "';")</f>
        <v>COMMENT ON COLUMN SPT_FILES.FILE_GROUP_ID IS 'The File Group the given File is associated with';</v>
      </c>
    </row>
    <row r="2674" spans="1:4" x14ac:dyDescent="0.25">
      <c r="A2674" s="226" t="s">
        <v>1861</v>
      </c>
      <c r="B2674" t="s">
        <v>1605</v>
      </c>
      <c r="C2674" t="s">
        <v>1606</v>
      </c>
      <c r="D2674" s="224" t="str">
        <f t="shared" si="71"/>
        <v>COMMENT ON COLUMN SPT_FILES.CREATE_DATE IS 'The date on which this record was created in the database';</v>
      </c>
    </row>
    <row r="2675" spans="1:4" x14ac:dyDescent="0.25">
      <c r="A2675" s="226" t="s">
        <v>1861</v>
      </c>
      <c r="B2675" t="s">
        <v>1607</v>
      </c>
      <c r="C2675" t="s">
        <v>1608</v>
      </c>
      <c r="D2675" s="224" t="str">
        <f t="shared" si="71"/>
        <v>COMMENT ON COLUMN SPT_FILES.CREATED_BY IS 'The Oracle username of the person creating this record in the database';</v>
      </c>
    </row>
    <row r="2676" spans="1:4" x14ac:dyDescent="0.25">
      <c r="A2676" s="226" t="s">
        <v>1861</v>
      </c>
      <c r="B2676" t="s">
        <v>1609</v>
      </c>
      <c r="C2676" t="s">
        <v>1610</v>
      </c>
      <c r="D2676" s="224" t="str">
        <f t="shared" si="71"/>
        <v>COMMENT ON COLUMN SPT_FILES.LAST_MOD_DATE IS 'The last date on which any of the data in this record was changed';</v>
      </c>
    </row>
    <row r="2677" spans="1:4" x14ac:dyDescent="0.25">
      <c r="A2677" s="226" t="s">
        <v>1861</v>
      </c>
      <c r="B2677" t="s">
        <v>1611</v>
      </c>
      <c r="C2677" t="s">
        <v>1612</v>
      </c>
      <c r="D2677" s="224" t="str">
        <f t="shared" si="71"/>
        <v>COMMENT ON COLUMN SPT_FILES.LAST_MOD_BY IS 'The Oracle username of the person making the most recent change to this record';</v>
      </c>
    </row>
    <row r="2678" spans="1:4" x14ac:dyDescent="0.25">
      <c r="A2678" s="226" t="s">
        <v>1861</v>
      </c>
      <c r="B2678" t="s">
        <v>3192</v>
      </c>
      <c r="C2678" t="s">
        <v>3197</v>
      </c>
      <c r="D2678" s="224" t="str">
        <f t="shared" si="71"/>
        <v>COMMENT ON COLUMN SPT_FILES.ORIGINAL_FILE_NAME IS 'The original name of the file that was uploaded via APEX';</v>
      </c>
    </row>
    <row r="2679" spans="1:4" x14ac:dyDescent="0.25">
      <c r="A2679" s="226" t="s">
        <v>1861</v>
      </c>
      <c r="B2679" t="s">
        <v>3193</v>
      </c>
      <c r="C2679" t="s">
        <v>3198</v>
      </c>
      <c r="D2679" s="224" t="str">
        <f t="shared" si="71"/>
        <v>COMMENT ON COLUMN SPT_FILES.MIME_TYPE IS 'The MIME TYPE for the given file';</v>
      </c>
    </row>
    <row r="2680" spans="1:4" x14ac:dyDescent="0.25">
      <c r="A2680" s="226" t="s">
        <v>1860</v>
      </c>
      <c r="B2680" t="s">
        <v>1862</v>
      </c>
      <c r="C2680" t="s">
        <v>3199</v>
      </c>
      <c r="D2680" s="224" t="str">
        <f t="shared" si="71"/>
        <v>COMMENT ON COLUMN SPT_FILE_GROUPS.FILE_GROUP_ID IS 'Primary Key for the SPT_FILE_GROUPS table';</v>
      </c>
    </row>
    <row r="2681" spans="1:4" x14ac:dyDescent="0.25">
      <c r="A2681" s="226" t="s">
        <v>1860</v>
      </c>
      <c r="B2681" t="s">
        <v>1605</v>
      </c>
      <c r="C2681" t="s">
        <v>1606</v>
      </c>
      <c r="D2681" s="224" t="str">
        <f t="shared" si="71"/>
        <v>COMMENT ON COLUMN SPT_FILE_GROUPS.CREATE_DATE IS 'The date on which this record was created in the database';</v>
      </c>
    </row>
    <row r="2682" spans="1:4" x14ac:dyDescent="0.25">
      <c r="A2682" s="226" t="s">
        <v>1427</v>
      </c>
      <c r="B2682" t="s">
        <v>1149</v>
      </c>
      <c r="C2682" t="s">
        <v>1418</v>
      </c>
      <c r="D2682" s="224" t="str">
        <f t="shared" si="71"/>
        <v>COMMENT ON COLUMN SPT_FOT_TRACKING.FOT_TRACKING_ID IS 'Primary Key for the SPT_FOT_TRACKING table';</v>
      </c>
    </row>
    <row r="2683" spans="1:4" x14ac:dyDescent="0.25">
      <c r="A2683" s="226" t="s">
        <v>1427</v>
      </c>
      <c r="B2683" t="s">
        <v>1150</v>
      </c>
      <c r="C2683" t="s">
        <v>1419</v>
      </c>
      <c r="D2683" s="224" t="str">
        <f t="shared" si="71"/>
        <v>COMMENT ON COLUMN SPT_FOT_TRACKING.UL_TRACKING_ID IS 'Foreign key reference to the SPT_UL_TRACKING table';</v>
      </c>
    </row>
    <row r="2684" spans="1:4" x14ac:dyDescent="0.25">
      <c r="A2684" s="226" t="s">
        <v>1427</v>
      </c>
      <c r="B2684" t="s">
        <v>1876</v>
      </c>
      <c r="C2684" t="s">
        <v>1877</v>
      </c>
      <c r="D2684" s="224" t="str">
        <f t="shared" si="71"/>
        <v>COMMENT ON COLUMN SPT_FOT_TRACKING.FOT_FILE_GROUP_ID IS 'The File Group for the given FOT documents';</v>
      </c>
    </row>
    <row r="2685" spans="1:4" x14ac:dyDescent="0.25">
      <c r="A2685" s="226" t="s">
        <v>1427</v>
      </c>
      <c r="B2685" t="s">
        <v>1010</v>
      </c>
      <c r="C2685" t="s">
        <v>1421</v>
      </c>
      <c r="D2685" s="224" t="str">
        <f t="shared" si="71"/>
        <v>COMMENT ON COLUMN SPT_FOT_TRACKING.FOT_RCVD_DATE IS 'FOT Received Date';</v>
      </c>
    </row>
    <row r="2686" spans="1:4" x14ac:dyDescent="0.25">
      <c r="A2686" s="226" t="s">
        <v>1427</v>
      </c>
      <c r="B2686" t="s">
        <v>1153</v>
      </c>
      <c r="C2686" t="s">
        <v>1422</v>
      </c>
      <c r="D2686" s="224" t="str">
        <f t="shared" si="71"/>
        <v>COMMENT ON COLUMN SPT_FOT_TRACKING.FOT_REVWD_DATE IS 'FOT Review Date';</v>
      </c>
    </row>
    <row r="2687" spans="1:4" x14ac:dyDescent="0.25">
      <c r="A2687" s="226" t="s">
        <v>1427</v>
      </c>
      <c r="B2687" t="s">
        <v>1155</v>
      </c>
      <c r="C2687" t="s">
        <v>1423</v>
      </c>
      <c r="D2687" s="224" t="str">
        <f t="shared" si="71"/>
        <v>COMMENT ON COLUMN SPT_FOT_TRACKING.FOT_ADD2DB_DATE IS 'Date FOT Added to Database';</v>
      </c>
    </row>
    <row r="2688" spans="1:4" x14ac:dyDescent="0.25">
      <c r="A2688" s="226" t="s">
        <v>1427</v>
      </c>
      <c r="B2688" t="s">
        <v>239</v>
      </c>
      <c r="C2688" t="s">
        <v>1424</v>
      </c>
      <c r="D2688" s="224" t="str">
        <f t="shared" si="71"/>
        <v>COMMENT ON COLUMN SPT_FOT_TRACKING.CANN_TRANS_ID IS 'The corresponding FOT transaction record associated with the given FOT form';</v>
      </c>
    </row>
    <row r="2689" spans="1:4" x14ac:dyDescent="0.25">
      <c r="A2689" s="226" t="s">
        <v>1427</v>
      </c>
      <c r="B2689" t="s">
        <v>1605</v>
      </c>
      <c r="C2689" t="s">
        <v>1606</v>
      </c>
      <c r="D2689" s="224" t="str">
        <f t="shared" si="71"/>
        <v>COMMENT ON COLUMN SPT_FOT_TRACKING.CREATE_DATE IS 'The date on which this record was created in the database';</v>
      </c>
    </row>
    <row r="2690" spans="1:4" x14ac:dyDescent="0.25">
      <c r="A2690" s="226" t="s">
        <v>1427</v>
      </c>
      <c r="B2690" t="s">
        <v>1607</v>
      </c>
      <c r="C2690" t="s">
        <v>1608</v>
      </c>
      <c r="D2690" s="224" t="str">
        <f t="shared" si="71"/>
        <v>COMMENT ON COLUMN SPT_FOT_TRACKING.CREATED_BY IS 'The Oracle username of the person creating this record in the database';</v>
      </c>
    </row>
    <row r="2691" spans="1:4" x14ac:dyDescent="0.25">
      <c r="A2691" s="226" t="s">
        <v>1427</v>
      </c>
      <c r="B2691" t="s">
        <v>1609</v>
      </c>
      <c r="C2691" t="s">
        <v>1610</v>
      </c>
      <c r="D2691" s="224" t="str">
        <f t="shared" si="71"/>
        <v>COMMENT ON COLUMN SPT_FOT_TRACKING.LAST_MOD_DATE IS 'The last date on which any of the data in this record was changed';</v>
      </c>
    </row>
    <row r="2692" spans="1:4" x14ac:dyDescent="0.25">
      <c r="A2692" s="226" t="s">
        <v>1427</v>
      </c>
      <c r="B2692" t="s">
        <v>1611</v>
      </c>
      <c r="C2692" t="s">
        <v>1612</v>
      </c>
      <c r="D2692" s="224" t="str">
        <f t="shared" si="71"/>
        <v>COMMENT ON COLUMN SPT_FOT_TRACKING.LAST_MOD_BY IS 'The Oracle username of the person making the most recent change to this record';</v>
      </c>
    </row>
    <row r="2693" spans="1:4" x14ac:dyDescent="0.25">
      <c r="A2693" s="226" t="s">
        <v>1427</v>
      </c>
      <c r="B2693" t="s">
        <v>1425</v>
      </c>
      <c r="C2693" t="s">
        <v>1426</v>
      </c>
      <c r="D2693" s="224" t="str">
        <f t="shared" si="71"/>
        <v>COMMENT ON COLUMN SPT_FOT_TRACKING.FOT_MAN_QC_DATE IS 'Date FOT was manually QC''d in the database';</v>
      </c>
    </row>
    <row r="2694" spans="1:4" x14ac:dyDescent="0.25">
      <c r="A2694" s="226" t="s">
        <v>1427</v>
      </c>
      <c r="B2694" t="s">
        <v>1829</v>
      </c>
      <c r="C2694" t="s">
        <v>1831</v>
      </c>
      <c r="D2694" s="224" t="str">
        <f t="shared" si="71"/>
        <v>COMMENT ON COLUMN SPT_FOT_TRACKING.FOT_PURCH_ORG_ID IS 'The Purchasing Organization for the given FOT transaction';</v>
      </c>
    </row>
    <row r="2695" spans="1:4" x14ac:dyDescent="0.25">
      <c r="A2695" s="226" t="s">
        <v>1099</v>
      </c>
      <c r="B2695" t="s">
        <v>1101</v>
      </c>
      <c r="C2695" t="s">
        <v>1446</v>
      </c>
      <c r="D2695" s="224" t="str">
        <f t="shared" si="71"/>
        <v>COMMENT ON COLUMN SPT_NET_SHR_TRACKING.NET_SHARE_TRACKING_ID IS 'Primary Key for the SPT_NET_SHR_TRACKING table';</v>
      </c>
    </row>
    <row r="2696" spans="1:4" x14ac:dyDescent="0.25">
      <c r="A2696" s="226" t="s">
        <v>1099</v>
      </c>
      <c r="B2696" t="s">
        <v>314</v>
      </c>
      <c r="C2696" t="s">
        <v>1447</v>
      </c>
      <c r="D2696" s="224" t="str">
        <f t="shared" si="71"/>
        <v>COMMENT ON COLUMN SPT_NET_SHR_TRACKING.ACT_CODE_ID IS 'The Activity Code for the given net sharing event (determines if it''s a give or receive event)';</v>
      </c>
    </row>
    <row r="2697" spans="1:4" x14ac:dyDescent="0.25">
      <c r="A2697" s="226" t="s">
        <v>1099</v>
      </c>
      <c r="B2697" t="s">
        <v>1160</v>
      </c>
      <c r="C2697" t="s">
        <v>1448</v>
      </c>
      <c r="D2697" s="224" t="str">
        <f t="shared" si="71"/>
        <v>COMMENT ON COLUMN SPT_NET_SHR_TRACKING.NET_SHARE_VESS_ID IS 'The other Vessel involved in the net sharing event';</v>
      </c>
    </row>
    <row r="2698" spans="1:4" x14ac:dyDescent="0.25">
      <c r="A2698" s="226" t="s">
        <v>1099</v>
      </c>
      <c r="B2698" t="s">
        <v>1193</v>
      </c>
      <c r="C2698" t="s">
        <v>1449</v>
      </c>
      <c r="D2698" s="224" t="str">
        <f t="shared" si="71"/>
        <v>COMMENT ON COLUMN SPT_NET_SHR_TRACKING.NET_SHARE_ADD2DB_DATE IS 'The Date/Time the net sharing event was entered into the database';</v>
      </c>
    </row>
    <row r="2699" spans="1:4" x14ac:dyDescent="0.25">
      <c r="A2699" s="226" t="s">
        <v>1099</v>
      </c>
      <c r="B2699" t="s">
        <v>1197</v>
      </c>
      <c r="C2699" t="s">
        <v>1450</v>
      </c>
      <c r="D2699" s="224" t="str">
        <f t="shared" si="71"/>
        <v>COMMENT ON COLUMN SPT_NET_SHR_TRACKING.TRIP_TRACKING_ID IS 'The trip the net sharing event occurred during';</v>
      </c>
    </row>
    <row r="2700" spans="1:4" x14ac:dyDescent="0.25">
      <c r="A2700" s="226" t="s">
        <v>1099</v>
      </c>
      <c r="B2700" t="s">
        <v>1605</v>
      </c>
      <c r="C2700" t="s">
        <v>1606</v>
      </c>
      <c r="D2700" s="224" t="str">
        <f t="shared" si="71"/>
        <v>COMMENT ON COLUMN SPT_NET_SHR_TRACKING.CREATE_DATE IS 'The date on which this record was created in the database';</v>
      </c>
    </row>
    <row r="2701" spans="1:4" x14ac:dyDescent="0.25">
      <c r="A2701" s="226" t="s">
        <v>1099</v>
      </c>
      <c r="B2701" t="s">
        <v>1607</v>
      </c>
      <c r="C2701" t="s">
        <v>1608</v>
      </c>
      <c r="D2701" s="224" t="str">
        <f t="shared" si="71"/>
        <v>COMMENT ON COLUMN SPT_NET_SHR_TRACKING.CREATED_BY IS 'The Oracle username of the person creating this record in the database';</v>
      </c>
    </row>
    <row r="2702" spans="1:4" x14ac:dyDescent="0.25">
      <c r="A2702" s="226" t="s">
        <v>1099</v>
      </c>
      <c r="B2702" t="s">
        <v>1609</v>
      </c>
      <c r="C2702" t="s">
        <v>1610</v>
      </c>
      <c r="D2702" s="224" t="str">
        <f t="shared" si="71"/>
        <v>COMMENT ON COLUMN SPT_NET_SHR_TRACKING.LAST_MOD_DATE IS 'The last date on which any of the data in this record was changed';</v>
      </c>
    </row>
    <row r="2703" spans="1:4" x14ac:dyDescent="0.25">
      <c r="A2703" s="226" t="s">
        <v>1099</v>
      </c>
      <c r="B2703" t="s">
        <v>1611</v>
      </c>
      <c r="C2703" t="s">
        <v>1612</v>
      </c>
      <c r="D2703" s="224" t="str">
        <f t="shared" si="71"/>
        <v>COMMENT ON COLUMN SPT_NET_SHR_TRACKING.LAST_MOD_BY IS 'The Oracle username of the person making the most recent change to this record';</v>
      </c>
    </row>
    <row r="2704" spans="1:4" x14ac:dyDescent="0.25">
      <c r="A2704" s="226" t="s">
        <v>1099</v>
      </c>
      <c r="B2704" t="s">
        <v>1195</v>
      </c>
      <c r="C2704" t="s">
        <v>1451</v>
      </c>
      <c r="D2704" s="224" t="str">
        <f t="shared" si="71"/>
        <v>COMMENT ON COLUMN SPT_NET_SHR_TRACKING.NET_SHARE_MAN_QC_DATE IS 'The date/time the net sharing event data was manually QC''d in the database';</v>
      </c>
    </row>
    <row r="2705" spans="1:4" x14ac:dyDescent="0.25">
      <c r="A2705" s="226" t="s">
        <v>3211</v>
      </c>
      <c r="B2705" t="s">
        <v>3200</v>
      </c>
      <c r="C2705" t="s">
        <v>3212</v>
      </c>
      <c r="D2705" s="224" t="str">
        <f t="shared" si="71"/>
        <v>COMMENT ON COLUMN SPT_PARAMETERS.APP_CODE IS 'Application code (default SPTT) -- case insensitive';</v>
      </c>
    </row>
    <row r="2706" spans="1:4" x14ac:dyDescent="0.25">
      <c r="A2706" s="226" t="s">
        <v>3211</v>
      </c>
      <c r="B2706" t="s">
        <v>3201</v>
      </c>
      <c r="C2706" t="s">
        <v>3213</v>
      </c>
      <c r="D2706" s="224" t="str">
        <f t="shared" si="71"/>
        <v>COMMENT ON COLUMN SPT_PARAMETERS.PARAMETER IS 'Parameter name -- case insensitive';</v>
      </c>
    </row>
    <row r="2707" spans="1:4" x14ac:dyDescent="0.25">
      <c r="A2707" s="226" t="s">
        <v>3211</v>
      </c>
      <c r="B2707" t="s">
        <v>3202</v>
      </c>
      <c r="C2707" t="s">
        <v>3214</v>
      </c>
      <c r="D2707" s="224" t="str">
        <f t="shared" si="71"/>
        <v>COMMENT ON COLUMN SPT_PARAMETERS.PTYPE IS 'Parameter data type: S)tring, D)ate, N)umber, C)lob';</v>
      </c>
    </row>
    <row r="2708" spans="1:4" x14ac:dyDescent="0.25">
      <c r="A2708" s="226" t="s">
        <v>3211</v>
      </c>
      <c r="B2708" t="s">
        <v>3203</v>
      </c>
      <c r="C2708" t="s">
        <v>3215</v>
      </c>
      <c r="D2708" s="224" t="str">
        <f t="shared" si="71"/>
        <v>COMMENT ON COLUMN SPT_PARAMETERS.PSTRING_VALUE IS 'Parameter value -- string';</v>
      </c>
    </row>
    <row r="2709" spans="1:4" x14ac:dyDescent="0.25">
      <c r="A2709" s="226" t="s">
        <v>3211</v>
      </c>
      <c r="B2709" t="s">
        <v>3204</v>
      </c>
      <c r="C2709" t="s">
        <v>3216</v>
      </c>
      <c r="D2709" s="224" t="str">
        <f t="shared" si="71"/>
        <v>COMMENT ON COLUMN SPT_PARAMETERS.PDATE_VALUE IS 'Parameter value -- date/time';</v>
      </c>
    </row>
    <row r="2710" spans="1:4" x14ac:dyDescent="0.25">
      <c r="A2710" s="226" t="s">
        <v>3211</v>
      </c>
      <c r="B2710" t="s">
        <v>3205</v>
      </c>
      <c r="C2710" t="s">
        <v>3217</v>
      </c>
      <c r="D2710" s="224" t="str">
        <f t="shared" si="71"/>
        <v>COMMENT ON COLUMN SPT_PARAMETERS.PCLOB_VALUE IS 'Parameter value -- clob';</v>
      </c>
    </row>
    <row r="2711" spans="1:4" x14ac:dyDescent="0.25">
      <c r="A2711" s="226" t="s">
        <v>3211</v>
      </c>
      <c r="B2711" t="s">
        <v>3206</v>
      </c>
      <c r="C2711" t="s">
        <v>3218</v>
      </c>
      <c r="D2711" s="224" t="str">
        <f t="shared" si="71"/>
        <v>COMMENT ON COLUMN SPT_PARAMETERS.PNUM_VALUE IS 'Parameter value -- numeric';</v>
      </c>
    </row>
    <row r="2712" spans="1:4" x14ac:dyDescent="0.25">
      <c r="A2712" s="226" t="s">
        <v>3211</v>
      </c>
      <c r="B2712" t="s">
        <v>3207</v>
      </c>
      <c r="C2712" s="224" t="s">
        <v>1606</v>
      </c>
      <c r="D2712" s="224" t="str">
        <f t="shared" si="71"/>
        <v>COMMENT ON COLUMN SPT_PARAMETERS.CREATE_DTM IS 'The date on which this record was created in the database';</v>
      </c>
    </row>
    <row r="2713" spans="1:4" x14ac:dyDescent="0.25">
      <c r="A2713" s="226" t="s">
        <v>3211</v>
      </c>
      <c r="B2713" t="s">
        <v>3208</v>
      </c>
      <c r="C2713" s="224" t="s">
        <v>1610</v>
      </c>
      <c r="D2713" s="224" t="str">
        <f t="shared" si="71"/>
        <v>COMMENT ON COLUMN SPT_PARAMETERS.LAST_MOD_DTM IS 'The last date on which any of the data in this record was changed';</v>
      </c>
    </row>
    <row r="2714" spans="1:4" x14ac:dyDescent="0.25">
      <c r="A2714" s="226" t="s">
        <v>3211</v>
      </c>
      <c r="B2714" t="s">
        <v>1607</v>
      </c>
      <c r="C2714" s="224" t="s">
        <v>1608</v>
      </c>
      <c r="D2714" s="224" t="str">
        <f t="shared" si="71"/>
        <v>COMMENT ON COLUMN SPT_PARAMETERS.CREATED_BY IS 'The Oracle username of the person creating this record in the database';</v>
      </c>
    </row>
    <row r="2715" spans="1:4" x14ac:dyDescent="0.25">
      <c r="A2715" s="226" t="s">
        <v>3211</v>
      </c>
      <c r="B2715" t="s">
        <v>1611</v>
      </c>
      <c r="C2715" s="224" t="s">
        <v>1612</v>
      </c>
      <c r="D2715" s="224" t="str">
        <f t="shared" si="71"/>
        <v>COMMENT ON COLUMN SPT_PARAMETERS.LAST_MOD_BY IS 'The Oracle username of the person making the most recent change to this record';</v>
      </c>
    </row>
    <row r="2716" spans="1:4" x14ac:dyDescent="0.25">
      <c r="A2716" s="226" t="s">
        <v>3211</v>
      </c>
      <c r="B2716" t="s">
        <v>3209</v>
      </c>
      <c r="C2716" t="s">
        <v>3219</v>
      </c>
      <c r="D2716" s="224" t="str">
        <f t="shared" si="71"/>
        <v>COMMENT ON COLUMN SPT_PARAMETERS.CREATED_BY_USER_ID IS 'USER_ID of the person who created the record. FK to SPT_APP_USERS. ';</v>
      </c>
    </row>
    <row r="2717" spans="1:4" x14ac:dyDescent="0.25">
      <c r="A2717" s="226" t="s">
        <v>3211</v>
      </c>
      <c r="B2717" t="s">
        <v>3210</v>
      </c>
      <c r="C2717" t="s">
        <v>3220</v>
      </c>
      <c r="D2717" s="224" t="str">
        <f t="shared" si="71"/>
        <v>COMMENT ON COLUMN SPT_PARAMETERS.LAST_MOD_BY_USER_ID IS 'FK USER_ID of the person who last modified the record. FK to SPT_APP_USERS. ';</v>
      </c>
    </row>
    <row r="2718" spans="1:4" x14ac:dyDescent="0.25">
      <c r="A2718" s="226" t="s">
        <v>1105</v>
      </c>
      <c r="B2718" t="s">
        <v>1108</v>
      </c>
      <c r="C2718" t="s">
        <v>1428</v>
      </c>
      <c r="D2718" s="224" t="str">
        <f t="shared" si="71"/>
        <v>COMMENT ON COLUMN SPT_SAMPLE_TRACKING.SAMPLE_TRACKING_ID IS 'Primary Key for the SPT_SAMPLE_TRACKING table';</v>
      </c>
    </row>
    <row r="2719" spans="1:4" x14ac:dyDescent="0.25">
      <c r="A2719" s="226" t="s">
        <v>1105</v>
      </c>
      <c r="B2719" t="s">
        <v>1150</v>
      </c>
      <c r="C2719" t="s">
        <v>1429</v>
      </c>
      <c r="D2719" s="224" t="str">
        <f t="shared" si="71"/>
        <v>COMMENT ON COLUMN SPT_SAMPLE_TRACKING.UL_TRACKING_ID IS 'The UL Tracking record the sampling data was collected from';</v>
      </c>
    </row>
    <row r="2720" spans="1:4" x14ac:dyDescent="0.25">
      <c r="A2720" s="226" t="s">
        <v>1105</v>
      </c>
      <c r="B2720" t="s">
        <v>1605</v>
      </c>
      <c r="C2720" t="s">
        <v>1606</v>
      </c>
      <c r="D2720" s="224" t="str">
        <f t="shared" si="71"/>
        <v>COMMENT ON COLUMN SPT_SAMPLE_TRACKING.CREATE_DATE IS 'The date on which this record was created in the database';</v>
      </c>
    </row>
    <row r="2721" spans="1:4" x14ac:dyDescent="0.25">
      <c r="A2721" s="226" t="s">
        <v>1105</v>
      </c>
      <c r="B2721" t="s">
        <v>1607</v>
      </c>
      <c r="C2721" t="s">
        <v>1608</v>
      </c>
      <c r="D2721" s="224" t="str">
        <f t="shared" si="71"/>
        <v>COMMENT ON COLUMN SPT_SAMPLE_TRACKING.CREATED_BY IS 'The Oracle username of the person creating this record in the database';</v>
      </c>
    </row>
    <row r="2722" spans="1:4" x14ac:dyDescent="0.25">
      <c r="A2722" s="226" t="s">
        <v>1105</v>
      </c>
      <c r="B2722" t="s">
        <v>1609</v>
      </c>
      <c r="C2722" t="s">
        <v>1610</v>
      </c>
      <c r="D2722" s="224" t="str">
        <f t="shared" si="71"/>
        <v>COMMENT ON COLUMN SPT_SAMPLE_TRACKING.LAST_MOD_DATE IS 'The last date on which any of the data in this record was changed';</v>
      </c>
    </row>
    <row r="2723" spans="1:4" x14ac:dyDescent="0.25">
      <c r="A2723" s="226" t="s">
        <v>1105</v>
      </c>
      <c r="B2723" t="s">
        <v>1611</v>
      </c>
      <c r="C2723" t="s">
        <v>1612</v>
      </c>
      <c r="D2723" s="224" t="str">
        <f t="shared" si="71"/>
        <v>COMMENT ON COLUMN SPT_SAMPLE_TRACKING.LAST_MOD_BY IS 'The Oracle username of the person making the most recent change to this record';</v>
      </c>
    </row>
    <row r="2724" spans="1:4" x14ac:dyDescent="0.25">
      <c r="A2724" s="226" t="s">
        <v>1105</v>
      </c>
      <c r="B2724" t="s">
        <v>1281</v>
      </c>
      <c r="C2724" t="s">
        <v>1430</v>
      </c>
      <c r="D2724" s="224" t="str">
        <f t="shared" si="71"/>
        <v>COMMENT ON COLUMN SPT_SAMPLE_TRACKING.SAMPLE_RECVD_DATE IS 'The date the Sampling Forms were received';</v>
      </c>
    </row>
    <row r="2725" spans="1:4" x14ac:dyDescent="0.25">
      <c r="A2725" s="226" t="s">
        <v>1105</v>
      </c>
      <c r="B2725" t="s">
        <v>1283</v>
      </c>
      <c r="C2725" t="s">
        <v>1431</v>
      </c>
      <c r="D2725" s="224" t="str">
        <f t="shared" si="71"/>
        <v>COMMENT ON COLUMN SPT_SAMPLE_TRACKING.SAMPLE_REVWD_DATE IS 'The date the Sampling Forms were reviewed';</v>
      </c>
    </row>
    <row r="2726" spans="1:4" x14ac:dyDescent="0.25">
      <c r="A2726" s="226" t="s">
        <v>1105</v>
      </c>
      <c r="B2726" t="s">
        <v>1285</v>
      </c>
      <c r="C2726" t="s">
        <v>1432</v>
      </c>
      <c r="D2726" s="224" t="str">
        <f t="shared" si="71"/>
        <v>COMMENT ON COLUMN SPT_SAMPLE_TRACKING.SAMP_PLAN_ADD2DB_DATE IS 'The date the "Vessel Length-Frequency Sampling Plan" form cover pages were entered into the database';</v>
      </c>
    </row>
    <row r="2727" spans="1:4" x14ac:dyDescent="0.25">
      <c r="A2727" s="226" t="s">
        <v>1105</v>
      </c>
      <c r="B2727" t="s">
        <v>1289</v>
      </c>
      <c r="C2727" t="s">
        <v>1433</v>
      </c>
      <c r="D2727" s="224" t="str">
        <f t="shared" si="71"/>
        <v>COMMENT ON COLUMN SPT_SAMPLE_TRACKING.NUM_SAMPLE_FORMS IS 'The total number of sampling forms for the given unloading transaction';</v>
      </c>
    </row>
    <row r="2728" spans="1:4" x14ac:dyDescent="0.25">
      <c r="A2728" s="226" t="s">
        <v>1105</v>
      </c>
      <c r="B2728" t="s">
        <v>1878</v>
      </c>
      <c r="C2728" t="s">
        <v>1879</v>
      </c>
      <c r="D2728" s="224" t="str">
        <f t="shared" si="71"/>
        <v>COMMENT ON COLUMN SPT_SAMPLE_TRACKING.SAMPLE_FILE_GROUP_ID IS 'The File Group for the given Sampling documents';</v>
      </c>
    </row>
    <row r="2729" spans="1:4" x14ac:dyDescent="0.25">
      <c r="A2729" s="226" t="s">
        <v>1105</v>
      </c>
      <c r="B2729" t="s">
        <v>1287</v>
      </c>
      <c r="C2729" t="s">
        <v>1435</v>
      </c>
      <c r="D2729" s="224" t="str">
        <f t="shared" si="71"/>
        <v>COMMENT ON COLUMN SPT_SAMPLE_TRACKING.SAMP_PLAN_MAN_QC_DATE IS 'The date the "Vessel Length-Frequency Sampling Plan" form cover pages were manually QC''d in the database';</v>
      </c>
    </row>
    <row r="2730" spans="1:4" x14ac:dyDescent="0.25">
      <c r="A2730" s="226" t="s">
        <v>1103</v>
      </c>
      <c r="B2730" t="s">
        <v>1104</v>
      </c>
      <c r="C2730" t="s">
        <v>1443</v>
      </c>
      <c r="D2730" s="224" t="str">
        <f t="shared" si="71"/>
        <v>COMMENT ON COLUMN SPT_SAMPLE_TYPES.SAMPLE_TYPE_ID IS 'Primary Key for the SPT_SAMPLE_TYPES table';</v>
      </c>
    </row>
    <row r="2731" spans="1:4" x14ac:dyDescent="0.25">
      <c r="A2731" s="226" t="s">
        <v>1103</v>
      </c>
      <c r="B2731" t="s">
        <v>1279</v>
      </c>
      <c r="C2731" t="s">
        <v>1444</v>
      </c>
      <c r="D2731" s="224" t="str">
        <f t="shared" si="71"/>
        <v>COMMENT ON COLUMN SPT_SAMPLE_TYPES.SAMPLE_TYPE_CODE IS 'The alphabetic code for the given Sample Type';</v>
      </c>
    </row>
    <row r="2732" spans="1:4" x14ac:dyDescent="0.25">
      <c r="A2732" s="226" t="s">
        <v>1103</v>
      </c>
      <c r="B2732" t="s">
        <v>1280</v>
      </c>
      <c r="C2732" t="s">
        <v>1445</v>
      </c>
      <c r="D2732" s="224" t="str">
        <f t="shared" si="71"/>
        <v>COMMENT ON COLUMN SPT_SAMPLE_TYPES.SAMPLE_TYPE_NAME IS 'The name for the given Sample Type';</v>
      </c>
    </row>
    <row r="2733" spans="1:4" x14ac:dyDescent="0.25">
      <c r="A2733" s="226" t="s">
        <v>1103</v>
      </c>
      <c r="B2733" t="s">
        <v>1605</v>
      </c>
      <c r="C2733" t="s">
        <v>1606</v>
      </c>
      <c r="D2733" s="224" t="str">
        <f t="shared" si="71"/>
        <v>COMMENT ON COLUMN SPT_SAMPLE_TYPES.CREATE_DATE IS 'The date on which this record was created in the database';</v>
      </c>
    </row>
    <row r="2734" spans="1:4" x14ac:dyDescent="0.25">
      <c r="A2734" s="226" t="s">
        <v>1103</v>
      </c>
      <c r="B2734" t="s">
        <v>1607</v>
      </c>
      <c r="C2734" t="s">
        <v>1608</v>
      </c>
      <c r="D2734" s="224" t="str">
        <f t="shared" si="71"/>
        <v>COMMENT ON COLUMN SPT_SAMPLE_TYPES.CREATED_BY IS 'The Oracle username of the person creating this record in the database';</v>
      </c>
    </row>
    <row r="2735" spans="1:4" x14ac:dyDescent="0.25">
      <c r="A2735" s="226" t="s">
        <v>1103</v>
      </c>
      <c r="B2735" t="s">
        <v>1609</v>
      </c>
      <c r="C2735" t="s">
        <v>1610</v>
      </c>
      <c r="D2735" s="224" t="str">
        <f t="shared" si="71"/>
        <v>COMMENT ON COLUMN SPT_SAMPLE_TYPES.LAST_MOD_DATE IS 'The last date on which any of the data in this record was changed';</v>
      </c>
    </row>
    <row r="2736" spans="1:4" x14ac:dyDescent="0.25">
      <c r="A2736" s="226" t="s">
        <v>1103</v>
      </c>
      <c r="B2736" t="s">
        <v>1611</v>
      </c>
      <c r="C2736" t="s">
        <v>1612</v>
      </c>
      <c r="D2736" s="224" t="str">
        <f t="shared" si="71"/>
        <v>COMMENT ON COLUMN SPT_SAMPLE_TYPES.LAST_MOD_BY IS 'The Oracle username of the person making the most recent change to this record';</v>
      </c>
    </row>
    <row r="2737" spans="1:4" x14ac:dyDescent="0.25">
      <c r="A2737" s="226" t="s">
        <v>1110</v>
      </c>
      <c r="B2737" t="s">
        <v>1111</v>
      </c>
      <c r="C2737" t="s">
        <v>1436</v>
      </c>
      <c r="D2737" s="224" t="str">
        <f t="shared" ref="D2737:D2800" si="72">CONCATENATE("COMMENT ON COLUMN ",A2737, ".", B2737, " IS '", SUBSTITUTE(C2737, "'", "''"), "';")</f>
        <v>COMMENT ON COLUMN SPT_SAMP_FRM_TRACKING.SAMP_FRM_TRACKING_ID IS 'Primary Key for the SPT_SAMP_FRM_TRACKING table';</v>
      </c>
    </row>
    <row r="2738" spans="1:4" x14ac:dyDescent="0.25">
      <c r="A2738" s="226" t="s">
        <v>1110</v>
      </c>
      <c r="B2738" t="s">
        <v>1261</v>
      </c>
      <c r="C2738" t="s">
        <v>1437</v>
      </c>
      <c r="D2738" s="224" t="str">
        <f t="shared" si="72"/>
        <v>COMMENT ON COLUMN SPT_SAMP_FRM_TRACKING.SAMPLE_WELL_NUM IS 'The storage well the given samples were taken from';</v>
      </c>
    </row>
    <row r="2739" spans="1:4" x14ac:dyDescent="0.25">
      <c r="A2739" s="226" t="s">
        <v>1110</v>
      </c>
      <c r="B2739" t="s">
        <v>1262</v>
      </c>
      <c r="C2739" t="s">
        <v>1438</v>
      </c>
      <c r="D2739" s="224" t="str">
        <f t="shared" si="72"/>
        <v>COMMENT ON COLUMN SPT_SAMP_FRM_TRACKING.SAMPLE_SPP_ID IS 'The species listed for the given sampling data from (only applies to length-frequency forms, otherwise this should be NULL)';</v>
      </c>
    </row>
    <row r="2740" spans="1:4" x14ac:dyDescent="0.25">
      <c r="A2740" s="226" t="s">
        <v>1110</v>
      </c>
      <c r="B2740" t="s">
        <v>1275</v>
      </c>
      <c r="C2740" t="s">
        <v>1439</v>
      </c>
      <c r="D2740" s="224" t="str">
        <f t="shared" si="72"/>
        <v>COMMENT ON COLUMN SPT_SAMP_FRM_TRACKING.SAMPLE_ADD2DB_DATE IS 'The date/time the sample form data was entered into the database';</v>
      </c>
    </row>
    <row r="2741" spans="1:4" x14ac:dyDescent="0.25">
      <c r="A2741" s="226" t="s">
        <v>1110</v>
      </c>
      <c r="B2741" t="s">
        <v>1104</v>
      </c>
      <c r="C2741" t="s">
        <v>1440</v>
      </c>
      <c r="D2741" s="224" t="str">
        <f t="shared" si="72"/>
        <v>COMMENT ON COLUMN SPT_SAMP_FRM_TRACKING.SAMPLE_TYPE_ID IS 'The Sample Type for the given sampling data form';</v>
      </c>
    </row>
    <row r="2742" spans="1:4" x14ac:dyDescent="0.25">
      <c r="A2742" s="226" t="s">
        <v>1110</v>
      </c>
      <c r="B2742" t="s">
        <v>1108</v>
      </c>
      <c r="C2742" t="s">
        <v>1441</v>
      </c>
      <c r="D2742" s="224" t="str">
        <f t="shared" si="72"/>
        <v>COMMENT ON COLUMN SPT_SAMP_FRM_TRACKING.SAMPLE_TRACKING_ID IS 'The Sample Tracking record the given sampling form belongs to';</v>
      </c>
    </row>
    <row r="2743" spans="1:4" x14ac:dyDescent="0.25">
      <c r="A2743" s="226" t="s">
        <v>1110</v>
      </c>
      <c r="B2743" t="s">
        <v>1605</v>
      </c>
      <c r="C2743" t="s">
        <v>1606</v>
      </c>
      <c r="D2743" s="224" t="str">
        <f t="shared" si="72"/>
        <v>COMMENT ON COLUMN SPT_SAMP_FRM_TRACKING.CREATE_DATE IS 'The date on which this record was created in the database';</v>
      </c>
    </row>
    <row r="2744" spans="1:4" x14ac:dyDescent="0.25">
      <c r="A2744" s="226" t="s">
        <v>1110</v>
      </c>
      <c r="B2744" t="s">
        <v>1607</v>
      </c>
      <c r="C2744" t="s">
        <v>1608</v>
      </c>
      <c r="D2744" s="224" t="str">
        <f t="shared" si="72"/>
        <v>COMMENT ON COLUMN SPT_SAMP_FRM_TRACKING.CREATED_BY IS 'The Oracle username of the person creating this record in the database';</v>
      </c>
    </row>
    <row r="2745" spans="1:4" x14ac:dyDescent="0.25">
      <c r="A2745" s="226" t="s">
        <v>1110</v>
      </c>
      <c r="B2745" t="s">
        <v>1609</v>
      </c>
      <c r="C2745" t="s">
        <v>1610</v>
      </c>
      <c r="D2745" s="224" t="str">
        <f t="shared" si="72"/>
        <v>COMMENT ON COLUMN SPT_SAMP_FRM_TRACKING.LAST_MOD_DATE IS 'The last date on which any of the data in this record was changed';</v>
      </c>
    </row>
    <row r="2746" spans="1:4" x14ac:dyDescent="0.25">
      <c r="A2746" s="226" t="s">
        <v>1110</v>
      </c>
      <c r="B2746" t="s">
        <v>1611</v>
      </c>
      <c r="C2746" t="s">
        <v>1612</v>
      </c>
      <c r="D2746" s="224" t="str">
        <f t="shared" si="72"/>
        <v>COMMENT ON COLUMN SPT_SAMP_FRM_TRACKING.LAST_MOD_BY IS 'The Oracle username of the person making the most recent change to this record';</v>
      </c>
    </row>
    <row r="2747" spans="1:4" x14ac:dyDescent="0.25">
      <c r="A2747" s="226" t="s">
        <v>1110</v>
      </c>
      <c r="B2747" t="s">
        <v>1277</v>
      </c>
      <c r="C2747" t="s">
        <v>1442</v>
      </c>
      <c r="D2747" s="224" t="str">
        <f t="shared" si="72"/>
        <v>COMMENT ON COLUMN SPT_SAMP_FRM_TRACKING.SAMPLE_MAN_QC_DATE IS 'The date/time the sample form data was manually QC''d in the database';</v>
      </c>
    </row>
    <row r="2748" spans="1:4" x14ac:dyDescent="0.25">
      <c r="A2748" s="226" t="s">
        <v>1401</v>
      </c>
      <c r="B2748" t="s">
        <v>1197</v>
      </c>
      <c r="C2748" t="s">
        <v>1379</v>
      </c>
      <c r="D2748" s="224" t="str">
        <f t="shared" si="72"/>
        <v>COMMENT ON COLUMN SPT_TRIP_TRACKING.TRIP_TRACKING_ID IS 'Primary Key for the SPT_TRIP_TRACKING table';</v>
      </c>
    </row>
    <row r="2749" spans="1:4" x14ac:dyDescent="0.25">
      <c r="A2749" s="226" t="s">
        <v>1401</v>
      </c>
      <c r="B2749" t="s">
        <v>989</v>
      </c>
      <c r="C2749" t="s">
        <v>1380</v>
      </c>
      <c r="D2749" s="224" t="str">
        <f t="shared" si="72"/>
        <v>COMMENT ON COLUMN SPT_TRIP_TRACKING.TRACKING_YEAR IS 'Tracking Year';</v>
      </c>
    </row>
    <row r="2750" spans="1:4" x14ac:dyDescent="0.25">
      <c r="A2750" s="226" t="s">
        <v>1401</v>
      </c>
      <c r="B2750" t="s">
        <v>1291</v>
      </c>
      <c r="C2750" t="s">
        <v>1381</v>
      </c>
      <c r="D2750" s="224" t="str">
        <f t="shared" si="72"/>
        <v>COMMENT ON COLUMN SPT_TRIP_TRACKING.FISHING_VESS_ID IS 'Fishing Vessel Name';</v>
      </c>
    </row>
    <row r="2751" spans="1:4" x14ac:dyDescent="0.25">
      <c r="A2751" s="226" t="s">
        <v>1401</v>
      </c>
      <c r="B2751" t="s">
        <v>990</v>
      </c>
      <c r="C2751" t="s">
        <v>1382</v>
      </c>
      <c r="D2751" s="224" t="str">
        <f t="shared" si="72"/>
        <v>COMMENT ON COLUMN SPT_TRIP_TRACKING.DEPARTURE_DATE_UTC IS 'Departure Date (UTC)';</v>
      </c>
    </row>
    <row r="2752" spans="1:4" x14ac:dyDescent="0.25">
      <c r="A2752" s="226" t="s">
        <v>1401</v>
      </c>
      <c r="B2752" t="s">
        <v>1327</v>
      </c>
      <c r="C2752" t="s">
        <v>1383</v>
      </c>
      <c r="D2752" s="224" t="str">
        <f t="shared" si="72"/>
        <v>COMMENT ON COLUMN SPT_TRIP_TRACKING.FISH_COMPANY_ORG_ID IS 'Fishing Company Organization';</v>
      </c>
    </row>
    <row r="2753" spans="1:4" x14ac:dyDescent="0.25">
      <c r="A2753" s="226" t="s">
        <v>1401</v>
      </c>
      <c r="B2753" t="s">
        <v>992</v>
      </c>
      <c r="C2753" t="s">
        <v>1384</v>
      </c>
      <c r="D2753" s="224" t="str">
        <f t="shared" si="72"/>
        <v>COMMENT ON COLUMN SPT_TRIP_TRACKING.RPL_RCVD_DATE IS 'RPL Received Date';</v>
      </c>
    </row>
    <row r="2754" spans="1:4" x14ac:dyDescent="0.25">
      <c r="A2754" s="226" t="s">
        <v>1401</v>
      </c>
      <c r="B2754" t="s">
        <v>993</v>
      </c>
      <c r="C2754" t="s">
        <v>1385</v>
      </c>
      <c r="D2754" s="224" t="str">
        <f t="shared" si="72"/>
        <v>COMMENT ON COLUMN SPT_TRIP_TRACKING.RPL_TRIP_NUM IS 'RPL Trip Number';</v>
      </c>
    </row>
    <row r="2755" spans="1:4" x14ac:dyDescent="0.25">
      <c r="A2755" s="226" t="s">
        <v>1401</v>
      </c>
      <c r="B2755" t="s">
        <v>1360</v>
      </c>
      <c r="C2755" t="s">
        <v>1386</v>
      </c>
      <c r="D2755" s="224" t="str">
        <f t="shared" si="72"/>
        <v>COMMENT ON COLUMN SPT_TRIP_TRACKING.RPL_FORM_TYPE_ID IS 'RPL Form Type';</v>
      </c>
    </row>
    <row r="2756" spans="1:4" x14ac:dyDescent="0.25">
      <c r="A2756" s="226" t="s">
        <v>1401</v>
      </c>
      <c r="B2756" t="s">
        <v>1028</v>
      </c>
      <c r="C2756" t="s">
        <v>1388</v>
      </c>
      <c r="D2756" s="224" t="str">
        <f t="shared" si="72"/>
        <v>COMMENT ON COLUMN SPT_TRIP_TRACKING.DISCARD_YN IS 'Discard?';</v>
      </c>
    </row>
    <row r="2757" spans="1:4" x14ac:dyDescent="0.25">
      <c r="A2757" s="226" t="s">
        <v>1401</v>
      </c>
      <c r="B2757" t="s">
        <v>1361</v>
      </c>
      <c r="C2757" t="s">
        <v>3224</v>
      </c>
      <c r="D2757" s="224" t="str">
        <f t="shared" si="72"/>
        <v>COMMENT ON COLUMN SPT_TRIP_TRACKING.DISCARD_RCVD_DATE IS 'Discard Form Received Date (should only be populated when DISCARD_YN = ''Y'')';</v>
      </c>
    </row>
    <row r="2758" spans="1:4" x14ac:dyDescent="0.25">
      <c r="A2758" s="226" t="s">
        <v>1401</v>
      </c>
      <c r="B2758" t="s">
        <v>1363</v>
      </c>
      <c r="C2758" t="s">
        <v>1390</v>
      </c>
      <c r="D2758" s="224" t="str">
        <f t="shared" si="72"/>
        <v>COMMENT ON COLUMN SPT_TRIP_TRACKING.WELLCHART_RCVD_DATE IS 'Wellchart Received Date';</v>
      </c>
    </row>
    <row r="2759" spans="1:4" x14ac:dyDescent="0.25">
      <c r="A2759" s="226" t="s">
        <v>1401</v>
      </c>
      <c r="B2759" t="s">
        <v>1354</v>
      </c>
      <c r="C2759" t="s">
        <v>1391</v>
      </c>
      <c r="D2759" s="224" t="str">
        <f t="shared" si="72"/>
        <v>COMMENT ON COLUMN SPT_TRIP_TRACKING.RPL_REVWD_DATE IS 'RPL Reviewed Date';</v>
      </c>
    </row>
    <row r="2760" spans="1:4" x14ac:dyDescent="0.25">
      <c r="A2760" s="226" t="s">
        <v>1401</v>
      </c>
      <c r="B2760" t="s">
        <v>1356</v>
      </c>
      <c r="C2760" t="s">
        <v>1392</v>
      </c>
      <c r="D2760" s="224" t="str">
        <f t="shared" si="72"/>
        <v>COMMENT ON COLUMN SPT_TRIP_TRACKING.RPL_ADD2DB_DATE IS 'RPL Added to Database Date';</v>
      </c>
    </row>
    <row r="2761" spans="1:4" x14ac:dyDescent="0.25">
      <c r="A2761" s="226" t="s">
        <v>1401</v>
      </c>
      <c r="B2761" t="s">
        <v>1044</v>
      </c>
      <c r="C2761" t="s">
        <v>1393</v>
      </c>
      <c r="D2761" s="224" t="str">
        <f t="shared" si="72"/>
        <v>COMMENT ON COLUMN SPT_TRIP_TRACKING.SENT_TO_INFORM_DATE IS 'Sent to Informatica Date';</v>
      </c>
    </row>
    <row r="2762" spans="1:4" x14ac:dyDescent="0.25">
      <c r="A2762" s="226" t="s">
        <v>1401</v>
      </c>
      <c r="B2762" t="s">
        <v>1045</v>
      </c>
      <c r="C2762" t="s">
        <v>1394</v>
      </c>
      <c r="D2762" s="224" t="str">
        <f t="shared" si="72"/>
        <v>COMMENT ON COLUMN SPT_TRIP_TRACKING.RETURN_FROM_INFORM_DATE IS 'Returned From Informatica Date';</v>
      </c>
    </row>
    <row r="2763" spans="1:4" x14ac:dyDescent="0.25">
      <c r="A2763" s="226" t="s">
        <v>1401</v>
      </c>
      <c r="B2763" t="s">
        <v>554</v>
      </c>
      <c r="C2763" t="s">
        <v>1395</v>
      </c>
      <c r="D2763" s="224" t="str">
        <f t="shared" si="72"/>
        <v>COMMENT ON COLUMN SPT_TRIP_TRACKING.COMMENTS IS 'Comments';</v>
      </c>
    </row>
    <row r="2764" spans="1:4" x14ac:dyDescent="0.25">
      <c r="A2764" s="226" t="s">
        <v>1401</v>
      </c>
      <c r="B2764" t="s">
        <v>1605</v>
      </c>
      <c r="C2764" t="s">
        <v>1606</v>
      </c>
      <c r="D2764" s="224" t="str">
        <f t="shared" si="72"/>
        <v>COMMENT ON COLUMN SPT_TRIP_TRACKING.CREATE_DATE IS 'The date on which this record was created in the database';</v>
      </c>
    </row>
    <row r="2765" spans="1:4" x14ac:dyDescent="0.25">
      <c r="A2765" s="226" t="s">
        <v>1401</v>
      </c>
      <c r="B2765" t="s">
        <v>1607</v>
      </c>
      <c r="C2765" t="s">
        <v>1608</v>
      </c>
      <c r="D2765" s="224" t="str">
        <f t="shared" si="72"/>
        <v>COMMENT ON COLUMN SPT_TRIP_TRACKING.CREATED_BY IS 'The Oracle username of the person creating this record in the database';</v>
      </c>
    </row>
    <row r="2766" spans="1:4" x14ac:dyDescent="0.25">
      <c r="A2766" s="226" t="s">
        <v>1401</v>
      </c>
      <c r="B2766" t="s">
        <v>1609</v>
      </c>
      <c r="C2766" t="s">
        <v>1610</v>
      </c>
      <c r="D2766" s="224" t="str">
        <f t="shared" si="72"/>
        <v>COMMENT ON COLUMN SPT_TRIP_TRACKING.LAST_MOD_DATE IS 'The last date on which any of the data in this record was changed';</v>
      </c>
    </row>
    <row r="2767" spans="1:4" x14ac:dyDescent="0.25">
      <c r="A2767" s="226" t="s">
        <v>1401</v>
      </c>
      <c r="B2767" t="s">
        <v>1611</v>
      </c>
      <c r="C2767" t="s">
        <v>1612</v>
      </c>
      <c r="D2767" s="224" t="str">
        <f t="shared" si="72"/>
        <v>COMMENT ON COLUMN SPT_TRIP_TRACKING.LAST_MOD_BY IS 'The Oracle username of the person making the most recent change to this record';</v>
      </c>
    </row>
    <row r="2768" spans="1:4" x14ac:dyDescent="0.25">
      <c r="A2768" s="226" t="s">
        <v>1401</v>
      </c>
      <c r="B2768" t="s">
        <v>1868</v>
      </c>
      <c r="C2768" t="s">
        <v>1869</v>
      </c>
      <c r="D2768" s="224" t="str">
        <f t="shared" si="72"/>
        <v>COMMENT ON COLUMN SPT_TRIP_TRACKING.RPL_FILE_GROUP_ID IS 'The File Group for the given RPL documents';</v>
      </c>
    </row>
    <row r="2769" spans="1:4" x14ac:dyDescent="0.25">
      <c r="A2769" s="226" t="s">
        <v>1401</v>
      </c>
      <c r="B2769" t="s">
        <v>1368</v>
      </c>
      <c r="C2769" t="s">
        <v>1397</v>
      </c>
      <c r="D2769" s="224" t="str">
        <f t="shared" si="72"/>
        <v>COMMENT ON COLUMN SPT_TRIP_TRACKING.NUM_UL_FORMS IS 'The number of UL forms associated with the given RPL form';</v>
      </c>
    </row>
    <row r="2770" spans="1:4" x14ac:dyDescent="0.25">
      <c r="A2770" s="226" t="s">
        <v>1401</v>
      </c>
      <c r="B2770" t="s">
        <v>366</v>
      </c>
      <c r="C2770" t="s">
        <v>1398</v>
      </c>
      <c r="D2770" s="224" t="str">
        <f t="shared" si="72"/>
        <v>COMMENT ON COLUMN SPT_TRIP_TRACKING.VESS_TRIP_ID IS 'The foreign key reference to the vessel trip the documents/processes belong to';</v>
      </c>
    </row>
    <row r="2771" spans="1:4" x14ac:dyDescent="0.25">
      <c r="A2771" s="226" t="s">
        <v>1401</v>
      </c>
      <c r="B2771" t="s">
        <v>1369</v>
      </c>
      <c r="C2771" t="s">
        <v>1399</v>
      </c>
      <c r="D2771" s="224" t="str">
        <f t="shared" si="72"/>
        <v>COMMENT ON COLUMN SPT_TRIP_TRACKING.NUM_NET_SHARES IS 'The total number of net sharing events that occurred during the given fishing trip (both "give" and "receive" events)';</v>
      </c>
    </row>
    <row r="2772" spans="1:4" x14ac:dyDescent="0.25">
      <c r="A2772" s="226" t="s">
        <v>1401</v>
      </c>
      <c r="B2772" t="s">
        <v>1358</v>
      </c>
      <c r="C2772" t="s">
        <v>1400</v>
      </c>
      <c r="D2772" s="224" t="str">
        <f t="shared" si="72"/>
        <v>COMMENT ON COLUMN SPT_TRIP_TRACKING.RPL_MAN_QC_DATE IS 'RPL Manual QC Date';</v>
      </c>
    </row>
    <row r="2773" spans="1:4" x14ac:dyDescent="0.25">
      <c r="A2773" s="226" t="s">
        <v>1401</v>
      </c>
      <c r="B2773" t="s">
        <v>3221</v>
      </c>
      <c r="C2773" t="s">
        <v>3225</v>
      </c>
      <c r="D2773" s="224" t="str">
        <f t="shared" si="72"/>
        <v>COMMENT ON COLUMN SPT_TRIP_TRACKING.OB_TRANS_ADD2DB_DATE IS 'Onboard Transfers Added to Database Date (should only be populated when OB_TRANS_YN = ''Y'')';</v>
      </c>
    </row>
    <row r="2774" spans="1:4" x14ac:dyDescent="0.25">
      <c r="A2774" s="226" t="s">
        <v>1401</v>
      </c>
      <c r="B2774" t="s">
        <v>3222</v>
      </c>
      <c r="C2774" t="s">
        <v>3226</v>
      </c>
      <c r="D2774" s="224" t="str">
        <f t="shared" si="72"/>
        <v>COMMENT ON COLUMN SPT_TRIP_TRACKING.OB_TRANS_MAN_QC_DATE IS 'Onboard Transfer Manual QC Date (should only be populated when OB_TRANS_YN = ''Y'')';</v>
      </c>
    </row>
    <row r="2775" spans="1:4" x14ac:dyDescent="0.25">
      <c r="A2775" s="226" t="s">
        <v>1401</v>
      </c>
      <c r="B2775" t="s">
        <v>3223</v>
      </c>
      <c r="C2775" t="s">
        <v>3227</v>
      </c>
      <c r="D2775" s="224" t="str">
        <f t="shared" si="72"/>
        <v>COMMENT ON COLUMN SPT_TRIP_TRACKING.OB_TRANS_YN IS 'Flag to indicate if the given fishing trip had any onboard transfers during the trip';</v>
      </c>
    </row>
    <row r="2776" spans="1:4" x14ac:dyDescent="0.25">
      <c r="A2776" s="226" t="s">
        <v>1401</v>
      </c>
      <c r="B2776" t="s">
        <v>1870</v>
      </c>
      <c r="C2776" t="s">
        <v>1871</v>
      </c>
      <c r="D2776" s="224" t="str">
        <f t="shared" si="72"/>
        <v>COMMENT ON COLUMN SPT_TRIP_TRACKING.DISCARD_FILE_GROUP_ID IS 'The File Group for the given Discard documents (should only be populated when DISCARD_YN = ''Y'')';</v>
      </c>
    </row>
    <row r="2777" spans="1:4" x14ac:dyDescent="0.25">
      <c r="A2777" s="226" t="s">
        <v>1401</v>
      </c>
      <c r="B2777" t="s">
        <v>1872</v>
      </c>
      <c r="C2777" t="s">
        <v>1873</v>
      </c>
      <c r="D2777" s="224" t="str">
        <f t="shared" si="72"/>
        <v>COMMENT ON COLUMN SPT_TRIP_TRACKING.WELLCHART_FILE_GROUP_ID IS 'The File Group for the given Well Chart documents';</v>
      </c>
    </row>
    <row r="2778" spans="1:4" x14ac:dyDescent="0.25">
      <c r="A2778" s="226" t="s">
        <v>1401</v>
      </c>
      <c r="B2778" t="s">
        <v>1874</v>
      </c>
      <c r="C2778" t="s">
        <v>1875</v>
      </c>
      <c r="D2778" s="224" t="str">
        <f t="shared" si="72"/>
        <v>COMMENT ON COLUMN SPT_TRIP_TRACKING.MISC_FILE_GROUP_ID IS 'The File Group for the given miscellaneous documents';</v>
      </c>
    </row>
    <row r="2779" spans="1:4" x14ac:dyDescent="0.25">
      <c r="A2779" s="226" t="s">
        <v>1417</v>
      </c>
      <c r="B2779" t="s">
        <v>1150</v>
      </c>
      <c r="C2779" t="s">
        <v>1402</v>
      </c>
      <c r="D2779" s="224" t="str">
        <f t="shared" si="72"/>
        <v>COMMENT ON COLUMN SPT_UL_TRACKING.UL_TRACKING_ID IS 'Primary Key for the SPT_UL_TRACKING table';</v>
      </c>
    </row>
    <row r="2780" spans="1:4" x14ac:dyDescent="0.25">
      <c r="A2780" s="226" t="s">
        <v>1417</v>
      </c>
      <c r="B2780" t="s">
        <v>1197</v>
      </c>
      <c r="C2780" t="s">
        <v>1403</v>
      </c>
      <c r="D2780" s="224" t="str">
        <f t="shared" si="72"/>
        <v>COMMENT ON COLUMN SPT_UL_TRACKING.TRIP_TRACKING_ID IS 'Foreign key reference to the SPT_MAIN_TRACKING table.  Identifies the parent main tracking record';</v>
      </c>
    </row>
    <row r="2781" spans="1:4" x14ac:dyDescent="0.25">
      <c r="A2781" s="226" t="s">
        <v>1417</v>
      </c>
      <c r="B2781" t="s">
        <v>3228</v>
      </c>
      <c r="C2781" t="s">
        <v>3234</v>
      </c>
      <c r="D2781" s="224" t="str">
        <f t="shared" si="72"/>
        <v>COMMENT ON COLUMN SPT_UL_TRACKING.UL_FILE_GROUP_ID IS 'The File Group for the given UL documents';</v>
      </c>
    </row>
    <row r="2782" spans="1:4" x14ac:dyDescent="0.25">
      <c r="A2782" s="226" t="s">
        <v>1417</v>
      </c>
      <c r="B2782" t="s">
        <v>1371</v>
      </c>
      <c r="C2782" t="s">
        <v>1405</v>
      </c>
      <c r="D2782" s="224" t="str">
        <f t="shared" si="72"/>
        <v>COMMENT ON COLUMN SPT_UL_TRACKING.NUM_FOT_FORMS IS 'The number of FOT forms associated with the given UL form';</v>
      </c>
    </row>
    <row r="2783" spans="1:4" x14ac:dyDescent="0.25">
      <c r="A2783" s="226" t="s">
        <v>1417</v>
      </c>
      <c r="B2783" t="s">
        <v>1002</v>
      </c>
      <c r="C2783" t="s">
        <v>1406</v>
      </c>
      <c r="D2783" s="224" t="str">
        <f t="shared" si="72"/>
        <v>COMMENT ON COLUMN SPT_UL_TRACKING.UL_RCVD_DATE IS 'UL Received Date';</v>
      </c>
    </row>
    <row r="2784" spans="1:4" x14ac:dyDescent="0.25">
      <c r="A2784" s="226" t="s">
        <v>1417</v>
      </c>
      <c r="B2784" t="s">
        <v>242</v>
      </c>
      <c r="C2784" t="s">
        <v>1407</v>
      </c>
      <c r="D2784" s="224" t="str">
        <f t="shared" si="72"/>
        <v>COMMENT ON COLUMN SPT_UL_TRACKING.UL_TRANS_ID IS 'Foreign Key reference to the corresponding SPT_UL_TRANSACTIONS UL record';</v>
      </c>
    </row>
    <row r="2785" spans="1:4" x14ac:dyDescent="0.25">
      <c r="A2785" s="226" t="s">
        <v>1417</v>
      </c>
      <c r="B2785" t="s">
        <v>1372</v>
      </c>
      <c r="C2785" t="s">
        <v>1408</v>
      </c>
      <c r="D2785" s="224" t="str">
        <f t="shared" si="72"/>
        <v>COMMENT ON COLUMN SPT_UL_TRACKING.UL_REVWD_DATE IS 'UL Review Date';</v>
      </c>
    </row>
    <row r="2786" spans="1:4" x14ac:dyDescent="0.25">
      <c r="A2786" s="226" t="s">
        <v>1417</v>
      </c>
      <c r="B2786" t="s">
        <v>1373</v>
      </c>
      <c r="C2786" t="s">
        <v>1409</v>
      </c>
      <c r="D2786" s="224" t="str">
        <f t="shared" si="72"/>
        <v>COMMENT ON COLUMN SPT_UL_TRACKING.UL_ADD2DB_DATE IS 'Date UL Added to Database';</v>
      </c>
    </row>
    <row r="2787" spans="1:4" x14ac:dyDescent="0.25">
      <c r="A2787" s="226" t="s">
        <v>1417</v>
      </c>
      <c r="B2787" t="s">
        <v>1605</v>
      </c>
      <c r="C2787" t="s">
        <v>1606</v>
      </c>
      <c r="D2787" s="224" t="str">
        <f t="shared" si="72"/>
        <v>COMMENT ON COLUMN SPT_UL_TRACKING.CREATE_DATE IS 'The date on which this record was created in the database';</v>
      </c>
    </row>
    <row r="2788" spans="1:4" x14ac:dyDescent="0.25">
      <c r="A2788" s="226" t="s">
        <v>1417</v>
      </c>
      <c r="B2788" t="s">
        <v>1607</v>
      </c>
      <c r="C2788" t="s">
        <v>1608</v>
      </c>
      <c r="D2788" s="224" t="str">
        <f t="shared" si="72"/>
        <v>COMMENT ON COLUMN SPT_UL_TRACKING.CREATED_BY IS 'The Oracle username of the person creating this record in the database';</v>
      </c>
    </row>
    <row r="2789" spans="1:4" x14ac:dyDescent="0.25">
      <c r="A2789" s="226" t="s">
        <v>1417</v>
      </c>
      <c r="B2789" t="s">
        <v>1609</v>
      </c>
      <c r="C2789" t="s">
        <v>1610</v>
      </c>
      <c r="D2789" s="224" t="str">
        <f t="shared" si="72"/>
        <v>COMMENT ON COLUMN SPT_UL_TRACKING.LAST_MOD_DATE IS 'The last date on which any of the data in this record was changed';</v>
      </c>
    </row>
    <row r="2790" spans="1:4" x14ac:dyDescent="0.25">
      <c r="A2790" s="226" t="s">
        <v>1417</v>
      </c>
      <c r="B2790" t="s">
        <v>1611</v>
      </c>
      <c r="C2790" t="s">
        <v>1612</v>
      </c>
      <c r="D2790" s="224" t="str">
        <f t="shared" si="72"/>
        <v>COMMENT ON COLUMN SPT_UL_TRACKING.LAST_MOD_BY IS 'The Oracle username of the person making the most recent change to this record';</v>
      </c>
    </row>
    <row r="2791" spans="1:4" x14ac:dyDescent="0.25">
      <c r="A2791" s="226" t="s">
        <v>1417</v>
      </c>
      <c r="B2791" t="s">
        <v>1374</v>
      </c>
      <c r="C2791" t="s">
        <v>1410</v>
      </c>
      <c r="D2791" s="224" t="str">
        <f t="shared" si="72"/>
        <v>COMMENT ON COLUMN SPT_UL_TRACKING.SAMPLE_YN IS 'flag to indicate if this unloading transaction was sampled';</v>
      </c>
    </row>
    <row r="2792" spans="1:4" x14ac:dyDescent="0.25">
      <c r="A2792" s="226" t="s">
        <v>1417</v>
      </c>
      <c r="B2792" t="s">
        <v>1003</v>
      </c>
      <c r="C2792" t="s">
        <v>1411</v>
      </c>
      <c r="D2792" s="224" t="str">
        <f t="shared" si="72"/>
        <v>COMMENT ON COLUMN SPT_UL_TRACKING.UL_TRIP_NUM IS 'Trip Number reported on UL form';</v>
      </c>
    </row>
    <row r="2793" spans="1:4" x14ac:dyDescent="0.25">
      <c r="A2793" s="226" t="s">
        <v>1417</v>
      </c>
      <c r="B2793" t="s">
        <v>1375</v>
      </c>
      <c r="C2793" t="s">
        <v>1412</v>
      </c>
      <c r="D2793" s="224" t="str">
        <f t="shared" si="72"/>
        <v>COMMENT ON COLUMN SPT_UL_TRACKING.UL_MAN_QC_DATE IS 'Date UL was manually QC''d in database';</v>
      </c>
    </row>
    <row r="2794" spans="1:4" x14ac:dyDescent="0.25">
      <c r="A2794" s="226" t="s">
        <v>1417</v>
      </c>
      <c r="B2794" t="s">
        <v>1032</v>
      </c>
      <c r="C2794" t="s">
        <v>1413</v>
      </c>
      <c r="D2794" s="224" t="str">
        <f t="shared" si="72"/>
        <v>COMMENT ON COLUMN SPT_UL_TRACKING.UL_XSHIP_YN IS 'Flat to indicate if the unloaded catch was transshipped (Y) or was unloaded to a local processing company (N)';</v>
      </c>
    </row>
    <row r="2795" spans="1:4" x14ac:dyDescent="0.25">
      <c r="A2795" s="226" t="s">
        <v>1417</v>
      </c>
      <c r="B2795" t="s">
        <v>1376</v>
      </c>
      <c r="C2795" t="s">
        <v>1414</v>
      </c>
      <c r="D2795" s="224" t="str">
        <f t="shared" si="72"/>
        <v>COMMENT ON COLUMN SPT_UL_TRACKING.PTDF_RECVD_DATE IS 'The date the PTDF form was received (should only be populated when UL_XSHIP_YN = ''Y'')';</v>
      </c>
    </row>
    <row r="2796" spans="1:4" x14ac:dyDescent="0.25">
      <c r="A2796" s="226" t="s">
        <v>1417</v>
      </c>
      <c r="B2796" t="s">
        <v>1377</v>
      </c>
      <c r="C2796" t="s">
        <v>1415</v>
      </c>
      <c r="D2796" s="224" t="str">
        <f t="shared" si="72"/>
        <v>COMMENT ON COLUMN SPT_UL_TRACKING.UL_PORT_LOC_ID IS 'The port of unloading for the given unloading transaction';</v>
      </c>
    </row>
    <row r="2797" spans="1:4" x14ac:dyDescent="0.25">
      <c r="A2797" s="226" t="s">
        <v>1417</v>
      </c>
      <c r="B2797" t="s">
        <v>1378</v>
      </c>
      <c r="C2797" t="s">
        <v>1416</v>
      </c>
      <c r="D2797" s="224" t="str">
        <f t="shared" si="72"/>
        <v>COMMENT ON COLUMN SPT_UL_TRACKING.MATES_RECPT_RCVD_DATE IS 'Mate''s Receipt Received Date (should only be populated when UL_XSHIP_YN = ''Y'')';</v>
      </c>
    </row>
    <row r="2798" spans="1:4" x14ac:dyDescent="0.25">
      <c r="A2798" s="226" t="s">
        <v>1417</v>
      </c>
      <c r="B2798" t="s">
        <v>3229</v>
      </c>
      <c r="C2798" t="s">
        <v>3235</v>
      </c>
      <c r="D2798" s="224" t="str">
        <f t="shared" si="72"/>
        <v>COMMENT ON COLUMN SPT_UL_TRACKING.UL_TRANS_VESS_ID IS 'The transshipment vessel that the given catch was unloaded to (should only be populated when UL_XSHIP_YN = ''Y'', otherwise it should be NULL)';</v>
      </c>
    </row>
    <row r="2799" spans="1:4" x14ac:dyDescent="0.25">
      <c r="A2799" s="226" t="s">
        <v>1417</v>
      </c>
      <c r="B2799" t="s">
        <v>3230</v>
      </c>
      <c r="C2799" t="s">
        <v>3236</v>
      </c>
      <c r="D2799" s="224" t="str">
        <f t="shared" si="72"/>
        <v>COMMENT ON COLUMN SPT_UL_TRACKING.UL_ACC_ORG_ID IS 'The unloading Accepting Organization that the given catch was unloaded to (should only be populated when UL_XSHIP_YN = ''N'', otherwise it should be NULL)';</v>
      </c>
    </row>
    <row r="2800" spans="1:4" x14ac:dyDescent="0.25">
      <c r="A2800" s="226" t="s">
        <v>1417</v>
      </c>
      <c r="B2800" t="s">
        <v>3231</v>
      </c>
      <c r="C2800" t="s">
        <v>3237</v>
      </c>
      <c r="D2800" s="224" t="str">
        <f t="shared" si="72"/>
        <v>COMMENT ON COLUMN SPT_UL_TRACKING.UL_TRACK_TRANS_START_DATE IS 'The date the given UL transaction started';</v>
      </c>
    </row>
    <row r="2801" spans="1:4" x14ac:dyDescent="0.25">
      <c r="A2801" s="226" t="s">
        <v>1417</v>
      </c>
      <c r="B2801" t="s">
        <v>3232</v>
      </c>
      <c r="C2801" t="s">
        <v>3238</v>
      </c>
      <c r="D2801" s="224" t="str">
        <f t="shared" ref="D2801:D2923" si="73">CONCATENATE("COMMENT ON COLUMN ",A2801, ".", B2801, " IS '", SUBSTITUTE(C2801, "'", "''"), "';")</f>
        <v>COMMENT ON COLUMN SPT_UL_TRACKING.PTDF_FILE_GROUP_ID IS 'The File Group for the given PTDF documents (should only be populated when UL_XSHIP_YN = ''Y'')';</v>
      </c>
    </row>
    <row r="2802" spans="1:4" x14ac:dyDescent="0.25">
      <c r="A2802" s="226" t="s">
        <v>1417</v>
      </c>
      <c r="B2802" t="s">
        <v>3233</v>
      </c>
      <c r="C2802" t="s">
        <v>3239</v>
      </c>
      <c r="D2802" s="224" t="str">
        <f t="shared" si="73"/>
        <v>COMMENT ON COLUMN SPT_UL_TRACKING.MATES_RECPT_FILE_GROUP_ID IS 'The File Group for the given Mate''s Receipt documents (should only be populated when UL_XSHIP_YN = ''Y'')';</v>
      </c>
    </row>
    <row r="2803" spans="1:4" x14ac:dyDescent="0.25">
      <c r="A2803" s="46" t="s">
        <v>1810</v>
      </c>
      <c r="B2803" t="s">
        <v>239</v>
      </c>
      <c r="C2803" t="str">
        <f>VLOOKUP(B2803, Table_Cols!$B$296:$C$484, 2, FALSE)</f>
        <v>The corresponding FOT transaction record associated with the given FOT form</v>
      </c>
      <c r="D2803" t="str">
        <f t="shared" ref="D2803:D2861" si="74">CONCATENATE("COMMENT ON COLUMN ",A2803, ".", B2803, " IS '", SUBSTITUTE(C2803, "'", "''"), "';")</f>
        <v>COMMENT ON COLUMN SPT_FOT_HEADER_V.CANN_TRANS_ID IS 'The corresponding FOT transaction record associated with the given FOT form';</v>
      </c>
    </row>
    <row r="2804" spans="1:4" x14ac:dyDescent="0.25">
      <c r="A2804" s="46" t="s">
        <v>1810</v>
      </c>
      <c r="B2804" t="s">
        <v>410</v>
      </c>
      <c r="C2804" s="55" t="s">
        <v>1486</v>
      </c>
      <c r="D2804" s="137" t="str">
        <f t="shared" si="74"/>
        <v>COMMENT ON COLUMN SPT_FOT_HEADER_V.CANN_TRANS_PURCH_ORG_ID IS 'Purchasing Organization ID';</v>
      </c>
    </row>
    <row r="2805" spans="1:4" x14ac:dyDescent="0.25">
      <c r="A2805" s="46" t="s">
        <v>1810</v>
      </c>
      <c r="B2805" t="s">
        <v>111</v>
      </c>
      <c r="C2805" s="55" t="s">
        <v>1487</v>
      </c>
      <c r="D2805" s="137" t="str">
        <f t="shared" si="74"/>
        <v>COMMENT ON COLUMN SPT_FOT_HEADER_V.ORG_TYPE_ID IS 'Purchasing Organization Type ID';</v>
      </c>
    </row>
    <row r="2806" spans="1:4" x14ac:dyDescent="0.25">
      <c r="A2806" s="46" t="s">
        <v>1810</v>
      </c>
      <c r="B2806" t="s">
        <v>1119</v>
      </c>
      <c r="C2806" s="57" t="s">
        <v>1488</v>
      </c>
      <c r="D2806" s="137" t="str">
        <f t="shared" si="74"/>
        <v>COMMENT ON COLUMN SPT_FOT_HEADER_V.PURCH_ORG_TYPE_CODE IS 'Purchasing Organization Type Code';</v>
      </c>
    </row>
    <row r="2807" spans="1:4" x14ac:dyDescent="0.25">
      <c r="A2807" s="46" t="s">
        <v>1810</v>
      </c>
      <c r="B2807" t="s">
        <v>1120</v>
      </c>
      <c r="C2807" s="57" t="s">
        <v>1489</v>
      </c>
      <c r="D2807" s="137" t="str">
        <f t="shared" si="74"/>
        <v>COMMENT ON COLUMN SPT_FOT_HEADER_V.PURCH_ORG_TYPE_NAME IS 'Purchasing Organization Type Name';</v>
      </c>
    </row>
    <row r="2808" spans="1:4" x14ac:dyDescent="0.25">
      <c r="A2808" s="46" t="s">
        <v>1810</v>
      </c>
      <c r="B2808" t="s">
        <v>1121</v>
      </c>
      <c r="C2808" s="57" t="s">
        <v>1490</v>
      </c>
      <c r="D2808" s="137" t="str">
        <f t="shared" si="74"/>
        <v>COMMENT ON COLUMN SPT_FOT_HEADER_V.PURCH_ORG_TYPE_DESC IS 'Purchasing Organization Type description';</v>
      </c>
    </row>
    <row r="2809" spans="1:4" x14ac:dyDescent="0.25">
      <c r="A2809" s="46" t="s">
        <v>1810</v>
      </c>
      <c r="B2809" t="s">
        <v>1122</v>
      </c>
      <c r="C2809" s="58" t="s">
        <v>1498</v>
      </c>
      <c r="D2809" s="137" t="str">
        <f t="shared" si="74"/>
        <v>COMMENT ON COLUMN SPT_FOT_HEADER_V.PURCH_ORG_NAME IS 'The name of the Purchasing organization';</v>
      </c>
    </row>
    <row r="2810" spans="1:4" x14ac:dyDescent="0.25">
      <c r="A2810" s="46" t="s">
        <v>1810</v>
      </c>
      <c r="B2810" t="s">
        <v>1123</v>
      </c>
      <c r="C2810" s="58" t="s">
        <v>1497</v>
      </c>
      <c r="D2810" s="137" t="str">
        <f t="shared" si="74"/>
        <v>COMMENT ON COLUMN SPT_FOT_HEADER_V.PURCH_ORG_ABBR IS 'The abbreviated name of the Purchasing organization';</v>
      </c>
    </row>
    <row r="2811" spans="1:4" x14ac:dyDescent="0.25">
      <c r="A2811" s="46" t="s">
        <v>1810</v>
      </c>
      <c r="B2811" t="s">
        <v>1124</v>
      </c>
      <c r="C2811" s="58" t="s">
        <v>1496</v>
      </c>
      <c r="D2811" s="137" t="str">
        <f t="shared" si="74"/>
        <v>COMMENT ON COLUMN SPT_FOT_HEADER_V.PURCH_ORG_DESC IS 'Description for the Purchasing organization';</v>
      </c>
    </row>
    <row r="2812" spans="1:4" x14ac:dyDescent="0.25">
      <c r="A2812" s="46" t="s">
        <v>1810</v>
      </c>
      <c r="B2812" t="s">
        <v>1125</v>
      </c>
      <c r="C2812" s="58" t="s">
        <v>1495</v>
      </c>
      <c r="D2812" s="137" t="str">
        <f t="shared" si="74"/>
        <v>COMMENT ON COLUMN SPT_FOT_HEADER_V.PURCH_ORG_PHONE_NUM IS 'The phone number for the Purchasing organization';</v>
      </c>
    </row>
    <row r="2813" spans="1:4" x14ac:dyDescent="0.25">
      <c r="A2813" s="46" t="s">
        <v>1810</v>
      </c>
      <c r="B2813" t="s">
        <v>1126</v>
      </c>
      <c r="C2813" s="58" t="s">
        <v>1491</v>
      </c>
      <c r="D2813" s="137" t="str">
        <f t="shared" si="74"/>
        <v>COMMENT ON COLUMN SPT_FOT_HEADER_V.PURCH_ORG_ADDR1 IS 'The Purchasing organization Address line 1';</v>
      </c>
    </row>
    <row r="2814" spans="1:4" x14ac:dyDescent="0.25">
      <c r="A2814" s="46" t="s">
        <v>1810</v>
      </c>
      <c r="B2814" t="s">
        <v>1127</v>
      </c>
      <c r="C2814" s="58" t="s">
        <v>1492</v>
      </c>
      <c r="D2814" s="137" t="str">
        <f t="shared" si="74"/>
        <v>COMMENT ON COLUMN SPT_FOT_HEADER_V.PURCH_ORG_ADDR2 IS 'The Purchasing organization Address line 2';</v>
      </c>
    </row>
    <row r="2815" spans="1:4" x14ac:dyDescent="0.25">
      <c r="A2815" s="46" t="s">
        <v>1810</v>
      </c>
      <c r="B2815" t="s">
        <v>1128</v>
      </c>
      <c r="C2815" s="58" t="s">
        <v>1493</v>
      </c>
      <c r="D2815" s="137" t="str">
        <f t="shared" si="74"/>
        <v>COMMENT ON COLUMN SPT_FOT_HEADER_V.PURCH_ORG_ADDR3 IS 'The Purchasing organization Address line 3';</v>
      </c>
    </row>
    <row r="2816" spans="1:4" x14ac:dyDescent="0.25">
      <c r="A2816" s="46" t="s">
        <v>1810</v>
      </c>
      <c r="B2816" t="s">
        <v>1129</v>
      </c>
      <c r="C2816" s="58" t="s">
        <v>1494</v>
      </c>
      <c r="D2816" s="137" t="str">
        <f t="shared" si="74"/>
        <v>COMMENT ON COLUMN SPT_FOT_HEADER_V.PURCH_ORG_WEB_URL IS 'The Purchasing organization website';</v>
      </c>
    </row>
    <row r="2817" spans="1:4" x14ac:dyDescent="0.25">
      <c r="A2817" s="46" t="s">
        <v>1810</v>
      </c>
      <c r="B2817" t="s">
        <v>1130</v>
      </c>
      <c r="C2817" s="59" t="s">
        <v>1507</v>
      </c>
      <c r="D2817" s="137" t="str">
        <f t="shared" si="74"/>
        <v>COMMENT ON COLUMN SPT_FOT_HEADER_V.PURCH_LOC_ID IS 'The location of the Purchasing organization';</v>
      </c>
    </row>
    <row r="2818" spans="1:4" x14ac:dyDescent="0.25">
      <c r="A2818" s="46" t="s">
        <v>1810</v>
      </c>
      <c r="B2818" t="s">
        <v>1131</v>
      </c>
      <c r="C2818" s="59" t="s">
        <v>1510</v>
      </c>
      <c r="D2818" s="137" t="str">
        <f t="shared" si="74"/>
        <v>COMMENT ON COLUMN SPT_FOT_HEADER_V.PURCH_LOC_NAME IS 'The name of the given Purchasing organization location';</v>
      </c>
    </row>
    <row r="2819" spans="1:4" x14ac:dyDescent="0.25">
      <c r="A2819" s="46" t="s">
        <v>1810</v>
      </c>
      <c r="B2819" t="s">
        <v>1132</v>
      </c>
      <c r="C2819" s="59" t="s">
        <v>1509</v>
      </c>
      <c r="D2819" s="137" t="str">
        <f t="shared" si="74"/>
        <v>COMMENT ON COLUMN SPT_FOT_HEADER_V.PURCH_LOC_TYPE_ID IS 'The type of Purchasing organization location';</v>
      </c>
    </row>
    <row r="2820" spans="1:4" x14ac:dyDescent="0.25">
      <c r="A2820" s="46" t="s">
        <v>1810</v>
      </c>
      <c r="B2820" t="s">
        <v>1133</v>
      </c>
      <c r="C2820" s="59" t="s">
        <v>1508</v>
      </c>
      <c r="D2820" s="137" t="str">
        <f t="shared" si="74"/>
        <v>COMMENT ON COLUMN SPT_FOT_HEADER_V.PURCH_LOC_TYPE_NAME IS 'The name of the Purchasing organization location type';</v>
      </c>
    </row>
    <row r="2821" spans="1:4" x14ac:dyDescent="0.25">
      <c r="A2821" s="46" t="s">
        <v>1810</v>
      </c>
      <c r="B2821" t="s">
        <v>1134</v>
      </c>
      <c r="C2821" s="59" t="s">
        <v>1512</v>
      </c>
      <c r="D2821" s="137" t="str">
        <f t="shared" si="74"/>
        <v>COMMENT ON COLUMN SPT_FOT_HEADER_V.PURCH_LOC_TYPE_CODE IS 'The code for the Purchasing organization location type';</v>
      </c>
    </row>
    <row r="2822" spans="1:4" x14ac:dyDescent="0.25">
      <c r="A2822" s="46" t="s">
        <v>1810</v>
      </c>
      <c r="B2822" t="s">
        <v>1135</v>
      </c>
      <c r="C2822" s="59" t="s">
        <v>1511</v>
      </c>
      <c r="D2822" s="137" t="str">
        <f t="shared" si="74"/>
        <v>COMMENT ON COLUMN SPT_FOT_HEADER_V.PURCH_LOC_TYPE_DESC IS 'The description for the Purchasing organization location type';</v>
      </c>
    </row>
    <row r="2823" spans="1:4" x14ac:dyDescent="0.25">
      <c r="A2823" s="46" t="s">
        <v>1810</v>
      </c>
      <c r="B2823" t="s">
        <v>1136</v>
      </c>
      <c r="C2823" s="59" t="s">
        <v>1513</v>
      </c>
      <c r="D2823" s="137" t="str">
        <f t="shared" si="74"/>
        <v>COMMENT ON COLUMN SPT_FOT_HEADER_V.PURCH_LOC_ALPHA_CODE IS 'The alphabetic code for the given Purchasing organization location';</v>
      </c>
    </row>
    <row r="2824" spans="1:4" x14ac:dyDescent="0.25">
      <c r="A2824" s="46" t="s">
        <v>1810</v>
      </c>
      <c r="B2824" t="s">
        <v>1137</v>
      </c>
      <c r="C2824" s="59" t="s">
        <v>1514</v>
      </c>
      <c r="D2824" s="137" t="str">
        <f t="shared" si="74"/>
        <v>COMMENT ON COLUMN SPT_FOT_HEADER_V.PURCH_LOC_DESC IS 'The description for the given Purchasing organization location';</v>
      </c>
    </row>
    <row r="2825" spans="1:4" x14ac:dyDescent="0.25">
      <c r="A2825" s="46" t="s">
        <v>1810</v>
      </c>
      <c r="B2825" t="s">
        <v>1138</v>
      </c>
      <c r="C2825" s="59" t="s">
        <v>1515</v>
      </c>
      <c r="D2825" s="137" t="str">
        <f t="shared" si="74"/>
        <v>COMMENT ON COLUMN SPT_FOT_HEADER_V.PURCH_LOC_NUM_CODE IS 'The numeric code for the given Purchasing organization location';</v>
      </c>
    </row>
    <row r="2826" spans="1:4" x14ac:dyDescent="0.25">
      <c r="A2826" s="46" t="s">
        <v>1810</v>
      </c>
      <c r="B2826" t="s">
        <v>1139</v>
      </c>
      <c r="C2826" s="59" t="s">
        <v>1516</v>
      </c>
      <c r="D2826" s="137" t="str">
        <f t="shared" si="74"/>
        <v>COMMENT ON COLUMN SPT_FOT_HEADER_V.PURCH_LOC_PARENT_LOC_ID IS 'The parent location for the given Purchasing organization location';</v>
      </c>
    </row>
    <row r="2827" spans="1:4" x14ac:dyDescent="0.25">
      <c r="A2827" s="46" t="s">
        <v>1810</v>
      </c>
      <c r="B2827" t="s">
        <v>1140</v>
      </c>
      <c r="C2827" s="59" t="s">
        <v>1517</v>
      </c>
      <c r="D2827" s="137" t="str">
        <f t="shared" si="74"/>
        <v>COMMENT ON COLUMN SPT_FOT_HEADER_V.PURCH_LOC_SWFSC_SEQ_ID IS 'The original Purchasing organization location''s SEQ_ID for historical data in the SWFSC_LOC_VW query that was migrated from SWFSC in 2015';</v>
      </c>
    </row>
    <row r="2828" spans="1:4" x14ac:dyDescent="0.25">
      <c r="A2828" s="46" t="s">
        <v>1810</v>
      </c>
      <c r="B2828" t="s">
        <v>1141</v>
      </c>
      <c r="C2828" s="59" t="s">
        <v>1518</v>
      </c>
      <c r="D2828" s="137" t="str">
        <f t="shared" si="74"/>
        <v>COMMENT ON COLUMN SPT_FOT_HEADER_V.PURCH_LOC_SWFSC_SEQ_ID_PAR IS 'The original Purchasing organization location''s SEQ_ID_PARENT for historical data in the SWFSC_LOC_VW query that was migrated from SWFSC in 2015';</v>
      </c>
    </row>
    <row r="2829" spans="1:4" x14ac:dyDescent="0.25">
      <c r="A2829" s="46" t="s">
        <v>1810</v>
      </c>
      <c r="B2829" t="s">
        <v>1519</v>
      </c>
      <c r="C2829" s="60" t="s">
        <v>1520</v>
      </c>
      <c r="D2829" s="137" t="str">
        <f t="shared" si="74"/>
        <v>COMMENT ON COLUMN SPT_FOT_HEADER_V.PURCH_ORG_SWFSC_SEQ_ID IS 'The original Purchasing organization''s SEQ_ID for historical data in the SWFSC_ORG_VW query that was migrated from SWFSC in 2015';</v>
      </c>
    </row>
    <row r="2830" spans="1:4" x14ac:dyDescent="0.25">
      <c r="A2830" s="46" t="s">
        <v>1810</v>
      </c>
      <c r="B2830" t="s">
        <v>411</v>
      </c>
      <c r="C2830" s="64" t="s">
        <v>1528</v>
      </c>
      <c r="D2830" s="137" t="str">
        <f t="shared" si="74"/>
        <v>COMMENT ON COLUMN SPT_FOT_HEADER_V.CANN_TRANS_DATE IS 'The date the unloaded catch was received by the cannery company';</v>
      </c>
    </row>
    <row r="2831" spans="1:4" x14ac:dyDescent="0.25">
      <c r="A2831" s="46" t="s">
        <v>1810</v>
      </c>
      <c r="B2831" t="s">
        <v>1142</v>
      </c>
      <c r="C2831" s="125" t="s">
        <v>1499</v>
      </c>
      <c r="D2831" s="137" t="str">
        <f t="shared" si="74"/>
        <v>COMMENT ON COLUMN SPT_FOT_HEADER_V.FORMATTED_CANN_TRANS_DATE IS 'The formatted date the vessel catch was received by the cannery company (MM/DD/YYYY)';</v>
      </c>
    </row>
    <row r="2832" spans="1:4" x14ac:dyDescent="0.25">
      <c r="A2832" s="46" t="s">
        <v>1810</v>
      </c>
      <c r="B2832" t="s">
        <v>242</v>
      </c>
      <c r="C2832" s="64" t="str">
        <f>VLOOKUP(B2832, Table_Cols!$B$296:$C$484, 2, FALSE)</f>
        <v>Foreign Key reference to the corresponding SPT_UL_TRANSACTIONS UL record</v>
      </c>
      <c r="D2832" s="137" t="str">
        <f t="shared" si="74"/>
        <v>COMMENT ON COLUMN SPT_FOT_HEADER_V.UL_TRANS_ID IS 'Foreign Key reference to the corresponding SPT_UL_TRANSACTIONS UL record';</v>
      </c>
    </row>
    <row r="2833" spans="1:4" x14ac:dyDescent="0.25">
      <c r="A2833" s="46" t="s">
        <v>1810</v>
      </c>
      <c r="B2833" t="s">
        <v>412</v>
      </c>
      <c r="C2833" s="64" t="s">
        <v>562</v>
      </c>
      <c r="D2833" s="137" t="str">
        <f t="shared" si="74"/>
        <v>COMMENT ON COLUMN SPT_FOT_HEADER_V.CANN_TRANS_NOTES IS 'The notes for the given cannery transactions';</v>
      </c>
    </row>
    <row r="2834" spans="1:4" x14ac:dyDescent="0.25">
      <c r="A2834" s="46" t="s">
        <v>1810</v>
      </c>
      <c r="B2834" t="s">
        <v>564</v>
      </c>
      <c r="C2834" s="64" t="s">
        <v>565</v>
      </c>
      <c r="D2834" s="137" t="str">
        <f t="shared" si="74"/>
        <v>COMMENT ON COLUMN SPT_FOT_HEADER_V.CANN_TRANS_WT_UOM_ID IS 'The unit of measure originally used to enter the weights for the given cannery transaction.';</v>
      </c>
    </row>
    <row r="2835" spans="1:4" x14ac:dyDescent="0.25">
      <c r="A2835" s="46" t="s">
        <v>1810</v>
      </c>
      <c r="B2835" t="s">
        <v>282</v>
      </c>
      <c r="C2835" s="64" t="str">
        <f>VLOOKUP(B2835, Table_Cols!$B$296:$C$484, 2, FALSE)</f>
        <v>Name of the unit of measure</v>
      </c>
      <c r="D2835" s="137" t="str">
        <f t="shared" si="74"/>
        <v>COMMENT ON COLUMN SPT_FOT_HEADER_V.UOM_NAME IS 'Name of the unit of measure';</v>
      </c>
    </row>
    <row r="2836" spans="1:4" x14ac:dyDescent="0.25">
      <c r="A2836" s="46" t="s">
        <v>1810</v>
      </c>
      <c r="B2836" t="s">
        <v>284</v>
      </c>
      <c r="C2836" s="64" t="str">
        <f>VLOOKUP(B2836, Table_Cols!$B$296:$C$484, 2, FALSE)</f>
        <v>The abbreviation for the given unit of measure</v>
      </c>
      <c r="D2836" s="137" t="str">
        <f t="shared" si="74"/>
        <v>COMMENT ON COLUMN SPT_FOT_HEADER_V.UOM_ABBR IS 'The abbreviation for the given unit of measure';</v>
      </c>
    </row>
    <row r="2837" spans="1:4" x14ac:dyDescent="0.25">
      <c r="A2837" s="46" t="s">
        <v>1810</v>
      </c>
      <c r="B2837" t="s">
        <v>283</v>
      </c>
      <c r="C2837" s="64" t="str">
        <f>VLOOKUP(B2837, Table_Cols!$B$296:$C$484, 2, FALSE)</f>
        <v>The description for the given unit of measure</v>
      </c>
      <c r="D2837" s="137" t="str">
        <f t="shared" si="74"/>
        <v>COMMENT ON COLUMN SPT_FOT_HEADER_V.UOM_DESC IS 'The description for the given unit of measure';</v>
      </c>
    </row>
    <row r="2838" spans="1:4" x14ac:dyDescent="0.25">
      <c r="A2838" s="46" t="s">
        <v>1810</v>
      </c>
      <c r="B2838" t="s">
        <v>804</v>
      </c>
      <c r="C2838" s="64" t="str">
        <f>VLOOKUP(B2838, Table_Cols!$B$296:$C$484, 2, FALSE)</f>
        <v>The conversion factor from the natively stored value's unit of measure (metric tonnes) necessary to transform it to the given unit of measure</v>
      </c>
      <c r="D2838" s="137" t="str">
        <f t="shared" si="74"/>
        <v>COMMENT ON COLUMN SPT_FOT_HEADER_V.UOM_CONV_FACTOR_TO IS 'The conversion factor from the natively stored value''s unit of measure (metric tonnes) necessary to transform it to the given unit of measure';</v>
      </c>
    </row>
    <row r="2839" spans="1:4" x14ac:dyDescent="0.25">
      <c r="A2839" s="46" t="s">
        <v>1810</v>
      </c>
      <c r="B2839" t="s">
        <v>802</v>
      </c>
      <c r="C2839" s="64" t="str">
        <f>VLOOKUP(B2839, Table_Cols!$B$296:$C$484, 2, FALSE)</f>
        <v>The conversion factor from the given unit of measure necessary to transform the value to the natively stored value's unit of measure (metric tonnes)</v>
      </c>
      <c r="D2839" s="137" t="str">
        <f t="shared" si="74"/>
        <v>COMMENT ON COLUMN SPT_FOT_HEADER_V.UOM_CONV_FACTOR_FROM IS 'The conversion factor from the given unit of measure necessary to transform the value to the natively stored value''s unit of measure (metric tonnes)';</v>
      </c>
    </row>
    <row r="2840" spans="1:4" x14ac:dyDescent="0.25">
      <c r="A2840" s="46" t="s">
        <v>1810</v>
      </c>
      <c r="B2840" t="s">
        <v>493</v>
      </c>
      <c r="C2840" s="64" t="s">
        <v>634</v>
      </c>
      <c r="D2840" s="137" t="str">
        <f t="shared" si="74"/>
        <v>COMMENT ON COLUMN SPT_FOT_HEADER_V.MEAS_TYPE_ID IS 'Primary Key for the SPT_MEASUREMENT_TYPES table';</v>
      </c>
    </row>
    <row r="2841" spans="1:4" x14ac:dyDescent="0.25">
      <c r="A2841" s="46" t="s">
        <v>1810</v>
      </c>
      <c r="B2841" t="s">
        <v>635</v>
      </c>
      <c r="C2841" s="64" t="str">
        <f>VLOOKUP(B2841, Table_Cols!$B$296:$C$484, 2, FALSE)</f>
        <v>The type of measurement</v>
      </c>
      <c r="D2841" s="137" t="str">
        <f t="shared" si="74"/>
        <v>COMMENT ON COLUMN SPT_FOT_HEADER_V.MEAS_TYPE_NAME IS 'The type of measurement';</v>
      </c>
    </row>
    <row r="2842" spans="1:4" x14ac:dyDescent="0.25">
      <c r="A2842" s="46" t="s">
        <v>1810</v>
      </c>
      <c r="B2842" t="s">
        <v>630</v>
      </c>
      <c r="C2842" s="64" t="str">
        <f>VLOOKUP(B2842, Table_Cols!$B$296:$C$484, 2, FALSE)</f>
        <v>The code for the type of measurement</v>
      </c>
      <c r="D2842" s="137" t="str">
        <f t="shared" si="74"/>
        <v>COMMENT ON COLUMN SPT_FOT_HEADER_V.MEAS_TYPE_CODE IS 'The code for the type of measurement';</v>
      </c>
    </row>
    <row r="2843" spans="1:4" x14ac:dyDescent="0.25">
      <c r="A2843" s="46" t="s">
        <v>1810</v>
      </c>
      <c r="B2843" t="s">
        <v>632</v>
      </c>
      <c r="C2843" s="64" t="str">
        <f>VLOOKUP(B2843, Table_Cols!$B$296:$C$484, 2, FALSE)</f>
        <v>The description for the measurement type</v>
      </c>
      <c r="D2843" s="137" t="str">
        <f t="shared" si="74"/>
        <v>COMMENT ON COLUMN SPT_FOT_HEADER_V.MEAS_TYPE_DESC IS 'The description for the measurement type';</v>
      </c>
    </row>
    <row r="2844" spans="1:4" x14ac:dyDescent="0.25">
      <c r="A2844" s="46" t="s">
        <v>1810</v>
      </c>
      <c r="B2844" t="s">
        <v>508</v>
      </c>
      <c r="C2844" s="64" t="str">
        <f>VLOOKUP(B2844, Table_Cols!$B$296:$C$484, 2, FALSE)</f>
        <v>Primary Key for the SPT_FORM_VERSIONS table</v>
      </c>
      <c r="D2844" s="137" t="str">
        <f t="shared" si="74"/>
        <v>COMMENT ON COLUMN SPT_FOT_HEADER_V.FORM_VERSION_ID IS 'Primary Key for the SPT_FORM_VERSIONS table';</v>
      </c>
    </row>
    <row r="2845" spans="1:4" x14ac:dyDescent="0.25">
      <c r="A2845" s="46" t="s">
        <v>1810</v>
      </c>
      <c r="B2845" t="s">
        <v>516</v>
      </c>
      <c r="C2845" s="64" t="str">
        <f>VLOOKUP(B2845, Table_Cols!$B$296:$C$484, 2, FALSE)</f>
        <v>Primary Key for the SPT_FORM_TYPES table</v>
      </c>
      <c r="D2845" s="137" t="str">
        <f t="shared" si="74"/>
        <v>COMMENT ON COLUMN SPT_FOT_HEADER_V.FORM_TYPE_ID IS 'Primary Key for the SPT_FORM_TYPES table';</v>
      </c>
    </row>
    <row r="2846" spans="1:4" x14ac:dyDescent="0.25">
      <c r="A2846" s="46" t="s">
        <v>1810</v>
      </c>
      <c r="B2846" t="s">
        <v>594</v>
      </c>
      <c r="C2846" s="64" t="str">
        <f>VLOOKUP(B2846, Table_Cols!$B$296:$C$484, 2, FALSE)</f>
        <v>The type of data collection form</v>
      </c>
      <c r="D2846" s="137" t="str">
        <f t="shared" si="74"/>
        <v>COMMENT ON COLUMN SPT_FOT_HEADER_V.FORM_TYPE_NAME IS 'The type of data collection form';</v>
      </c>
    </row>
    <row r="2847" spans="1:4" x14ac:dyDescent="0.25">
      <c r="A2847" s="46" t="s">
        <v>1810</v>
      </c>
      <c r="B2847" t="s">
        <v>591</v>
      </c>
      <c r="C2847" s="64" t="str">
        <f>VLOOKUP(B2847, Table_Cols!$B$296:$C$484, 2, FALSE)</f>
        <v>The description of the given type of data collection form</v>
      </c>
      <c r="D2847" s="137" t="str">
        <f t="shared" si="74"/>
        <v>COMMENT ON COLUMN SPT_FOT_HEADER_V.FORM_TYPE_DESC IS 'The description of the given type of data collection form';</v>
      </c>
    </row>
    <row r="2848" spans="1:4" x14ac:dyDescent="0.25">
      <c r="A2848" s="46" t="s">
        <v>1810</v>
      </c>
      <c r="B2848" t="s">
        <v>1116</v>
      </c>
      <c r="C2848" s="64" t="str">
        <f>VLOOKUP(B2848, Table_Cols!$B$296:$C$484, 2, FALSE)</f>
        <v>Primary Key for the SPT_FORM_CATEGORIES table</v>
      </c>
      <c r="D2848" s="137" t="str">
        <f t="shared" si="74"/>
        <v>COMMENT ON COLUMN SPT_FOT_HEADER_V.FORM_CATEGORY_ID IS 'Primary Key for the SPT_FORM_CATEGORIES table';</v>
      </c>
    </row>
    <row r="2849" spans="1:4" x14ac:dyDescent="0.25">
      <c r="A2849" s="46" t="s">
        <v>1810</v>
      </c>
      <c r="B2849" t="s">
        <v>1143</v>
      </c>
      <c r="C2849" s="64" t="str">
        <f>VLOOKUP(B2849, Table_Cols!$B$296:$C$484, 2, FALSE)</f>
        <v>The code for the given Form Category</v>
      </c>
      <c r="D2849" s="137" t="str">
        <f t="shared" si="74"/>
        <v>COMMENT ON COLUMN SPT_FOT_HEADER_V.FORM_CATEGORY_CODE IS 'The code for the given Form Category';</v>
      </c>
    </row>
    <row r="2850" spans="1:4" x14ac:dyDescent="0.25">
      <c r="A2850" s="46" t="s">
        <v>1810</v>
      </c>
      <c r="B2850" t="s">
        <v>1144</v>
      </c>
      <c r="C2850" s="64" t="str">
        <f>VLOOKUP(B2850, Table_Cols!$B$296:$C$484, 2, FALSE)</f>
        <v>The name for the given Form Category</v>
      </c>
      <c r="D2850" s="137" t="str">
        <f t="shared" si="74"/>
        <v>COMMENT ON COLUMN SPT_FOT_HEADER_V.FORM_CATEGORY_NAME IS 'The name for the given Form Category';</v>
      </c>
    </row>
    <row r="2851" spans="1:4" x14ac:dyDescent="0.25">
      <c r="A2851" s="46" t="s">
        <v>1810</v>
      </c>
      <c r="B2851" t="s">
        <v>1145</v>
      </c>
      <c r="C2851" s="64" t="str">
        <f>VLOOKUP(B2851, Table_Cols!$B$296:$C$484, 2, FALSE)</f>
        <v>The description for the given Form Category</v>
      </c>
      <c r="D2851" s="137" t="str">
        <f t="shared" si="74"/>
        <v>COMMENT ON COLUMN SPT_FOT_HEADER_V.FORM_CATEGORY_DESC IS 'The description for the given Form Category';</v>
      </c>
    </row>
    <row r="2852" spans="1:4" x14ac:dyDescent="0.25">
      <c r="A2852" s="46" t="s">
        <v>1810</v>
      </c>
      <c r="B2852" t="s">
        <v>599</v>
      </c>
      <c r="C2852" s="64" t="str">
        <f>VLOOKUP(B2852, Table_Cols!$B$296:$C$484, 2, FALSE)</f>
        <v>The version of the given data collection form</v>
      </c>
      <c r="D2852" s="137" t="str">
        <f t="shared" si="74"/>
        <v>COMMENT ON COLUMN SPT_FOT_HEADER_V.VERSION IS 'The version of the given data collection form';</v>
      </c>
    </row>
    <row r="2853" spans="1:4" x14ac:dyDescent="0.25">
      <c r="A2853" s="46" t="s">
        <v>1810</v>
      </c>
      <c r="B2853" t="s">
        <v>596</v>
      </c>
      <c r="C2853" s="64" t="str">
        <f>VLOOKUP(B2853, Table_Cols!$B$296:$C$484, 2, FALSE)</f>
        <v>The description of the given data collection form</v>
      </c>
      <c r="D2853" s="137" t="str">
        <f t="shared" si="74"/>
        <v>COMMENT ON COLUMN SPT_FOT_HEADER_V.FORM_DESC IS 'The description of the given data collection form';</v>
      </c>
    </row>
    <row r="2854" spans="1:4" x14ac:dyDescent="0.25">
      <c r="A2854" s="46" t="s">
        <v>1810</v>
      </c>
      <c r="B2854" t="s">
        <v>509</v>
      </c>
      <c r="C2854" s="64" t="str">
        <f>VLOOKUP(B2854, Table_Cols!$B$296:$C$484, 2, FALSE)</f>
        <v>Primary Key for the SPT_IMPORT_METHODS table</v>
      </c>
      <c r="D2854" s="137" t="str">
        <f t="shared" si="74"/>
        <v>COMMENT ON COLUMN SPT_FOT_HEADER_V.IMP_METHOD_ID IS 'Primary Key for the SPT_IMPORT_METHODS table';</v>
      </c>
    </row>
    <row r="2855" spans="1:4" x14ac:dyDescent="0.25">
      <c r="A2855" s="46" t="s">
        <v>1810</v>
      </c>
      <c r="B2855" t="s">
        <v>607</v>
      </c>
      <c r="C2855" s="64" t="str">
        <f>VLOOKUP(B2855, Table_Cols!$B$296:$C$484, 2, FALSE)</f>
        <v>The name of the given data import method</v>
      </c>
      <c r="D2855" s="137" t="str">
        <f t="shared" si="74"/>
        <v>COMMENT ON COLUMN SPT_FOT_HEADER_V.IMP_METHOD_NAME IS 'The name of the given data import method';</v>
      </c>
    </row>
    <row r="2856" spans="1:4" x14ac:dyDescent="0.25">
      <c r="A2856" s="46" t="s">
        <v>1810</v>
      </c>
      <c r="B2856" t="s">
        <v>604</v>
      </c>
      <c r="C2856" s="64" t="str">
        <f>VLOOKUP(B2856, Table_Cols!$B$296:$C$484, 2, FALSE)</f>
        <v>The description of the given data import method</v>
      </c>
      <c r="D2856" s="137" t="str">
        <f t="shared" si="74"/>
        <v>COMMENT ON COLUMN SPT_FOT_HEADER_V.IMP_METHOD_DESC IS 'The description of the given data import method';</v>
      </c>
    </row>
    <row r="2857" spans="1:4" x14ac:dyDescent="0.25">
      <c r="A2857" s="46" t="s">
        <v>1810</v>
      </c>
      <c r="B2857" t="s">
        <v>610</v>
      </c>
      <c r="C2857" s="64" t="str">
        <f>VLOOKUP(B2857, Table_Cols!$B$296:$C$484, 2, FALSE)</f>
        <v>The version of the given data import method</v>
      </c>
      <c r="D2857" s="137" t="str">
        <f t="shared" si="74"/>
        <v>COMMENT ON COLUMN SPT_FOT_HEADER_V.IMP_METHOD_VERSION IS 'The version of the given data import method';</v>
      </c>
    </row>
    <row r="2858" spans="1:4" x14ac:dyDescent="0.25">
      <c r="A2858" s="46" t="s">
        <v>1810</v>
      </c>
      <c r="B2858" t="s">
        <v>514</v>
      </c>
      <c r="C2858" s="64" t="str">
        <f>VLOOKUP(B2858, Table_Cols!$B$296:$C$484, 2, FALSE)</f>
        <v>The type of data import method</v>
      </c>
      <c r="D2858" s="137" t="str">
        <f t="shared" si="74"/>
        <v>COMMENT ON COLUMN SPT_FOT_HEADER_V.IMP_METHOD_TYPE_ID IS 'The type of data import method';</v>
      </c>
    </row>
    <row r="2859" spans="1:4" x14ac:dyDescent="0.25">
      <c r="A2859" s="46" t="s">
        <v>1810</v>
      </c>
      <c r="B2859" t="s">
        <v>1146</v>
      </c>
      <c r="C2859" s="64" t="s">
        <v>614</v>
      </c>
      <c r="D2859" s="137" t="str">
        <f t="shared" si="74"/>
        <v>COMMENT ON COLUMN SPT_FOT_HEADER_V.IMP_METHOD_TYPE_NAME IS 'The code of the given type of import method';</v>
      </c>
    </row>
    <row r="2860" spans="1:4" x14ac:dyDescent="0.25">
      <c r="A2860" s="46" t="s">
        <v>1810</v>
      </c>
      <c r="B2860" t="s">
        <v>1147</v>
      </c>
      <c r="C2860" s="64" t="s">
        <v>616</v>
      </c>
      <c r="D2860" s="137" t="str">
        <f t="shared" si="74"/>
        <v>COMMENT ON COLUMN SPT_FOT_HEADER_V.IMP_METHOD_TYPE_CODE IS 'The description of the given type of import method';</v>
      </c>
    </row>
    <row r="2861" spans="1:4" x14ac:dyDescent="0.25">
      <c r="A2861" s="46" t="s">
        <v>1810</v>
      </c>
      <c r="B2861" t="s">
        <v>1148</v>
      </c>
      <c r="C2861" s="64" t="s">
        <v>618</v>
      </c>
      <c r="D2861" s="137" t="str">
        <f t="shared" si="74"/>
        <v>COMMENT ON COLUMN SPT_FOT_HEADER_V.IMP_METHOD_TYPE_DESC IS 'The name of the given type of import method';</v>
      </c>
    </row>
    <row r="2862" spans="1:4" x14ac:dyDescent="0.25">
      <c r="A2862" t="s">
        <v>1827</v>
      </c>
      <c r="B2862" t="s">
        <v>1197</v>
      </c>
      <c r="C2862" t="s">
        <v>1571</v>
      </c>
      <c r="D2862" s="224" t="str">
        <f t="shared" si="73"/>
        <v>COMMENT ON COLUMN SPT_QC_TRIP_TRACKING_V.TRIP_TRACKING_ID IS 'Foreign Key reference to the parent SPT_TRIP_TRACKING table that indicates which fishing trip the given net sharing event occurred during';</v>
      </c>
    </row>
    <row r="2863" spans="1:4" x14ac:dyDescent="0.25">
      <c r="A2863" s="224" t="s">
        <v>1827</v>
      </c>
      <c r="B2863" t="s">
        <v>989</v>
      </c>
      <c r="C2863" t="s">
        <v>1380</v>
      </c>
      <c r="D2863" s="224" t="str">
        <f t="shared" si="73"/>
        <v>COMMENT ON COLUMN SPT_QC_TRIP_TRACKING_V.TRACKING_YEAR IS 'Tracking Year';</v>
      </c>
    </row>
    <row r="2864" spans="1:4" x14ac:dyDescent="0.25">
      <c r="A2864" s="224" t="s">
        <v>1827</v>
      </c>
      <c r="B2864" t="s">
        <v>1304</v>
      </c>
      <c r="C2864" t="s">
        <v>1700</v>
      </c>
      <c r="D2864" s="224" t="str">
        <f t="shared" si="73"/>
        <v>COMMENT ON COLUMN SPT_QC_TRIP_TRACKING_V.FISH_PTA_VESS_NAME IS 'The name of the given Fishing Vessel during the DEPARTURE_DATE_UTC (PTA)';</v>
      </c>
    </row>
    <row r="2865" spans="1:4" x14ac:dyDescent="0.25">
      <c r="A2865" s="224" t="s">
        <v>1827</v>
      </c>
      <c r="B2865" t="s">
        <v>1300</v>
      </c>
      <c r="C2865" t="s">
        <v>1735</v>
      </c>
      <c r="D2865" s="224" t="str">
        <f t="shared" si="73"/>
        <v>COMMENT ON COLUMN SPT_QC_TRIP_TRACKING_V.FISH_VESS_TYPE_CODE IS 'The vessel type code of the given Fishing Vessel';</v>
      </c>
    </row>
    <row r="2866" spans="1:4" x14ac:dyDescent="0.25">
      <c r="A2866" s="224" t="s">
        <v>1827</v>
      </c>
      <c r="B2866" t="s">
        <v>3246</v>
      </c>
      <c r="C2866" t="s">
        <v>3269</v>
      </c>
      <c r="D2866" s="224" t="str">
        <f t="shared" si="73"/>
        <v>COMMENT ON COLUMN SPT_QC_TRIP_TRACKING_V.MISMATCHED_VESS_TYPE IS 'The vessel type of the given vessel was not Purse-Seine';</v>
      </c>
    </row>
    <row r="2867" spans="1:4" x14ac:dyDescent="0.25">
      <c r="A2867" s="224" t="s">
        <v>1827</v>
      </c>
      <c r="B2867" t="s">
        <v>1315</v>
      </c>
      <c r="C2867" t="s">
        <v>1710</v>
      </c>
      <c r="D2867" s="224" t="str">
        <f t="shared" si="73"/>
        <v>COMMENT ON COLUMN SPT_QC_TRIP_TRACKING_V.FISH_PTA_ORG_NAME IS 'The name of the Vessel Management Organization  of the given Fishing Vessel during the DEPARTURE_DATE_UTC (PTA)';</v>
      </c>
    </row>
    <row r="2868" spans="1:4" x14ac:dyDescent="0.25">
      <c r="A2868" s="224" t="s">
        <v>1827</v>
      </c>
      <c r="B2868" t="s">
        <v>1330</v>
      </c>
      <c r="C2868" t="s">
        <v>1741</v>
      </c>
      <c r="D2868" s="224" t="str">
        <f t="shared" si="73"/>
        <v>COMMENT ON COLUMN SPT_QC_TRIP_TRACKING_V.FISH_ORG_TYPE_NAME IS 'The Organization Type name for the given Fishing Company';</v>
      </c>
    </row>
    <row r="2869" spans="1:4" x14ac:dyDescent="0.25">
      <c r="A2869" s="224" t="s">
        <v>1827</v>
      </c>
      <c r="B2869" t="s">
        <v>1329</v>
      </c>
      <c r="C2869" t="s">
        <v>1740</v>
      </c>
      <c r="D2869" s="224" t="str">
        <f t="shared" si="73"/>
        <v>COMMENT ON COLUMN SPT_QC_TRIP_TRACKING_V.FISH_ORG_TYPE_CODE IS 'The Organization Type code for the given Fishing Company';</v>
      </c>
    </row>
    <row r="2870" spans="1:4" x14ac:dyDescent="0.25">
      <c r="A2870" s="224" t="s">
        <v>1827</v>
      </c>
      <c r="B2870" t="s">
        <v>3247</v>
      </c>
      <c r="C2870" t="s">
        <v>3270</v>
      </c>
      <c r="D2870" s="224" t="str">
        <f t="shared" si="73"/>
        <v>COMMENT ON COLUMN SPT_QC_TRIP_TRACKING_V.MISMATCHED_FISH_ORG_TYPE IS 'The organization type of the given Fishing Company was not Fishing';</v>
      </c>
    </row>
    <row r="2871" spans="1:4" x14ac:dyDescent="0.25">
      <c r="A2871" s="224" t="s">
        <v>1827</v>
      </c>
      <c r="B2871" t="s">
        <v>990</v>
      </c>
      <c r="C2871" t="s">
        <v>1751</v>
      </c>
      <c r="D2871" s="224" t="str">
        <f t="shared" si="73"/>
        <v>COMMENT ON COLUMN SPT_QC_TRIP_TRACKING_V.DEPARTURE_DATE_UTC IS 'Fishing trip departure date (UTC)';</v>
      </c>
    </row>
    <row r="2872" spans="1:4" x14ac:dyDescent="0.25">
      <c r="A2872" s="224" t="s">
        <v>1827</v>
      </c>
      <c r="B2872" t="s">
        <v>1326</v>
      </c>
      <c r="C2872" t="s">
        <v>1752</v>
      </c>
      <c r="D2872" s="224" t="str">
        <f t="shared" si="73"/>
        <v>COMMENT ON COLUMN SPT_QC_TRIP_TRACKING_V.FORMATTED_DEPARTURE_DATE_UTC IS 'Formatted fishing trip departure date (UTC) (MM/DD/YYYY HH24:MI)';</v>
      </c>
    </row>
    <row r="2873" spans="1:4" x14ac:dyDescent="0.25">
      <c r="A2873" s="224" t="s">
        <v>1827</v>
      </c>
      <c r="B2873" t="s">
        <v>992</v>
      </c>
      <c r="C2873" t="s">
        <v>1384</v>
      </c>
      <c r="D2873" s="224" t="str">
        <f t="shared" si="73"/>
        <v>COMMENT ON COLUMN SPT_QC_TRIP_TRACKING_V.RPL_RCVD_DATE IS 'RPL Received Date';</v>
      </c>
    </row>
    <row r="2874" spans="1:4" x14ac:dyDescent="0.25">
      <c r="A2874" s="224" t="s">
        <v>1827</v>
      </c>
      <c r="B2874" t="s">
        <v>1353</v>
      </c>
      <c r="C2874" t="s">
        <v>1766</v>
      </c>
      <c r="D2874" s="224" t="str">
        <f t="shared" si="73"/>
        <v>COMMENT ON COLUMN SPT_QC_TRIP_TRACKING_V.FORMATTED_RPL_RCVD_DATE IS 'Formatted RPL Received Date (MM/DD/YYYY)';</v>
      </c>
    </row>
    <row r="2875" spans="1:4" x14ac:dyDescent="0.25">
      <c r="A2875" s="224" t="s">
        <v>1827</v>
      </c>
      <c r="B2875" t="s">
        <v>3248</v>
      </c>
      <c r="C2875" t="s">
        <v>3271</v>
      </c>
      <c r="D2875" s="224" t="str">
        <f t="shared" si="73"/>
        <v>COMMENT ON COLUMN SPT_QC_TRIP_TRACKING_V.MISSING_RPL_RCVD_DATE IS 'The RPL Received Date was not entered';</v>
      </c>
    </row>
    <row r="2876" spans="1:4" x14ac:dyDescent="0.25">
      <c r="A2876" s="224" t="s">
        <v>1827</v>
      </c>
      <c r="B2876" t="s">
        <v>3249</v>
      </c>
      <c r="C2876" t="s">
        <v>3272</v>
      </c>
      <c r="D2876" s="224" t="str">
        <f t="shared" si="73"/>
        <v>COMMENT ON COLUMN SPT_QC_TRIP_TRACKING_V.INVALID_RPL_RCVD_DATE IS 'The RPL Received Date occurred before the departure date';</v>
      </c>
    </row>
    <row r="2877" spans="1:4" x14ac:dyDescent="0.25">
      <c r="A2877" s="224" t="s">
        <v>1827</v>
      </c>
      <c r="B2877" t="s">
        <v>1354</v>
      </c>
      <c r="C2877" t="s">
        <v>1391</v>
      </c>
      <c r="D2877" s="224" t="str">
        <f t="shared" si="73"/>
        <v>COMMENT ON COLUMN SPT_QC_TRIP_TRACKING_V.RPL_REVWD_DATE IS 'RPL Reviewed Date';</v>
      </c>
    </row>
    <row r="2878" spans="1:4" x14ac:dyDescent="0.25">
      <c r="A2878" s="224" t="s">
        <v>1827</v>
      </c>
      <c r="B2878" t="s">
        <v>1355</v>
      </c>
      <c r="C2878" t="s">
        <v>1767</v>
      </c>
      <c r="D2878" s="224" t="str">
        <f t="shared" si="73"/>
        <v>COMMENT ON COLUMN SPT_QC_TRIP_TRACKING_V.FORMATTED_RPL_RVWD_DATE IS 'Formatted RPL Reviewed Date (MM/DD/YYYY HH24:MI)';</v>
      </c>
    </row>
    <row r="2879" spans="1:4" x14ac:dyDescent="0.25">
      <c r="A2879" s="224" t="s">
        <v>1827</v>
      </c>
      <c r="B2879" t="s">
        <v>3250</v>
      </c>
      <c r="C2879" t="s">
        <v>3273</v>
      </c>
      <c r="D2879" s="224" t="str">
        <f t="shared" si="73"/>
        <v>COMMENT ON COLUMN SPT_QC_TRIP_TRACKING_V.MISSING_RPL_RVWD_DATE IS 'The RPL Reviewed Date was not entered';</v>
      </c>
    </row>
    <row r="2880" spans="1:4" x14ac:dyDescent="0.25">
      <c r="A2880" s="224" t="s">
        <v>1827</v>
      </c>
      <c r="B2880" t="s">
        <v>3251</v>
      </c>
      <c r="C2880" t="s">
        <v>3274</v>
      </c>
      <c r="D2880" s="224" t="str">
        <f t="shared" si="73"/>
        <v>COMMENT ON COLUMN SPT_QC_TRIP_TRACKING_V.INVALID_RPL_REVWD_DATE IS 'The RPL Reviewed Date occurred before the RPL Received Date';</v>
      </c>
    </row>
    <row r="2881" spans="1:4" x14ac:dyDescent="0.25">
      <c r="A2881" s="224" t="s">
        <v>1827</v>
      </c>
      <c r="B2881" t="s">
        <v>1356</v>
      </c>
      <c r="C2881" t="s">
        <v>1392</v>
      </c>
      <c r="D2881" s="224" t="str">
        <f t="shared" si="73"/>
        <v>COMMENT ON COLUMN SPT_QC_TRIP_TRACKING_V.RPL_ADD2DB_DATE IS 'RPL Added to Database Date';</v>
      </c>
    </row>
    <row r="2882" spans="1:4" x14ac:dyDescent="0.25">
      <c r="A2882" s="224" t="s">
        <v>1827</v>
      </c>
      <c r="B2882" t="s">
        <v>1357</v>
      </c>
      <c r="C2882" t="s">
        <v>1768</v>
      </c>
      <c r="D2882" s="224" t="str">
        <f t="shared" si="73"/>
        <v>COMMENT ON COLUMN SPT_QC_TRIP_TRACKING_V.FORMATTED_RPL_ADD2DB_DATE IS 'Formatted RPL Added to Database Date (MM/DD/YYYY HH24:MI)';</v>
      </c>
    </row>
    <row r="2883" spans="1:4" x14ac:dyDescent="0.25">
      <c r="A2883" s="224" t="s">
        <v>1827</v>
      </c>
      <c r="B2883" t="s">
        <v>3252</v>
      </c>
      <c r="C2883" t="s">
        <v>3275</v>
      </c>
      <c r="D2883" s="224" t="str">
        <f t="shared" si="73"/>
        <v>COMMENT ON COLUMN SPT_QC_TRIP_TRACKING_V.MISSING_RPL_ADD2DB_DATE IS 'The RPL Added to Database Date was not entered';</v>
      </c>
    </row>
    <row r="2884" spans="1:4" x14ac:dyDescent="0.25">
      <c r="A2884" s="224" t="s">
        <v>1827</v>
      </c>
      <c r="B2884" t="s">
        <v>3253</v>
      </c>
      <c r="C2884" t="s">
        <v>3276</v>
      </c>
      <c r="D2884" s="224" t="str">
        <f t="shared" si="73"/>
        <v>COMMENT ON COLUMN SPT_QC_TRIP_TRACKING_V.INVALID_RPL_ADD2DB_DATE IS 'The RPL Added to Database Date occurred before the RPL Reviewed Date';</v>
      </c>
    </row>
    <row r="2885" spans="1:4" x14ac:dyDescent="0.25">
      <c r="A2885" s="224" t="s">
        <v>1827</v>
      </c>
      <c r="B2885" t="s">
        <v>1369</v>
      </c>
      <c r="C2885" t="s">
        <v>1399</v>
      </c>
      <c r="D2885" s="224" t="str">
        <f t="shared" si="73"/>
        <v>COMMENT ON COLUMN SPT_QC_TRIP_TRACKING_V.NUM_NET_SHARES IS 'The total number of net sharing events that occurred during the given fishing trip (both "give" and "receive" events)';</v>
      </c>
    </row>
    <row r="2886" spans="1:4" x14ac:dyDescent="0.25">
      <c r="A2886" s="224" t="s">
        <v>1827</v>
      </c>
      <c r="B2886" t="s">
        <v>3254</v>
      </c>
      <c r="C2886" t="s">
        <v>3277</v>
      </c>
      <c r="D2886" s="224" t="str">
        <f t="shared" si="73"/>
        <v>COMMENT ON COLUMN SPT_QC_TRIP_TRACKING_V.NUM_NET_SHARE_RECS IS 'The total number of net sharing tracking records associated with the given fishing trip tracking record';</v>
      </c>
    </row>
    <row r="2887" spans="1:4" x14ac:dyDescent="0.25">
      <c r="A2887" s="224" t="s">
        <v>1827</v>
      </c>
      <c r="B2887" t="s">
        <v>3255</v>
      </c>
      <c r="C2887" t="s">
        <v>3278</v>
      </c>
      <c r="D2887" s="224" t="str">
        <f t="shared" si="73"/>
        <v>COMMENT ON COLUMN SPT_QC_TRIP_TRACKING_V.INVALID_NUM_NET_SHARES IS 'The number of net sharing events is less than 0';</v>
      </c>
    </row>
    <row r="2888" spans="1:4" x14ac:dyDescent="0.25">
      <c r="A2888" s="224" t="s">
        <v>1827</v>
      </c>
      <c r="B2888" t="s">
        <v>3256</v>
      </c>
      <c r="C2888" t="s">
        <v>3279</v>
      </c>
      <c r="D2888" s="224" t="str">
        <f t="shared" si="73"/>
        <v>COMMENT ON COLUMN SPT_QC_TRIP_TRACKING_V.MISMATCHED_NUM_NET_SHARES IS 'The total number of net sharing events does not match the number of net sharing tracking records';</v>
      </c>
    </row>
    <row r="2889" spans="1:4" x14ac:dyDescent="0.25">
      <c r="A2889" s="224" t="s">
        <v>1827</v>
      </c>
      <c r="B2889" t="s">
        <v>1358</v>
      </c>
      <c r="C2889" t="s">
        <v>1400</v>
      </c>
      <c r="D2889" s="224" t="str">
        <f t="shared" si="73"/>
        <v>COMMENT ON COLUMN SPT_QC_TRIP_TRACKING_V.RPL_MAN_QC_DATE IS 'RPL Manual QC Date';</v>
      </c>
    </row>
    <row r="2890" spans="1:4" x14ac:dyDescent="0.25">
      <c r="A2890" s="224" t="s">
        <v>1827</v>
      </c>
      <c r="B2890" t="s">
        <v>1359</v>
      </c>
      <c r="C2890" t="s">
        <v>1769</v>
      </c>
      <c r="D2890" s="224" t="str">
        <f t="shared" si="73"/>
        <v>COMMENT ON COLUMN SPT_QC_TRIP_TRACKING_V.FORMATTED_RPL_MAN_QC_DATE IS 'Formatted RPL Manual QC Date (MM/DD/YYYY HH24:MI)';</v>
      </c>
    </row>
    <row r="2891" spans="1:4" x14ac:dyDescent="0.25">
      <c r="A2891" s="224" t="s">
        <v>1827</v>
      </c>
      <c r="B2891" t="s">
        <v>3257</v>
      </c>
      <c r="C2891" t="s">
        <v>3280</v>
      </c>
      <c r="D2891" s="224" t="str">
        <f t="shared" si="73"/>
        <v>COMMENT ON COLUMN SPT_QC_TRIP_TRACKING_V.MISSING_RPL_MAN_QC_DATE IS 'The RPL Manual QC Date was not entered';</v>
      </c>
    </row>
    <row r="2892" spans="1:4" x14ac:dyDescent="0.25">
      <c r="A2892" s="224" t="s">
        <v>1827</v>
      </c>
      <c r="B2892" t="s">
        <v>3258</v>
      </c>
      <c r="C2892" t="s">
        <v>3281</v>
      </c>
      <c r="D2892" s="224" t="str">
        <f t="shared" si="73"/>
        <v>COMMENT ON COLUMN SPT_QC_TRIP_TRACKING_V.INVALID_RPL_MAN_QC_DATE IS 'The RPL Manual QC Date occurred before the RPL Added to Database Date';</v>
      </c>
    </row>
    <row r="2893" spans="1:4" x14ac:dyDescent="0.25">
      <c r="A2893" s="224" t="s">
        <v>1827</v>
      </c>
      <c r="B2893" t="s">
        <v>1028</v>
      </c>
      <c r="C2893" t="s">
        <v>1388</v>
      </c>
      <c r="D2893" s="224" t="str">
        <f t="shared" si="73"/>
        <v>COMMENT ON COLUMN SPT_QC_TRIP_TRACKING_V.DISCARD_YN IS 'Discard?';</v>
      </c>
    </row>
    <row r="2894" spans="1:4" x14ac:dyDescent="0.25">
      <c r="A2894" s="224" t="s">
        <v>1827</v>
      </c>
      <c r="B2894" t="s">
        <v>3259</v>
      </c>
      <c r="C2894" t="s">
        <v>3282</v>
      </c>
      <c r="D2894" s="224" t="str">
        <f t="shared" si="73"/>
        <v>COMMENT ON COLUMN SPT_QC_TRIP_TRACKING_V.INVALID_DISCARD_YN IS 'The value of DISCARD_YN is not ''Y'' or ''N''';</v>
      </c>
    </row>
    <row r="2895" spans="1:4" x14ac:dyDescent="0.25">
      <c r="A2895" s="224" t="s">
        <v>1827</v>
      </c>
      <c r="B2895" t="s">
        <v>1361</v>
      </c>
      <c r="C2895" t="s">
        <v>1389</v>
      </c>
      <c r="D2895" s="224" t="str">
        <f t="shared" si="73"/>
        <v>COMMENT ON COLUMN SPT_QC_TRIP_TRACKING_V.DISCARD_RCVD_DATE IS 'Discard Form Received Date';</v>
      </c>
    </row>
    <row r="2896" spans="1:4" x14ac:dyDescent="0.25">
      <c r="A2896" s="224" t="s">
        <v>1827</v>
      </c>
      <c r="B2896" t="s">
        <v>1362</v>
      </c>
      <c r="C2896" t="s">
        <v>1774</v>
      </c>
      <c r="D2896" s="224" t="str">
        <f t="shared" si="73"/>
        <v>COMMENT ON COLUMN SPT_QC_TRIP_TRACKING_V.FORMATTED_DISCARD_RCVD_DATE IS 'Formatted Discard Form Received Date (MM/DD/YYYY)';</v>
      </c>
    </row>
    <row r="2897" spans="1:4" x14ac:dyDescent="0.25">
      <c r="A2897" s="224" t="s">
        <v>1827</v>
      </c>
      <c r="B2897" t="s">
        <v>3260</v>
      </c>
      <c r="C2897" t="s">
        <v>3283</v>
      </c>
      <c r="D2897" s="224" t="str">
        <f t="shared" si="73"/>
        <v>COMMENT ON COLUMN SPT_QC_TRIP_TRACKING_V.INVALID_DISCARD_RCVD_DATE IS 'The Discard Form Received Date occurred before the departure date';</v>
      </c>
    </row>
    <row r="2898" spans="1:4" x14ac:dyDescent="0.25">
      <c r="A2898" s="224" t="s">
        <v>1827</v>
      </c>
      <c r="B2898" t="s">
        <v>3261</v>
      </c>
      <c r="C2898" t="s">
        <v>3284</v>
      </c>
      <c r="D2898" s="224" t="str">
        <f t="shared" si="73"/>
        <v>COMMENT ON COLUMN SPT_QC_TRIP_TRACKING_V.MISSING_DISCARD_RCVD_DATE IS 'The Discard Form Received Date was not entered';</v>
      </c>
    </row>
    <row r="2899" spans="1:4" x14ac:dyDescent="0.25">
      <c r="A2899" s="224" t="s">
        <v>1827</v>
      </c>
      <c r="B2899" t="s">
        <v>3262</v>
      </c>
      <c r="C2899" t="s">
        <v>3285</v>
      </c>
      <c r="D2899" s="224" t="str">
        <f t="shared" si="73"/>
        <v>COMMENT ON COLUMN SPT_QC_TRIP_TRACKING_V.NON_BLANK_DISCARD_RCVD_DATE IS 'The Discard Form Received Date was entered when DISCARD_YN = ''N''';</v>
      </c>
    </row>
    <row r="2900" spans="1:4" x14ac:dyDescent="0.25">
      <c r="A2900" s="224" t="s">
        <v>1827</v>
      </c>
      <c r="B2900" t="s">
        <v>1363</v>
      </c>
      <c r="C2900" t="s">
        <v>1390</v>
      </c>
      <c r="D2900" s="224" t="str">
        <f t="shared" si="73"/>
        <v>COMMENT ON COLUMN SPT_QC_TRIP_TRACKING_V.WELLCHART_RCVD_DATE IS 'Wellchart Received Date';</v>
      </c>
    </row>
    <row r="2901" spans="1:4" x14ac:dyDescent="0.25">
      <c r="A2901" s="224" t="s">
        <v>1827</v>
      </c>
      <c r="B2901" t="s">
        <v>1364</v>
      </c>
      <c r="C2901" t="s">
        <v>1775</v>
      </c>
      <c r="D2901" s="224" t="str">
        <f t="shared" si="73"/>
        <v>COMMENT ON COLUMN SPT_QC_TRIP_TRACKING_V.FORMATTED_WELLCHART_RCVD_DATE IS 'Formatted Wellchart Received Date (MM/DD/YYYY)';</v>
      </c>
    </row>
    <row r="2902" spans="1:4" x14ac:dyDescent="0.25">
      <c r="A2902" s="224" t="s">
        <v>1827</v>
      </c>
      <c r="B2902" t="s">
        <v>3263</v>
      </c>
      <c r="C2902" t="s">
        <v>3286</v>
      </c>
      <c r="D2902" s="224" t="str">
        <f t="shared" si="73"/>
        <v>COMMENT ON COLUMN SPT_QC_TRIP_TRACKING_V.MISSING_WELLCHART_RCVD_DATE IS 'The Wellchart Received Date was not entered';</v>
      </c>
    </row>
    <row r="2903" spans="1:4" x14ac:dyDescent="0.25">
      <c r="A2903" s="224" t="s">
        <v>1827</v>
      </c>
      <c r="B2903" t="s">
        <v>3264</v>
      </c>
      <c r="C2903" t="s">
        <v>3287</v>
      </c>
      <c r="D2903" s="224" t="str">
        <f t="shared" si="73"/>
        <v>COMMENT ON COLUMN SPT_QC_TRIP_TRACKING_V.INVALID_WELLCHART_RCVD_DATE IS 'The Wellchart Received Date occurred before the departure date';</v>
      </c>
    </row>
    <row r="2904" spans="1:4" x14ac:dyDescent="0.25">
      <c r="A2904" s="224" t="s">
        <v>1827</v>
      </c>
      <c r="B2904" t="s">
        <v>594</v>
      </c>
      <c r="C2904" t="s">
        <v>595</v>
      </c>
      <c r="D2904" s="224" t="str">
        <f t="shared" si="73"/>
        <v>COMMENT ON COLUMN SPT_QC_TRIP_TRACKING_V.FORM_TYPE_NAME IS 'The type of data collection form';</v>
      </c>
    </row>
    <row r="2905" spans="1:4" x14ac:dyDescent="0.25">
      <c r="A2905" s="224" t="s">
        <v>1827</v>
      </c>
      <c r="B2905" t="s">
        <v>1143</v>
      </c>
      <c r="C2905" t="s">
        <v>1482</v>
      </c>
      <c r="D2905" s="224" t="str">
        <f t="shared" si="73"/>
        <v>COMMENT ON COLUMN SPT_QC_TRIP_TRACKING_V.FORM_CATEGORY_CODE IS 'The code for the given Form Category';</v>
      </c>
    </row>
    <row r="2906" spans="1:4" x14ac:dyDescent="0.25">
      <c r="A2906" s="224" t="s">
        <v>1827</v>
      </c>
      <c r="B2906" t="s">
        <v>3265</v>
      </c>
      <c r="C2906" t="s">
        <v>3288</v>
      </c>
      <c r="D2906" s="224" t="str">
        <f t="shared" si="73"/>
        <v>COMMENT ON COLUMN SPT_QC_TRIP_TRACKING_V.INVALID_FORM_TYPE IS 'The RPL Form Type was not ''RPL''';</v>
      </c>
    </row>
    <row r="2907" spans="1:4" x14ac:dyDescent="0.25">
      <c r="A2907" s="224" t="s">
        <v>1827</v>
      </c>
      <c r="B2907" t="s">
        <v>1368</v>
      </c>
      <c r="C2907" t="s">
        <v>1397</v>
      </c>
      <c r="D2907" s="224" t="str">
        <f t="shared" si="73"/>
        <v>COMMENT ON COLUMN SPT_QC_TRIP_TRACKING_V.NUM_UL_FORMS IS 'The number of UL forms associated with the given RPL form';</v>
      </c>
    </row>
    <row r="2908" spans="1:4" x14ac:dyDescent="0.25">
      <c r="A2908" s="224" t="s">
        <v>1827</v>
      </c>
      <c r="B2908" t="s">
        <v>3266</v>
      </c>
      <c r="C2908" t="s">
        <v>3289</v>
      </c>
      <c r="D2908" s="224" t="str">
        <f t="shared" si="73"/>
        <v>COMMENT ON COLUMN SPT_QC_TRIP_TRACKING_V.NUM_UL_TRACKING_RECS IS 'The total number of UL tracking records associated with the given fishing trip tracking record';</v>
      </c>
    </row>
    <row r="2909" spans="1:4" x14ac:dyDescent="0.25">
      <c r="A2909" s="224" t="s">
        <v>1827</v>
      </c>
      <c r="B2909" t="s">
        <v>3267</v>
      </c>
      <c r="C2909" t="s">
        <v>3290</v>
      </c>
      <c r="D2909" s="224" t="str">
        <f t="shared" si="73"/>
        <v>COMMENT ON COLUMN SPT_QC_TRIP_TRACKING_V.INVALID_NUM_UL_FORMS IS 'The number of UL forms is less than 0';</v>
      </c>
    </row>
    <row r="2910" spans="1:4" x14ac:dyDescent="0.25">
      <c r="A2910" s="224" t="s">
        <v>1827</v>
      </c>
      <c r="B2910" t="s">
        <v>3268</v>
      </c>
      <c r="C2910" t="s">
        <v>3291</v>
      </c>
      <c r="D2910" s="224" t="str">
        <f t="shared" si="73"/>
        <v>COMMENT ON COLUMN SPT_QC_TRIP_TRACKING_V.MISMATCHED_NUM_UL_FORMS IS 'The total number of UL tracking records does not match the number of UL forms';</v>
      </c>
    </row>
    <row r="2911" spans="1:4" x14ac:dyDescent="0.25">
      <c r="A2911" t="s">
        <v>1817</v>
      </c>
      <c r="B2911" t="s">
        <v>242</v>
      </c>
      <c r="C2911" t="s">
        <v>783</v>
      </c>
      <c r="D2911" s="224" t="str">
        <f t="shared" si="73"/>
        <v>COMMENT ON COLUMN SPT_UL_PTA_HEADER_V.UL_TRANS_ID IS 'Primary Key for the SPT_UL_TRANSACTIONS table';</v>
      </c>
    </row>
    <row r="2912" spans="1:4" x14ac:dyDescent="0.25">
      <c r="A2912" s="224" t="s">
        <v>1817</v>
      </c>
      <c r="B2912" t="s">
        <v>366</v>
      </c>
      <c r="C2912" t="s">
        <v>3419</v>
      </c>
      <c r="D2912" s="224" t="str">
        <f t="shared" si="73"/>
        <v>COMMENT ON COLUMN SPT_UL_PTA_HEADER_V.VESS_TRIP_ID IS 'Foreign Key reference to the corresponding Vessel Trip data record';</v>
      </c>
    </row>
    <row r="2913" spans="1:4" x14ac:dyDescent="0.25">
      <c r="A2913" s="224" t="s">
        <v>1817</v>
      </c>
      <c r="B2913" t="s">
        <v>438</v>
      </c>
      <c r="C2913" t="s">
        <v>3420</v>
      </c>
      <c r="D2913" s="224" t="str">
        <f t="shared" si="73"/>
        <v>COMMENT ON COLUMN SPT_UL_PTA_HEADER_V.UL_TRANS_UL_LOC_ID IS 'The location ID for the Port of Unloading for the given unloading transaction';</v>
      </c>
    </row>
    <row r="2914" spans="1:4" x14ac:dyDescent="0.25">
      <c r="A2914" s="224" t="s">
        <v>1817</v>
      </c>
      <c r="B2914" t="s">
        <v>3292</v>
      </c>
      <c r="C2914" t="s">
        <v>3421</v>
      </c>
      <c r="D2914" s="224" t="str">
        <f t="shared" si="73"/>
        <v>COMMENT ON COLUMN SPT_UL_PTA_HEADER_V.UL_LOC_NAME IS 'The location name for the Port of Unloading for the given unloading transaction';</v>
      </c>
    </row>
    <row r="2915" spans="1:4" x14ac:dyDescent="0.25">
      <c r="A2915" s="224" t="s">
        <v>1817</v>
      </c>
      <c r="B2915" t="s">
        <v>3293</v>
      </c>
      <c r="C2915" t="s">
        <v>3422</v>
      </c>
      <c r="D2915" s="224" t="str">
        <f t="shared" si="73"/>
        <v>COMMENT ON COLUMN SPT_UL_PTA_HEADER_V.UL_LOC_TYPE_ID IS 'The location type for the Port of Unloading for the given unloading transaction';</v>
      </c>
    </row>
    <row r="2916" spans="1:4" x14ac:dyDescent="0.25">
      <c r="A2916" s="224" t="s">
        <v>1817</v>
      </c>
      <c r="B2916" t="s">
        <v>3294</v>
      </c>
      <c r="C2916" t="s">
        <v>3423</v>
      </c>
      <c r="D2916" s="224" t="str">
        <f t="shared" si="73"/>
        <v>COMMENT ON COLUMN SPT_UL_PTA_HEADER_V.UL_LOC_ALPHA_CODE IS 'The location alphabetic code for the Port of Unloading for the given unloading transaction';</v>
      </c>
    </row>
    <row r="2917" spans="1:4" x14ac:dyDescent="0.25">
      <c r="A2917" s="224" t="s">
        <v>1817</v>
      </c>
      <c r="B2917" t="s">
        <v>3295</v>
      </c>
      <c r="C2917" t="s">
        <v>3424</v>
      </c>
      <c r="D2917" s="224" t="str">
        <f t="shared" si="73"/>
        <v>COMMENT ON COLUMN SPT_UL_PTA_HEADER_V.UL_LOC_DESC IS 'The location description for the Port of Unloading for the given unloading transaction';</v>
      </c>
    </row>
    <row r="2918" spans="1:4" x14ac:dyDescent="0.25">
      <c r="A2918" s="224" t="s">
        <v>1817</v>
      </c>
      <c r="B2918" t="s">
        <v>3296</v>
      </c>
      <c r="C2918" t="s">
        <v>3425</v>
      </c>
      <c r="D2918" s="224" t="str">
        <f t="shared" si="73"/>
        <v>COMMENT ON COLUMN SPT_UL_PTA_HEADER_V.UL_LOC_NUM_CODE IS 'The location numeric code for the Port of Unloading for the given unloading transaction';</v>
      </c>
    </row>
    <row r="2919" spans="1:4" x14ac:dyDescent="0.25">
      <c r="A2919" s="224" t="s">
        <v>1817</v>
      </c>
      <c r="B2919" t="s">
        <v>3297</v>
      </c>
      <c r="C2919" t="s">
        <v>3426</v>
      </c>
      <c r="D2919" s="224" t="str">
        <f t="shared" si="73"/>
        <v>COMMENT ON COLUMN SPT_UL_PTA_HEADER_V.UL_PARENT_LOC_ID IS 'The parent location for the given location for the Port of Unloading for the given unloading transaction';</v>
      </c>
    </row>
    <row r="2920" spans="1:4" x14ac:dyDescent="0.25">
      <c r="A2920" s="224" t="s">
        <v>1817</v>
      </c>
      <c r="B2920" t="s">
        <v>3298</v>
      </c>
      <c r="C2920" t="s">
        <v>3427</v>
      </c>
      <c r="D2920" s="224" t="str">
        <f t="shared" si="73"/>
        <v>COMMENT ON COLUMN SPT_UL_PTA_HEADER_V.UL_LOC_SWFSC_SEQ_ID IS 'The original Port of Unloading location''s SEQ_ID for historical data in the SWFSC_LOC_VW query that was migrated from SWFSC in 2015';</v>
      </c>
    </row>
    <row r="2921" spans="1:4" x14ac:dyDescent="0.25">
      <c r="A2921" s="224" t="s">
        <v>1817</v>
      </c>
      <c r="B2921" t="s">
        <v>3299</v>
      </c>
      <c r="C2921" t="s">
        <v>3428</v>
      </c>
      <c r="D2921" s="224" t="str">
        <f t="shared" si="73"/>
        <v>COMMENT ON COLUMN SPT_UL_PTA_HEADER_V.UL_LOC_SWFSC_SEQ_ID_PARENT IS 'The original Port of Unloading location''s SEQ_ID_PARENT for historical data in the SWFSC_LOC_VW query that was migrated from SWFSC in 2015';</v>
      </c>
    </row>
    <row r="2922" spans="1:4" x14ac:dyDescent="0.25">
      <c r="A2922" s="224" t="s">
        <v>1817</v>
      </c>
      <c r="B2922" t="s">
        <v>3300</v>
      </c>
      <c r="C2922" t="s">
        <v>3429</v>
      </c>
      <c r="D2922" s="224" t="str">
        <f t="shared" si="73"/>
        <v>COMMENT ON COLUMN SPT_UL_PTA_HEADER_V.UL_LOC_TYPE_NAME IS 'The location type name for the Port of Unloading for the given unloading transaction';</v>
      </c>
    </row>
    <row r="2923" spans="1:4" x14ac:dyDescent="0.25">
      <c r="A2923" s="224" t="s">
        <v>1817</v>
      </c>
      <c r="B2923" t="s">
        <v>3301</v>
      </c>
      <c r="C2923" t="s">
        <v>3430</v>
      </c>
      <c r="D2923" s="224" t="str">
        <f t="shared" si="73"/>
        <v>COMMENT ON COLUMN SPT_UL_PTA_HEADER_V.UL_LOC_TYPE_CODE IS 'The location type code for the Port of Unloading for the given unloading transaction';</v>
      </c>
    </row>
    <row r="2924" spans="1:4" x14ac:dyDescent="0.25">
      <c r="A2924" s="224" t="s">
        <v>1817</v>
      </c>
      <c r="B2924" t="s">
        <v>3302</v>
      </c>
      <c r="C2924" t="s">
        <v>3431</v>
      </c>
      <c r="D2924" s="224" t="str">
        <f t="shared" ref="D2924:D2988" si="75">CONCATENATE("COMMENT ON COLUMN ",A2924, ".", B2924, " IS '", SUBSTITUTE(C2924, "'", "''"), "';")</f>
        <v>COMMENT ON COLUMN SPT_UL_PTA_HEADER_V.UL_LOC_TYPE_DESC IS 'The location type description for the Port of Unloading for the given unloading transaction';</v>
      </c>
    </row>
    <row r="2925" spans="1:4" x14ac:dyDescent="0.25">
      <c r="A2925" s="224" t="s">
        <v>1817</v>
      </c>
      <c r="B2925" t="s">
        <v>413</v>
      </c>
      <c r="C2925" t="s">
        <v>785</v>
      </c>
      <c r="D2925" s="224" t="str">
        <f t="shared" si="75"/>
        <v>COMMENT ON COLUMN SPT_UL_PTA_HEADER_V.UL_TRANS_PORT_ARR_DATE IS 'The date the vessel arrived at the unloading port';</v>
      </c>
    </row>
    <row r="2926" spans="1:4" x14ac:dyDescent="0.25">
      <c r="A2926" s="224" t="s">
        <v>1817</v>
      </c>
      <c r="B2926" t="s">
        <v>3303</v>
      </c>
      <c r="C2926" t="s">
        <v>3432</v>
      </c>
      <c r="D2926" s="224" t="str">
        <f t="shared" si="75"/>
        <v>COMMENT ON COLUMN SPT_UL_PTA_HEADER_V.FORMATTED_UL_PORT_ARR_DATE IS 'The formatted date the vessel arrived at the unloading port (MM/DD/YYYY)';</v>
      </c>
    </row>
    <row r="2927" spans="1:4" x14ac:dyDescent="0.25">
      <c r="A2927" s="224" t="s">
        <v>1817</v>
      </c>
      <c r="B2927" t="s">
        <v>414</v>
      </c>
      <c r="C2927" t="s">
        <v>786</v>
      </c>
      <c r="D2927" s="224" t="str">
        <f t="shared" si="75"/>
        <v>COMMENT ON COLUMN SPT_UL_PTA_HEADER_V.UL_TRANS_PORT_DEP_DATE IS 'The date the vessel departed the unloading port after the unloading transaction was completed';</v>
      </c>
    </row>
    <row r="2928" spans="1:4" x14ac:dyDescent="0.25">
      <c r="A2928" s="224" t="s">
        <v>1817</v>
      </c>
      <c r="B2928" t="s">
        <v>3304</v>
      </c>
      <c r="C2928" t="s">
        <v>3433</v>
      </c>
      <c r="D2928" s="224" t="str">
        <f t="shared" si="75"/>
        <v>COMMENT ON COLUMN SPT_UL_PTA_HEADER_V.FORMATTED_UL_PORT_DEP_DATE IS 'The formatted date the vessel departed the unloading port after the unloading transaction was completed (MM/DD/YYYY)';</v>
      </c>
    </row>
    <row r="2929" spans="1:4" x14ac:dyDescent="0.25">
      <c r="A2929" s="224" t="s">
        <v>1817</v>
      </c>
      <c r="B2929" t="s">
        <v>415</v>
      </c>
      <c r="C2929" t="s">
        <v>788</v>
      </c>
      <c r="D2929" s="224" t="str">
        <f t="shared" si="75"/>
        <v>COMMENT ON COLUMN SPT_UL_PTA_HEADER_V.UL_TRANS_START_DATE IS 'The date the unloading process was started';</v>
      </c>
    </row>
    <row r="2930" spans="1:4" x14ac:dyDescent="0.25">
      <c r="A2930" s="224" t="s">
        <v>1817</v>
      </c>
      <c r="B2930" t="s">
        <v>3305</v>
      </c>
      <c r="C2930" t="s">
        <v>3434</v>
      </c>
      <c r="D2930" s="224" t="str">
        <f t="shared" si="75"/>
        <v>COMMENT ON COLUMN SPT_UL_PTA_HEADER_V.FORMATTED_UL_START_DATE IS 'The formatted date the unloading process was started (MM/DD/YYYY)';</v>
      </c>
    </row>
    <row r="2931" spans="1:4" x14ac:dyDescent="0.25">
      <c r="A2931" s="224" t="s">
        <v>1817</v>
      </c>
      <c r="B2931" t="s">
        <v>416</v>
      </c>
      <c r="C2931" t="s">
        <v>782</v>
      </c>
      <c r="D2931" s="224" t="str">
        <f t="shared" si="75"/>
        <v>COMMENT ON COLUMN SPT_UL_PTA_HEADER_V.UL_TRANS_END_DATE IS 'The date the unloading process was completed';</v>
      </c>
    </row>
    <row r="2932" spans="1:4" x14ac:dyDescent="0.25">
      <c r="A2932" s="224" t="s">
        <v>1817</v>
      </c>
      <c r="B2932" t="s">
        <v>3306</v>
      </c>
      <c r="C2932" t="s">
        <v>3435</v>
      </c>
      <c r="D2932" s="224" t="str">
        <f t="shared" si="75"/>
        <v>COMMENT ON COLUMN SPT_UL_PTA_HEADER_V.FORMATTED_UL_END_DATE IS 'The formatted date the unloading process was completed (MM/DD/YYYY)';</v>
      </c>
    </row>
    <row r="2933" spans="1:4" x14ac:dyDescent="0.25">
      <c r="A2933" s="224" t="s">
        <v>1817</v>
      </c>
      <c r="B2933" t="s">
        <v>421</v>
      </c>
      <c r="C2933" t="s">
        <v>3436</v>
      </c>
      <c r="D2933" s="224" t="str">
        <f t="shared" si="75"/>
        <v>COMMENT ON COLUMN SPT_UL_PTA_HEADER_V.UL_TRANS_CARRIER_VESS_ID IS 'The Vessel ID for the given transshipment Vessel';</v>
      </c>
    </row>
    <row r="2934" spans="1:4" s="263" customFormat="1" x14ac:dyDescent="0.25">
      <c r="A2934" s="263" t="s">
        <v>1817</v>
      </c>
      <c r="B2934" s="263" t="s">
        <v>4342</v>
      </c>
      <c r="C2934" s="263" t="s">
        <v>4343</v>
      </c>
      <c r="D2934" s="263" t="str">
        <f t="shared" si="75"/>
        <v>COMMENT ON COLUMN SPT_UL_PTA_HEADER_V.TRANS_VESS_NAME IS 'The name of the given transshipment Vessel';</v>
      </c>
    </row>
    <row r="2935" spans="1:4" x14ac:dyDescent="0.25">
      <c r="A2935" s="224" t="s">
        <v>1817</v>
      </c>
      <c r="B2935" t="s">
        <v>3307</v>
      </c>
      <c r="C2935" t="s">
        <v>3437</v>
      </c>
      <c r="D2935" s="224" t="str">
        <f t="shared" si="75"/>
        <v>COMMENT ON COLUMN SPT_UL_PTA_HEADER_V.TRANS_VESS_REG_NUM IS 'The registration number for the given transshipment Vessel';</v>
      </c>
    </row>
    <row r="2936" spans="1:4" x14ac:dyDescent="0.25">
      <c r="A2936" s="224" t="s">
        <v>1817</v>
      </c>
      <c r="B2936" t="s">
        <v>3308</v>
      </c>
      <c r="C2936" t="s">
        <v>3438</v>
      </c>
      <c r="D2936" s="224" t="str">
        <f t="shared" si="75"/>
        <v>COMMENT ON COLUMN SPT_UL_PTA_HEADER_V.TRANS_VESS_DESC IS 'The description of the transshipment Vessel';</v>
      </c>
    </row>
    <row r="2937" spans="1:4" x14ac:dyDescent="0.25">
      <c r="A2937" s="224" t="s">
        <v>1817</v>
      </c>
      <c r="B2937" t="s">
        <v>3309</v>
      </c>
      <c r="C2937" t="s">
        <v>3439</v>
      </c>
      <c r="D2937" s="224" t="str">
        <f t="shared" si="75"/>
        <v>COMMENT ON COLUMN SPT_UL_PTA_HEADER_V.TRANS_VESS_FISHERY IS 'The fishery for the given transshipment Vessel';</v>
      </c>
    </row>
    <row r="2938" spans="1:4" x14ac:dyDescent="0.25">
      <c r="A2938" s="224" t="s">
        <v>1817</v>
      </c>
      <c r="B2938" t="s">
        <v>3310</v>
      </c>
      <c r="C2938" t="s">
        <v>3440</v>
      </c>
      <c r="D2938" s="224" t="str">
        <f t="shared" si="75"/>
        <v>COMMENT ON COLUMN SPT_UL_PTA_HEADER_V.TRANS_VESS_CATEGORY IS 'The category for the given Fishing transshipment Vessel';</v>
      </c>
    </row>
    <row r="2939" spans="1:4" x14ac:dyDescent="0.25">
      <c r="A2939" s="224" t="s">
        <v>1817</v>
      </c>
      <c r="B2939" t="s">
        <v>3311</v>
      </c>
      <c r="C2939" t="s">
        <v>3441</v>
      </c>
      <c r="D2939" s="224" t="str">
        <f t="shared" si="75"/>
        <v>COMMENT ON COLUMN SPT_UL_PTA_HEADER_V.TRANS_VESS_NOTE IS 'Notes about the transshipment Vessel';</v>
      </c>
    </row>
    <row r="2940" spans="1:4" x14ac:dyDescent="0.25">
      <c r="A2940" s="224" t="s">
        <v>1817</v>
      </c>
      <c r="B2940" t="s">
        <v>3312</v>
      </c>
      <c r="C2940" t="s">
        <v>3442</v>
      </c>
      <c r="D2940" s="224" t="str">
        <f t="shared" si="75"/>
        <v>COMMENT ON COLUMN SPT_UL_PTA_HEADER_V.TRANS_VESS_SWFSC_SEQ_ID IS 'The original Vessel SEQ_ID for the transshipment Vessel in historical data in the SWFSC_VESS_VW query that was migrated from SWFSC in 2015';</v>
      </c>
    </row>
    <row r="2941" spans="1:4" x14ac:dyDescent="0.25">
      <c r="A2941" s="224" t="s">
        <v>1817</v>
      </c>
      <c r="B2941" t="s">
        <v>3313</v>
      </c>
      <c r="C2941" t="s">
        <v>3443</v>
      </c>
      <c r="D2941" s="224" t="str">
        <f t="shared" si="75"/>
        <v>COMMENT ON COLUMN SPT_UL_PTA_HEADER_V.TRANS_VESS_TYPE_ID IS 'The type of transshipment Vessel';</v>
      </c>
    </row>
    <row r="2942" spans="1:4" x14ac:dyDescent="0.25">
      <c r="A2942" s="224" t="s">
        <v>1817</v>
      </c>
      <c r="B2942" t="s">
        <v>3314</v>
      </c>
      <c r="C2942" t="s">
        <v>3444</v>
      </c>
      <c r="D2942" s="224" t="str">
        <f t="shared" si="75"/>
        <v>COMMENT ON COLUMN SPT_UL_PTA_HEADER_V.TRANS_VESS_TYPE_CODE IS 'The vessel type code of the given transshipment Vessel';</v>
      </c>
    </row>
    <row r="2943" spans="1:4" x14ac:dyDescent="0.25">
      <c r="A2943" s="224" t="s">
        <v>1817</v>
      </c>
      <c r="B2943" t="s">
        <v>3315</v>
      </c>
      <c r="C2943" t="s">
        <v>3445</v>
      </c>
      <c r="D2943" s="224" t="str">
        <f t="shared" si="75"/>
        <v>COMMENT ON COLUMN SPT_UL_PTA_HEADER_V.TRANS_VESS_TYPE_NAME IS 'The vessel type name of the given transshipment Vessel';</v>
      </c>
    </row>
    <row r="2944" spans="1:4" x14ac:dyDescent="0.25">
      <c r="A2944" s="224" t="s">
        <v>1817</v>
      </c>
      <c r="B2944" t="s">
        <v>3316</v>
      </c>
      <c r="C2944" t="s">
        <v>3446</v>
      </c>
      <c r="D2944" s="224" t="str">
        <f t="shared" si="75"/>
        <v>COMMENT ON COLUMN SPT_UL_PTA_HEADER_V.TRANS_VESS_TYPE_DESC IS 'The description of the given transshipment Vessel';</v>
      </c>
    </row>
    <row r="2945" spans="1:4" x14ac:dyDescent="0.25">
      <c r="A2945" s="224" t="s">
        <v>1817</v>
      </c>
      <c r="B2945" t="s">
        <v>3317</v>
      </c>
      <c r="C2945" t="s">
        <v>1454</v>
      </c>
      <c r="D2945" s="224" t="str">
        <f t="shared" si="75"/>
        <v>COMMENT ON COLUMN SPT_UL_PTA_HEADER_V.TRANS_VESS_PTA_HIST_VESS_ID IS 'Primary Key for the SPT_PTA_HIST_VESSELS table';</v>
      </c>
    </row>
    <row r="2946" spans="1:4" x14ac:dyDescent="0.25">
      <c r="A2946" s="224" t="s">
        <v>1817</v>
      </c>
      <c r="B2946" t="s">
        <v>3318</v>
      </c>
      <c r="C2946" t="s">
        <v>3447</v>
      </c>
      <c r="D2946" s="224" t="str">
        <f t="shared" si="75"/>
        <v>COMMENT ON COLUMN SPT_UL_PTA_HEADER_V.PTA_TRANS_VESS_NAME IS 'The name of the given transshipment Vessel during the UL_TRANS_START_DATE (PTA)';</v>
      </c>
    </row>
    <row r="2947" spans="1:4" x14ac:dyDescent="0.25">
      <c r="A2947" s="224" t="s">
        <v>1817</v>
      </c>
      <c r="B2947" t="s">
        <v>3319</v>
      </c>
      <c r="C2947" t="s">
        <v>3448</v>
      </c>
      <c r="D2947" s="224" t="str">
        <f t="shared" si="75"/>
        <v>COMMENT ON COLUMN SPT_UL_PTA_HEADER_V.PTA_TRANS_VESS_FFA_VID IS 'The FFA VID of the given transshipment Vessel during the UL_TRANS_START_DATE (PTA)';</v>
      </c>
    </row>
    <row r="2948" spans="1:4" x14ac:dyDescent="0.25">
      <c r="A2948" s="224" t="s">
        <v>1817</v>
      </c>
      <c r="B2948" t="s">
        <v>3320</v>
      </c>
      <c r="C2948" t="s">
        <v>3449</v>
      </c>
      <c r="D2948" s="224" t="str">
        <f t="shared" si="75"/>
        <v>COMMENT ON COLUMN SPT_UL_PTA_HEADER_V.PTA_TRANS_VESS_LIC_NUM IS 'The license number of the given transshipment Vessel during the UL_TRANS_START_DATE (PTA)';</v>
      </c>
    </row>
    <row r="2949" spans="1:4" x14ac:dyDescent="0.25">
      <c r="A2949" s="224" t="s">
        <v>1817</v>
      </c>
      <c r="B2949" t="s">
        <v>3321</v>
      </c>
      <c r="C2949" t="s">
        <v>3450</v>
      </c>
      <c r="D2949" s="224" t="str">
        <f t="shared" si="75"/>
        <v>COMMENT ON COLUMN SPT_UL_PTA_HEADER_V.PTA_TRANS_VESS_IRCS IS 'The IRCS of the given transshipment Vessel during the UL_TRANS_START_DATE (PTA)';</v>
      </c>
    </row>
    <row r="2950" spans="1:4" x14ac:dyDescent="0.25">
      <c r="A2950" s="224" t="s">
        <v>1817</v>
      </c>
      <c r="B2950" t="s">
        <v>3322</v>
      </c>
      <c r="C2950" t="s">
        <v>3451</v>
      </c>
      <c r="D2950" s="224" t="str">
        <f t="shared" si="75"/>
        <v>COMMENT ON COLUMN SPT_UL_PTA_HEADER_V.PTA_TRANS_VESS_FLAG IS 'The country Flag of the given transshipment Vessel during the UL_TRANS_START_DATE (PTA)';</v>
      </c>
    </row>
    <row r="2951" spans="1:4" x14ac:dyDescent="0.25">
      <c r="A2951" s="224" t="s">
        <v>1817</v>
      </c>
      <c r="B2951" t="s">
        <v>3323</v>
      </c>
      <c r="C2951" t="s">
        <v>3452</v>
      </c>
      <c r="D2951" s="224" t="str">
        <f t="shared" si="75"/>
        <v>COMMENT ON COLUMN SPT_UL_PTA_HEADER_V.PTA_TRANS_VESS_WCPFC_ID_NUM IS 'The WCPFC ID of the given transshipment Vessel during the UL_TRANS_START_DATE (PTA)';</v>
      </c>
    </row>
    <row r="2952" spans="1:4" x14ac:dyDescent="0.25">
      <c r="A2952" s="224" t="s">
        <v>1817</v>
      </c>
      <c r="B2952" t="s">
        <v>3324</v>
      </c>
      <c r="C2952" t="s">
        <v>3453</v>
      </c>
      <c r="D2952" s="224" t="str">
        <f t="shared" si="75"/>
        <v>COMMENT ON COLUMN SPT_UL_PTA_HEADER_V.PTA_TRANS_VESS_EFF_DATE IS 'The effective date for the given set of transshipment Vessel values';</v>
      </c>
    </row>
    <row r="2953" spans="1:4" x14ac:dyDescent="0.25">
      <c r="A2953" s="224" t="s">
        <v>1817</v>
      </c>
      <c r="B2953" t="s">
        <v>3325</v>
      </c>
      <c r="C2953" t="s">
        <v>3454</v>
      </c>
      <c r="D2953" s="224" t="str">
        <f t="shared" si="75"/>
        <v>COMMENT ON COLUMN SPT_UL_PTA_HEADER_V.FORMATTED_PTA_VESS_EFF_DATE IS 'The formatted effective date for the given set of transshipment Vessel values (MM/DD/YYYY HH24:MI)';</v>
      </c>
    </row>
    <row r="2954" spans="1:4" x14ac:dyDescent="0.25">
      <c r="A2954" s="224" t="s">
        <v>1817</v>
      </c>
      <c r="B2954" t="s">
        <v>3326</v>
      </c>
      <c r="C2954" t="s">
        <v>3455</v>
      </c>
      <c r="D2954" s="224" t="str">
        <f t="shared" si="75"/>
        <v>COMMENT ON COLUMN SPT_UL_PTA_HEADER_V.PTA_TRANS_VESS_END_DATE IS 'The end date for the given set of transshipment Vessel values';</v>
      </c>
    </row>
    <row r="2955" spans="1:4" x14ac:dyDescent="0.25">
      <c r="A2955" s="224" t="s">
        <v>1817</v>
      </c>
      <c r="B2955" t="s">
        <v>3327</v>
      </c>
      <c r="C2955" t="s">
        <v>3456</v>
      </c>
      <c r="D2955" s="224" t="str">
        <f t="shared" si="75"/>
        <v>COMMENT ON COLUMN SPT_UL_PTA_HEADER_V.FORMATTED_PTA_VESS_END_DATE IS 'The formatted end date for the given set of transshipment Vessel values (MM/DD/YYYY HH24:MI)';</v>
      </c>
    </row>
    <row r="2956" spans="1:4" x14ac:dyDescent="0.25">
      <c r="A2956" s="224" t="s">
        <v>1817</v>
      </c>
      <c r="B2956" t="s">
        <v>3328</v>
      </c>
      <c r="C2956" t="s">
        <v>1544</v>
      </c>
      <c r="D2956" s="224" t="str">
        <f t="shared" si="75"/>
        <v>COMMENT ON COLUMN SPT_UL_PTA_HEADER_V.TRANS_ORG_ID IS 'The Vessel Management Organization of the given Net Sharing Vessel during the DEPARTURE_DATE_UTC (PTA)';</v>
      </c>
    </row>
    <row r="2957" spans="1:4" x14ac:dyDescent="0.25">
      <c r="A2957" s="224" t="s">
        <v>1817</v>
      </c>
      <c r="B2957" t="s">
        <v>3329</v>
      </c>
      <c r="C2957" t="s">
        <v>3457</v>
      </c>
      <c r="D2957" s="224" t="str">
        <f t="shared" si="75"/>
        <v>COMMENT ON COLUMN SPT_UL_PTA_HEADER_V.TRANS_ORG_TYPE_ID IS 'The Organization Type ID  for the given transshipment Vessel';</v>
      </c>
    </row>
    <row r="2958" spans="1:4" x14ac:dyDescent="0.25">
      <c r="A2958" s="224" t="s">
        <v>1817</v>
      </c>
      <c r="B2958" t="s">
        <v>3330</v>
      </c>
      <c r="C2958" t="s">
        <v>3458</v>
      </c>
      <c r="D2958" s="224" t="str">
        <f t="shared" si="75"/>
        <v>COMMENT ON COLUMN SPT_UL_PTA_HEADER_V.TRANS_ORG_TYPE_CODE IS 'The Vessel Management Organization Type Code of the given transshipment Vessel during the UL_TRANS_START_DATE (PTA)';</v>
      </c>
    </row>
    <row r="2959" spans="1:4" x14ac:dyDescent="0.25">
      <c r="A2959" s="224" t="s">
        <v>1817</v>
      </c>
      <c r="B2959" t="s">
        <v>3331</v>
      </c>
      <c r="C2959" t="s">
        <v>3459</v>
      </c>
      <c r="D2959" s="224" t="str">
        <f t="shared" si="75"/>
        <v>COMMENT ON COLUMN SPT_UL_PTA_HEADER_V.TRANS_ORG_TYPE_NAME IS 'The Vessel Management Organization Type Name of the given transshipment Vessel during the UL_TRANS_START_DATE (PTA)';</v>
      </c>
    </row>
    <row r="2960" spans="1:4" x14ac:dyDescent="0.25">
      <c r="A2960" s="224" t="s">
        <v>1817</v>
      </c>
      <c r="B2960" t="s">
        <v>3332</v>
      </c>
      <c r="C2960" t="s">
        <v>3460</v>
      </c>
      <c r="D2960" s="224" t="str">
        <f t="shared" si="75"/>
        <v>COMMENT ON COLUMN SPT_UL_PTA_HEADER_V.TRANS_ORG_TYPE_DESC IS 'The Vessel Management Organization Type description of the given transshipment Vessel during the UL_TRANS_START_DATE (PTA)';</v>
      </c>
    </row>
    <row r="2961" spans="1:4" x14ac:dyDescent="0.25">
      <c r="A2961" s="224" t="s">
        <v>1817</v>
      </c>
      <c r="B2961" t="s">
        <v>3333</v>
      </c>
      <c r="C2961" t="s">
        <v>3461</v>
      </c>
      <c r="D2961" s="224" t="str">
        <f t="shared" si="75"/>
        <v>COMMENT ON COLUMN SPT_UL_PTA_HEADER_V.TRANS_ORG_NAME IS 'The name of the Vessel Management Organization of the given transshipment Vessel during the UL_TRANS_START_DATE (PTA)';</v>
      </c>
    </row>
    <row r="2962" spans="1:4" x14ac:dyDescent="0.25">
      <c r="A2962" s="224" t="s">
        <v>1817</v>
      </c>
      <c r="B2962" t="s">
        <v>3334</v>
      </c>
      <c r="C2962" t="s">
        <v>3462</v>
      </c>
      <c r="D2962" s="224" t="str">
        <f t="shared" si="75"/>
        <v>COMMENT ON COLUMN SPT_UL_PTA_HEADER_V.TRANS_ORG_ABBR IS 'The abbreviated name of the Vessel Management Organization of the given transshipment Vessel during the UL_TRANS_START_DATE (PTA)';</v>
      </c>
    </row>
    <row r="2963" spans="1:4" x14ac:dyDescent="0.25">
      <c r="A2963" s="224" t="s">
        <v>1817</v>
      </c>
      <c r="B2963" t="s">
        <v>3335</v>
      </c>
      <c r="C2963" t="s">
        <v>3463</v>
      </c>
      <c r="D2963" s="224" t="str">
        <f t="shared" si="75"/>
        <v>COMMENT ON COLUMN SPT_UL_PTA_HEADER_V.TRANS_ORG_DESC IS 'Description for the Vessel Management Organization of the given transshipment Vessel during the UL_TRANS_START_DATE (PTA)';</v>
      </c>
    </row>
    <row r="2964" spans="1:4" x14ac:dyDescent="0.25">
      <c r="A2964" s="224" t="s">
        <v>1817</v>
      </c>
      <c r="B2964" t="s">
        <v>3336</v>
      </c>
      <c r="C2964" t="s">
        <v>3464</v>
      </c>
      <c r="D2964" s="224" t="str">
        <f t="shared" si="75"/>
        <v>COMMENT ON COLUMN SPT_UL_PTA_HEADER_V.TRANS_ORG_PHONE_NUM IS 'The phone number for the Vessel Management Organization of the given transshipment Vessel during the UL_TRANS_START_DATE (PTA)';</v>
      </c>
    </row>
    <row r="2965" spans="1:4" x14ac:dyDescent="0.25">
      <c r="A2965" s="224" t="s">
        <v>1817</v>
      </c>
      <c r="B2965" t="s">
        <v>3337</v>
      </c>
      <c r="C2965" t="s">
        <v>3465</v>
      </c>
      <c r="D2965" s="224" t="str">
        <f t="shared" si="75"/>
        <v>COMMENT ON COLUMN SPT_UL_PTA_HEADER_V.TRANS_ORG_ADDR1 IS 'The Vessel Management Organization Address line 1 of the given transshipment Vessel during the UL_TRANS_START_DATE (PTA)';</v>
      </c>
    </row>
    <row r="2966" spans="1:4" x14ac:dyDescent="0.25">
      <c r="A2966" s="224" t="s">
        <v>1817</v>
      </c>
      <c r="B2966" t="s">
        <v>3338</v>
      </c>
      <c r="C2966" t="s">
        <v>3466</v>
      </c>
      <c r="D2966" s="224" t="str">
        <f t="shared" si="75"/>
        <v>COMMENT ON COLUMN SPT_UL_PTA_HEADER_V.TRANS_ORG_ADDR2 IS 'The Vessel Management Organization Address line 2 of the given transshipment Vessel during the UL_TRANS_START_DATE (PTA)';</v>
      </c>
    </row>
    <row r="2967" spans="1:4" x14ac:dyDescent="0.25">
      <c r="A2967" s="224" t="s">
        <v>1817</v>
      </c>
      <c r="B2967" t="s">
        <v>3339</v>
      </c>
      <c r="C2967" t="s">
        <v>3467</v>
      </c>
      <c r="D2967" s="224" t="str">
        <f t="shared" si="75"/>
        <v>COMMENT ON COLUMN SPT_UL_PTA_HEADER_V.TRANS_ORG_ADDR3 IS 'The Vessel Management Organization Address line 3 of the given transshipment Vessel during the UL_TRANS_START_DATE (PTA)';</v>
      </c>
    </row>
    <row r="2968" spans="1:4" x14ac:dyDescent="0.25">
      <c r="A2968" s="224" t="s">
        <v>1817</v>
      </c>
      <c r="B2968" t="s">
        <v>3340</v>
      </c>
      <c r="C2968" t="s">
        <v>3468</v>
      </c>
      <c r="D2968" s="224" t="str">
        <f t="shared" si="75"/>
        <v>COMMENT ON COLUMN SPT_UL_PTA_HEADER_V.TRANS_ORG_WEB_URL IS 'The Vessel Management Organization website of the given transshipment Vessel during the UL_TRANS_START_DATE (PTA)';</v>
      </c>
    </row>
    <row r="2969" spans="1:4" x14ac:dyDescent="0.25">
      <c r="A2969" s="224" t="s">
        <v>1817</v>
      </c>
      <c r="B2969" t="s">
        <v>3341</v>
      </c>
      <c r="C2969" t="s">
        <v>3469</v>
      </c>
      <c r="D2969" s="224" t="str">
        <f t="shared" si="75"/>
        <v>COMMENT ON COLUMN SPT_UL_PTA_HEADER_V.TRANS_ORG_SWFSC_SEQ_ID IS 'The original organization SEQ_ID for historical data in the SWFSC_ORG_VW query that was migrated from SWFSC in 2015 of the given transshipment Vessel during the DEPARTURE_DATE UTC (PTA)';</v>
      </c>
    </row>
    <row r="2970" spans="1:4" x14ac:dyDescent="0.25">
      <c r="A2970" s="224" t="s">
        <v>1817</v>
      </c>
      <c r="B2970" t="s">
        <v>3342</v>
      </c>
      <c r="C2970" t="s">
        <v>3470</v>
      </c>
      <c r="D2970" s="224" t="str">
        <f t="shared" si="75"/>
        <v>COMMENT ON COLUMN SPT_UL_PTA_HEADER_V.TRANS_ORG_LOC_ID IS 'The Vessel Management Organization''s location of the given transshipment Vessel during the UL_TRANS_START_DATE (PTA)';</v>
      </c>
    </row>
    <row r="2971" spans="1:4" x14ac:dyDescent="0.25">
      <c r="A2971" s="224" t="s">
        <v>1817</v>
      </c>
      <c r="B2971" t="s">
        <v>3343</v>
      </c>
      <c r="C2971" t="s">
        <v>3471</v>
      </c>
      <c r="D2971" s="224" t="str">
        <f t="shared" si="75"/>
        <v>COMMENT ON COLUMN SPT_UL_PTA_HEADER_V.TRANS_ORG_LOC_NAME IS 'The Vessel Management Organization location of the given transshipment Vessel during the DEPARTURE_DATE UTC (PTA)';</v>
      </c>
    </row>
    <row r="2972" spans="1:4" x14ac:dyDescent="0.25">
      <c r="A2972" s="224" t="s">
        <v>1817</v>
      </c>
      <c r="B2972" t="s">
        <v>3344</v>
      </c>
      <c r="C2972" t="s">
        <v>3472</v>
      </c>
      <c r="D2972" s="224" t="str">
        <f t="shared" si="75"/>
        <v>COMMENT ON COLUMN SPT_UL_PTA_HEADER_V.TRANS_ORG_LOC_TYPE_ID IS 'The Vessel Management Organization location type of the given transshipment Vessel during the DEPARTURE_DATE UTC (PTA)';</v>
      </c>
    </row>
    <row r="2973" spans="1:4" x14ac:dyDescent="0.25">
      <c r="A2973" s="224" t="s">
        <v>1817</v>
      </c>
      <c r="B2973" t="s">
        <v>3345</v>
      </c>
      <c r="C2973" t="s">
        <v>3473</v>
      </c>
      <c r="D2973" s="224" t="str">
        <f t="shared" si="75"/>
        <v>COMMENT ON COLUMN SPT_UL_PTA_HEADER_V.TRANS_ORG_LOC_TYPE_NAME IS 'The Vessel Management Organization location type name of the given transshipment Vessel during the DEPARTURE_DATE UTC (PTA)';</v>
      </c>
    </row>
    <row r="2974" spans="1:4" x14ac:dyDescent="0.25">
      <c r="A2974" s="224" t="s">
        <v>1817</v>
      </c>
      <c r="B2974" t="s">
        <v>3346</v>
      </c>
      <c r="C2974" t="s">
        <v>3474</v>
      </c>
      <c r="D2974" s="224" t="str">
        <f t="shared" si="75"/>
        <v>COMMENT ON COLUMN SPT_UL_PTA_HEADER_V.TRANS_ORG_LOC_TYPE_CODE IS 'The Vessel Management Organization location type code of the given transshipment Vessel during the DEPARTURE_DATE UTC (PTA)';</v>
      </c>
    </row>
    <row r="2975" spans="1:4" x14ac:dyDescent="0.25">
      <c r="A2975" s="224" t="s">
        <v>1817</v>
      </c>
      <c r="B2975" t="s">
        <v>3347</v>
      </c>
      <c r="C2975" t="s">
        <v>3475</v>
      </c>
      <c r="D2975" s="224" t="str">
        <f t="shared" si="75"/>
        <v>COMMENT ON COLUMN SPT_UL_PTA_HEADER_V.TRANS_ORG_LOC_TYPE_DESC IS 'The Vessel Management Organization location type description of the given transshipment Vessel during the DEPARTURE_DATE UTC (PTA)';</v>
      </c>
    </row>
    <row r="2976" spans="1:4" x14ac:dyDescent="0.25">
      <c r="A2976" s="224" t="s">
        <v>1817</v>
      </c>
      <c r="B2976" t="s">
        <v>3348</v>
      </c>
      <c r="C2976" t="s">
        <v>3476</v>
      </c>
      <c r="D2976" s="224" t="str">
        <f t="shared" si="75"/>
        <v>COMMENT ON COLUMN SPT_UL_PTA_HEADER_V.TRANS_ORG_LOC_ALPHA_CODE IS 'The Vessel Management Organization location alphabetic code of the given transshipment Vessel during the DEPARTURE_DATE UTC (PTA)';</v>
      </c>
    </row>
    <row r="2977" spans="1:4" x14ac:dyDescent="0.25">
      <c r="A2977" s="224" t="s">
        <v>1817</v>
      </c>
      <c r="B2977" t="s">
        <v>3349</v>
      </c>
      <c r="C2977" t="s">
        <v>3477</v>
      </c>
      <c r="D2977" s="224" t="str">
        <f t="shared" si="75"/>
        <v>COMMENT ON COLUMN SPT_UL_PTA_HEADER_V.TRANS_ORG_LOC_DESC IS 'The Vessel Management Organization location description of the given transshipment Vessel during the DEPARTURE_DATE UTC (PTA)';</v>
      </c>
    </row>
    <row r="2978" spans="1:4" x14ac:dyDescent="0.25">
      <c r="A2978" s="224" t="s">
        <v>1817</v>
      </c>
      <c r="B2978" t="s">
        <v>3350</v>
      </c>
      <c r="C2978" t="s">
        <v>3478</v>
      </c>
      <c r="D2978" s="224" t="str">
        <f t="shared" si="75"/>
        <v>COMMENT ON COLUMN SPT_UL_PTA_HEADER_V.TRANS_ORG_LOC_NUM_CODE IS 'The Vessel Management Organization location numeric code of the given transshipment Vessel during the DEPARTURE_DATE UTC (PTA)';</v>
      </c>
    </row>
    <row r="2979" spans="1:4" x14ac:dyDescent="0.25">
      <c r="A2979" s="224" t="s">
        <v>1817</v>
      </c>
      <c r="B2979" t="s">
        <v>3351</v>
      </c>
      <c r="C2979" t="s">
        <v>1563</v>
      </c>
      <c r="D2979" s="224" t="str">
        <f t="shared" si="75"/>
        <v>COMMENT ON COLUMN SPT_UL_PTA_HEADER_V.TRANS_ORG_PARENT_LOC_ID IS 'The Vessel Management Organization parent location of the given Net Sharing Vessel during the DEPARTURE_DATE UTC (PTA)';</v>
      </c>
    </row>
    <row r="2980" spans="1:4" x14ac:dyDescent="0.25">
      <c r="A2980" s="224" t="s">
        <v>1817</v>
      </c>
      <c r="B2980" t="s">
        <v>3352</v>
      </c>
      <c r="C2980" t="s">
        <v>3479</v>
      </c>
      <c r="D2980" s="224" t="str">
        <f t="shared" si="75"/>
        <v>COMMENT ON COLUMN SPT_UL_PTA_HEADER_V.TRANS_ORG_LOC_SWFSC_SEQ_ID IS 'The original location SEQ_ID for historical data in the SWFSC_LOC_VW query that was migrated from SWFSC in 2015 of the given transshipment Vessel during the DEPARTURE_DATE UTC (PTA)';</v>
      </c>
    </row>
    <row r="2981" spans="1:4" x14ac:dyDescent="0.25">
      <c r="A2981" s="224" t="s">
        <v>1817</v>
      </c>
      <c r="B2981" t="s">
        <v>3353</v>
      </c>
      <c r="C2981" t="s">
        <v>3480</v>
      </c>
      <c r="D2981" s="224" t="str">
        <f t="shared" si="75"/>
        <v>COMMENT ON COLUMN SPT_UL_PTA_HEADER_V.TRANS_ORG_LOC_SWFSC_SEQ_ID_PAR IS 'The original location SEQ_ID_PARENT for historical data in the SWFSC_LOC_VW query that was migrated from SWFSC in 2015 of the given transshipment Vessel during the DEPARTURE_DATE UTC (PTA)';</v>
      </c>
    </row>
    <row r="2982" spans="1:4" x14ac:dyDescent="0.25">
      <c r="A2982" s="224" t="s">
        <v>1817</v>
      </c>
      <c r="B2982" t="s">
        <v>277</v>
      </c>
      <c r="C2982" t="s">
        <v>774</v>
      </c>
      <c r="D2982" s="224" t="str">
        <f t="shared" si="75"/>
        <v>COMMENT ON COLUMN SPT_UL_PTA_HEADER_V.UL_DISP_ID IS 'Primary Key for the SPT_UL_DISPOSITIONS table';</v>
      </c>
    </row>
    <row r="2983" spans="1:4" x14ac:dyDescent="0.25">
      <c r="A2983" s="224" t="s">
        <v>1817</v>
      </c>
      <c r="B2983" t="s">
        <v>278</v>
      </c>
      <c r="C2983" t="s">
        <v>772</v>
      </c>
      <c r="D2983" s="224" t="str">
        <f t="shared" si="75"/>
        <v>COMMENT ON COLUMN SPT_UL_PTA_HEADER_V.UL_DISP_CODE IS 'The code for the given unloading disposition type';</v>
      </c>
    </row>
    <row r="2984" spans="1:4" x14ac:dyDescent="0.25">
      <c r="A2984" s="224" t="s">
        <v>1817</v>
      </c>
      <c r="B2984" t="s">
        <v>279</v>
      </c>
      <c r="C2984" t="s">
        <v>775</v>
      </c>
      <c r="D2984" s="224" t="str">
        <f t="shared" si="75"/>
        <v>COMMENT ON COLUMN SPT_UL_PTA_HEADER_V.UL_DISP_NAME IS 'The name of the given unloading disposition type';</v>
      </c>
    </row>
    <row r="2985" spans="1:4" x14ac:dyDescent="0.25">
      <c r="A2985" s="224" t="s">
        <v>1817</v>
      </c>
      <c r="B2985" t="s">
        <v>280</v>
      </c>
      <c r="C2985" t="s">
        <v>773</v>
      </c>
      <c r="D2985" s="224" t="str">
        <f t="shared" si="75"/>
        <v>COMMENT ON COLUMN SPT_UL_PTA_HEADER_V.UL_DISP_DESC IS 'The description of the given unloading disposition type';</v>
      </c>
    </row>
    <row r="2986" spans="1:4" x14ac:dyDescent="0.25">
      <c r="A2986" s="224" t="s">
        <v>1817</v>
      </c>
      <c r="B2986" t="s">
        <v>417</v>
      </c>
      <c r="C2986" t="s">
        <v>784</v>
      </c>
      <c r="D2986" s="224" t="str">
        <f t="shared" si="75"/>
        <v>COMMENT ON COLUMN SPT_UL_PTA_HEADER_V.UL_TRANS_NOTES IS 'Additional notes about the given unloading transaction';</v>
      </c>
    </row>
    <row r="2987" spans="1:4" x14ac:dyDescent="0.25">
      <c r="A2987" s="224" t="s">
        <v>1817</v>
      </c>
      <c r="B2987" t="s">
        <v>418</v>
      </c>
      <c r="C2987" t="s">
        <v>3481</v>
      </c>
      <c r="D2987" s="224" t="str">
        <f t="shared" si="75"/>
        <v>COMMENT ON COLUMN SPT_UL_PTA_HEADER_V.UL_TRANS_DEST_LOC_ID IS 'The destination country for the given unloading transaction';</v>
      </c>
    </row>
    <row r="2988" spans="1:4" x14ac:dyDescent="0.25">
      <c r="A2988" s="224" t="s">
        <v>1817</v>
      </c>
      <c r="B2988" t="s">
        <v>3354</v>
      </c>
      <c r="C2988" t="s">
        <v>3482</v>
      </c>
      <c r="D2988" s="224" t="str">
        <f t="shared" si="75"/>
        <v>COMMENT ON COLUMN SPT_UL_PTA_HEADER_V.DEST_LOC_NAME IS 'The location name for the destination country for the given unloading transaction';</v>
      </c>
    </row>
    <row r="2989" spans="1:4" x14ac:dyDescent="0.25">
      <c r="A2989" s="224" t="s">
        <v>1817</v>
      </c>
      <c r="B2989" t="s">
        <v>3355</v>
      </c>
      <c r="C2989" t="s">
        <v>3483</v>
      </c>
      <c r="D2989" s="224" t="str">
        <f t="shared" ref="D2989:D3052" si="76">CONCATENATE("COMMENT ON COLUMN ",A2989, ".", B2989, " IS '", SUBSTITUTE(C2989, "'", "''"), "';")</f>
        <v>COMMENT ON COLUMN SPT_UL_PTA_HEADER_V.DEST_LOC_TYPE_ID IS 'The location type for the destination country for the given unloading transaction';</v>
      </c>
    </row>
    <row r="2990" spans="1:4" x14ac:dyDescent="0.25">
      <c r="A2990" s="224" t="s">
        <v>1817</v>
      </c>
      <c r="B2990" t="s">
        <v>3356</v>
      </c>
      <c r="C2990" t="s">
        <v>3484</v>
      </c>
      <c r="D2990" s="224" t="str">
        <f t="shared" si="76"/>
        <v>COMMENT ON COLUMN SPT_UL_PTA_HEADER_V.DEST_LOC_TYPE_NAME IS 'The location type name for the destination country for the given unloading transaction';</v>
      </c>
    </row>
    <row r="2991" spans="1:4" x14ac:dyDescent="0.25">
      <c r="A2991" s="224" t="s">
        <v>1817</v>
      </c>
      <c r="B2991" t="s">
        <v>3357</v>
      </c>
      <c r="C2991" t="s">
        <v>3485</v>
      </c>
      <c r="D2991" s="224" t="str">
        <f t="shared" si="76"/>
        <v>COMMENT ON COLUMN SPT_UL_PTA_HEADER_V.DEST_LOC_TYPE_CODE IS 'The location type code for the destination country for the given unloading transaction';</v>
      </c>
    </row>
    <row r="2992" spans="1:4" x14ac:dyDescent="0.25">
      <c r="A2992" s="224" t="s">
        <v>1817</v>
      </c>
      <c r="B2992" t="s">
        <v>3358</v>
      </c>
      <c r="C2992" t="s">
        <v>3486</v>
      </c>
      <c r="D2992" s="224" t="str">
        <f t="shared" si="76"/>
        <v>COMMENT ON COLUMN SPT_UL_PTA_HEADER_V.DEST_LOC_TYPE_DESC IS 'The location type description for the destination country for the given unloading transaction';</v>
      </c>
    </row>
    <row r="2993" spans="1:4" x14ac:dyDescent="0.25">
      <c r="A2993" s="224" t="s">
        <v>1817</v>
      </c>
      <c r="B2993" t="s">
        <v>3359</v>
      </c>
      <c r="C2993" t="s">
        <v>3487</v>
      </c>
      <c r="D2993" s="224" t="str">
        <f t="shared" si="76"/>
        <v>COMMENT ON COLUMN SPT_UL_PTA_HEADER_V.DEST_LOC_ALPHA_CODE IS 'The location alphabetic code for the destination country for the given unloading transaction';</v>
      </c>
    </row>
    <row r="2994" spans="1:4" x14ac:dyDescent="0.25">
      <c r="A2994" s="224" t="s">
        <v>1817</v>
      </c>
      <c r="B2994" t="s">
        <v>3360</v>
      </c>
      <c r="C2994" t="s">
        <v>3488</v>
      </c>
      <c r="D2994" s="224" t="str">
        <f t="shared" si="76"/>
        <v>COMMENT ON COLUMN SPT_UL_PTA_HEADER_V.DEST_LOC_DESC IS 'The location description for the destination country for the given unloading transaction';</v>
      </c>
    </row>
    <row r="2995" spans="1:4" x14ac:dyDescent="0.25">
      <c r="A2995" s="224" t="s">
        <v>1817</v>
      </c>
      <c r="B2995" t="s">
        <v>3361</v>
      </c>
      <c r="C2995" t="s">
        <v>3489</v>
      </c>
      <c r="D2995" s="224" t="str">
        <f t="shared" si="76"/>
        <v>COMMENT ON COLUMN SPT_UL_PTA_HEADER_V.DEST_LOC_NUM_CODE IS 'The location numeric code for the destination country for the given unloading transaction';</v>
      </c>
    </row>
    <row r="2996" spans="1:4" x14ac:dyDescent="0.25">
      <c r="A2996" s="224" t="s">
        <v>1817</v>
      </c>
      <c r="B2996" t="s">
        <v>3362</v>
      </c>
      <c r="C2996" t="s">
        <v>3490</v>
      </c>
      <c r="D2996" s="224" t="str">
        <f t="shared" si="76"/>
        <v>COMMENT ON COLUMN SPT_UL_PTA_HEADER_V.DEST_LOC_PARENT_LOC_ID IS 'The parent location for the given location for the destination country for the given unloading transaction';</v>
      </c>
    </row>
    <row r="2997" spans="1:4" x14ac:dyDescent="0.25">
      <c r="A2997" s="224" t="s">
        <v>1817</v>
      </c>
      <c r="B2997" t="s">
        <v>3363</v>
      </c>
      <c r="C2997" t="s">
        <v>3491</v>
      </c>
      <c r="D2997" s="224" t="str">
        <f t="shared" si="76"/>
        <v>COMMENT ON COLUMN SPT_UL_PTA_HEADER_V.DEST_LOC_SWFSC_SEQ_ID IS 'The original destination country location''s SEQ_ID for historical data in the SWFSC_LOC_VW query that was migrated from SWFSC in 2015';</v>
      </c>
    </row>
    <row r="2998" spans="1:4" x14ac:dyDescent="0.25">
      <c r="A2998" s="224" t="s">
        <v>1817</v>
      </c>
      <c r="B2998" t="s">
        <v>3364</v>
      </c>
      <c r="C2998" t="s">
        <v>3492</v>
      </c>
      <c r="D2998" s="224" t="str">
        <f t="shared" si="76"/>
        <v>COMMENT ON COLUMN SPT_UL_PTA_HEADER_V.DEST_LOC_SWFSC_SEQ_ID_PARENT IS 'The original destination country location''s SEQ_ID_PARENT for historical data in the SWFSC_LOC_VW query that was migrated from SWFSC in 2015';</v>
      </c>
    </row>
    <row r="2999" spans="1:4" x14ac:dyDescent="0.25">
      <c r="A2999" s="224" t="s">
        <v>1817</v>
      </c>
      <c r="B2999" t="s">
        <v>419</v>
      </c>
      <c r="C2999" t="s">
        <v>3493</v>
      </c>
      <c r="D2999" s="224" t="str">
        <f t="shared" si="76"/>
        <v>COMMENT ON COLUMN SPT_UL_PTA_HEADER_V.UL_TRANS_PROC_ORG_ID IS 'The Organization ID for the given Processing Company';</v>
      </c>
    </row>
    <row r="3000" spans="1:4" x14ac:dyDescent="0.25">
      <c r="A3000" s="224" t="s">
        <v>1817</v>
      </c>
      <c r="B3000" t="s">
        <v>3365</v>
      </c>
      <c r="C3000" t="s">
        <v>3494</v>
      </c>
      <c r="D3000" s="224" t="str">
        <f t="shared" si="76"/>
        <v>COMMENT ON COLUMN SPT_UL_PTA_HEADER_V.PROC_ORG_TYPE_ID IS 'The Organization Type ID  for the given Processing Company';</v>
      </c>
    </row>
    <row r="3001" spans="1:4" x14ac:dyDescent="0.25">
      <c r="A3001" s="224" t="s">
        <v>1817</v>
      </c>
      <c r="B3001" t="s">
        <v>3366</v>
      </c>
      <c r="C3001" t="s">
        <v>3495</v>
      </c>
      <c r="D3001" s="224" t="str">
        <f t="shared" si="76"/>
        <v>COMMENT ON COLUMN SPT_UL_PTA_HEADER_V.PROC_ORG_TYPE_CODE IS 'The Organization Type code for the given Processing Company';</v>
      </c>
    </row>
    <row r="3002" spans="1:4" x14ac:dyDescent="0.25">
      <c r="A3002" s="224" t="s">
        <v>1817</v>
      </c>
      <c r="B3002" t="s">
        <v>3367</v>
      </c>
      <c r="C3002" t="s">
        <v>3496</v>
      </c>
      <c r="D3002" s="224" t="str">
        <f t="shared" si="76"/>
        <v>COMMENT ON COLUMN SPT_UL_PTA_HEADER_V.PROC_ORG_TYPE_NAME IS 'The Organization Type name for the given Processing Company';</v>
      </c>
    </row>
    <row r="3003" spans="1:4" x14ac:dyDescent="0.25">
      <c r="A3003" s="224" t="s">
        <v>1817</v>
      </c>
      <c r="B3003" t="s">
        <v>3368</v>
      </c>
      <c r="C3003" t="s">
        <v>3497</v>
      </c>
      <c r="D3003" s="224" t="str">
        <f t="shared" si="76"/>
        <v>COMMENT ON COLUMN SPT_UL_PTA_HEADER_V.PROC_ORG_TYPE_DESC IS 'The Organization Type description for the given Processing Company';</v>
      </c>
    </row>
    <row r="3004" spans="1:4" x14ac:dyDescent="0.25">
      <c r="A3004" s="224" t="s">
        <v>1817</v>
      </c>
      <c r="B3004" t="s">
        <v>3369</v>
      </c>
      <c r="C3004" t="s">
        <v>3498</v>
      </c>
      <c r="D3004" s="224" t="str">
        <f t="shared" si="76"/>
        <v>COMMENT ON COLUMN SPT_UL_PTA_HEADER_V.PROC_ORG_NAME IS 'The Organization name for the given Processing Company';</v>
      </c>
    </row>
    <row r="3005" spans="1:4" x14ac:dyDescent="0.25">
      <c r="A3005" s="224" t="s">
        <v>1817</v>
      </c>
      <c r="B3005" t="s">
        <v>3370</v>
      </c>
      <c r="C3005" t="s">
        <v>3499</v>
      </c>
      <c r="D3005" s="224" t="str">
        <f t="shared" si="76"/>
        <v>COMMENT ON COLUMN SPT_UL_PTA_HEADER_V.PROC_ORG_ABBR IS 'The abbreviated Organization name for the given Processing Company';</v>
      </c>
    </row>
    <row r="3006" spans="1:4" x14ac:dyDescent="0.25">
      <c r="A3006" s="224" t="s">
        <v>1817</v>
      </c>
      <c r="B3006" t="s">
        <v>3371</v>
      </c>
      <c r="C3006" t="s">
        <v>3500</v>
      </c>
      <c r="D3006" s="224" t="str">
        <f t="shared" si="76"/>
        <v>COMMENT ON COLUMN SPT_UL_PTA_HEADER_V.PROC_ORG_DESC IS 'The Organization description for the given Processing Company';</v>
      </c>
    </row>
    <row r="3007" spans="1:4" x14ac:dyDescent="0.25">
      <c r="A3007" s="224" t="s">
        <v>1817</v>
      </c>
      <c r="B3007" t="s">
        <v>3372</v>
      </c>
      <c r="C3007" t="s">
        <v>3501</v>
      </c>
      <c r="D3007" s="224" t="str">
        <f t="shared" si="76"/>
        <v>COMMENT ON COLUMN SPT_UL_PTA_HEADER_V.PROC_ORG_PHONE_NUM IS 'The Organization phone number for the given Processing Company';</v>
      </c>
    </row>
    <row r="3008" spans="1:4" x14ac:dyDescent="0.25">
      <c r="A3008" s="224" t="s">
        <v>1817</v>
      </c>
      <c r="B3008" t="s">
        <v>3373</v>
      </c>
      <c r="C3008" t="s">
        <v>3502</v>
      </c>
      <c r="D3008" s="224" t="str">
        <f t="shared" si="76"/>
        <v>COMMENT ON COLUMN SPT_UL_PTA_HEADER_V.PROC_ORG_ADDR1 IS 'The Organization Address line 1 for the given Processing Company';</v>
      </c>
    </row>
    <row r="3009" spans="1:4" x14ac:dyDescent="0.25">
      <c r="A3009" s="224" t="s">
        <v>1817</v>
      </c>
      <c r="B3009" t="s">
        <v>3374</v>
      </c>
      <c r="C3009" t="s">
        <v>3503</v>
      </c>
      <c r="D3009" s="224" t="str">
        <f t="shared" si="76"/>
        <v>COMMENT ON COLUMN SPT_UL_PTA_HEADER_V.PROC_ORG_ADDR2 IS 'The Organization Address line 2 for the given Processing Company';</v>
      </c>
    </row>
    <row r="3010" spans="1:4" x14ac:dyDescent="0.25">
      <c r="A3010" s="224" t="s">
        <v>1817</v>
      </c>
      <c r="B3010" t="s">
        <v>3375</v>
      </c>
      <c r="C3010" t="s">
        <v>3504</v>
      </c>
      <c r="D3010" s="224" t="str">
        <f t="shared" si="76"/>
        <v>COMMENT ON COLUMN SPT_UL_PTA_HEADER_V.PROC_ORG_ADDR3 IS 'The Organization Address line 3 for the given Processing Company';</v>
      </c>
    </row>
    <row r="3011" spans="1:4" x14ac:dyDescent="0.25">
      <c r="A3011" s="224" t="s">
        <v>1817</v>
      </c>
      <c r="B3011" t="s">
        <v>3376</v>
      </c>
      <c r="C3011" t="s">
        <v>3505</v>
      </c>
      <c r="D3011" s="224" t="str">
        <f t="shared" si="76"/>
        <v>COMMENT ON COLUMN SPT_UL_PTA_HEADER_V.PROC_ORG_WEB_URL IS 'The Organization website for the given Processing Company';</v>
      </c>
    </row>
    <row r="3012" spans="1:4" x14ac:dyDescent="0.25">
      <c r="A3012" s="224" t="s">
        <v>1817</v>
      </c>
      <c r="B3012" t="s">
        <v>3377</v>
      </c>
      <c r="C3012" t="s">
        <v>3506</v>
      </c>
      <c r="D3012" s="224" t="str">
        <f t="shared" si="76"/>
        <v>COMMENT ON COLUMN SPT_UL_PTA_HEADER_V.PROC_ORG_LOC_ID IS 'The location ID for the Organization for the given Processing Company';</v>
      </c>
    </row>
    <row r="3013" spans="1:4" x14ac:dyDescent="0.25">
      <c r="A3013" s="224" t="s">
        <v>1817</v>
      </c>
      <c r="B3013" t="s">
        <v>3378</v>
      </c>
      <c r="C3013" t="s">
        <v>3507</v>
      </c>
      <c r="D3013" s="224" t="str">
        <f t="shared" si="76"/>
        <v>COMMENT ON COLUMN SPT_UL_PTA_HEADER_V.PROC_LOC_NAME IS 'The location name for the Organization for the given Processing Company';</v>
      </c>
    </row>
    <row r="3014" spans="1:4" x14ac:dyDescent="0.25">
      <c r="A3014" s="224" t="s">
        <v>1817</v>
      </c>
      <c r="B3014" t="s">
        <v>3379</v>
      </c>
      <c r="C3014" t="s">
        <v>3508</v>
      </c>
      <c r="D3014" s="224" t="str">
        <f t="shared" si="76"/>
        <v>COMMENT ON COLUMN SPT_UL_PTA_HEADER_V.PROC_LOC_TYPE_ID IS 'The ID of the location type for the Organization for the given Processing Company';</v>
      </c>
    </row>
    <row r="3015" spans="1:4" x14ac:dyDescent="0.25">
      <c r="A3015" s="224" t="s">
        <v>1817</v>
      </c>
      <c r="B3015" t="s">
        <v>3380</v>
      </c>
      <c r="C3015" t="s">
        <v>3509</v>
      </c>
      <c r="D3015" s="224" t="str">
        <f t="shared" si="76"/>
        <v>COMMENT ON COLUMN SPT_UL_PTA_HEADER_V.PROC_LOC_TYPE_NAME IS 'The name of the location type for the Organization for the given Processing Company';</v>
      </c>
    </row>
    <row r="3016" spans="1:4" x14ac:dyDescent="0.25">
      <c r="A3016" s="224" t="s">
        <v>1817</v>
      </c>
      <c r="B3016" t="s">
        <v>3381</v>
      </c>
      <c r="C3016" t="s">
        <v>3510</v>
      </c>
      <c r="D3016" s="224" t="str">
        <f t="shared" si="76"/>
        <v>COMMENT ON COLUMN SPT_UL_PTA_HEADER_V.PROC_LOC_TYPE_CODE IS 'The code of the location type for the Organization for the given Processing Company';</v>
      </c>
    </row>
    <row r="3017" spans="1:4" x14ac:dyDescent="0.25">
      <c r="A3017" s="224" t="s">
        <v>1817</v>
      </c>
      <c r="B3017" t="s">
        <v>3382</v>
      </c>
      <c r="C3017" t="s">
        <v>3511</v>
      </c>
      <c r="D3017" s="224" t="str">
        <f t="shared" si="76"/>
        <v>COMMENT ON COLUMN SPT_UL_PTA_HEADER_V.PROC_LOC_TYPE_DESC IS 'The description of the location type for the Organization for the given Processing Company';</v>
      </c>
    </row>
    <row r="3018" spans="1:4" x14ac:dyDescent="0.25">
      <c r="A3018" s="224" t="s">
        <v>1817</v>
      </c>
      <c r="B3018" t="s">
        <v>3383</v>
      </c>
      <c r="C3018" t="s">
        <v>3512</v>
      </c>
      <c r="D3018" s="224" t="str">
        <f t="shared" si="76"/>
        <v>COMMENT ON COLUMN SPT_UL_PTA_HEADER_V.PROC_LOC_ALPHA_CODE IS 'The location alphabetic code for the Organization for the given Processing Company';</v>
      </c>
    </row>
    <row r="3019" spans="1:4" x14ac:dyDescent="0.25">
      <c r="A3019" s="224" t="s">
        <v>1817</v>
      </c>
      <c r="B3019" t="s">
        <v>3384</v>
      </c>
      <c r="C3019" t="s">
        <v>3513</v>
      </c>
      <c r="D3019" s="224" t="str">
        <f t="shared" si="76"/>
        <v>COMMENT ON COLUMN SPT_UL_PTA_HEADER_V.PROC_LOC_DESC IS 'The location description for the Organization for the given Processing Company';</v>
      </c>
    </row>
    <row r="3020" spans="1:4" x14ac:dyDescent="0.25">
      <c r="A3020" s="224" t="s">
        <v>1817</v>
      </c>
      <c r="B3020" t="s">
        <v>3385</v>
      </c>
      <c r="C3020" t="s">
        <v>3514</v>
      </c>
      <c r="D3020" s="224" t="str">
        <f t="shared" si="76"/>
        <v>COMMENT ON COLUMN SPT_UL_PTA_HEADER_V.PROC_LOC_NUM_CODE IS 'The location numeric code for the Organization for the given Processing Company';</v>
      </c>
    </row>
    <row r="3021" spans="1:4" x14ac:dyDescent="0.25">
      <c r="A3021" s="224" t="s">
        <v>1817</v>
      </c>
      <c r="B3021" t="s">
        <v>3386</v>
      </c>
      <c r="C3021" t="s">
        <v>3515</v>
      </c>
      <c r="D3021" s="224" t="str">
        <f t="shared" si="76"/>
        <v>COMMENT ON COLUMN SPT_UL_PTA_HEADER_V.PROC_LOC_PARENT_LOC_ID IS 'The parent location for the given Processing Company location';</v>
      </c>
    </row>
    <row r="3022" spans="1:4" x14ac:dyDescent="0.25">
      <c r="A3022" s="224" t="s">
        <v>1817</v>
      </c>
      <c r="B3022" t="s">
        <v>3387</v>
      </c>
      <c r="C3022" t="s">
        <v>3516</v>
      </c>
      <c r="D3022" s="224" t="str">
        <f t="shared" si="76"/>
        <v>COMMENT ON COLUMN SPT_UL_PTA_HEADER_V.PROC_LOC_SWFSC_SEQ_ID IS 'The original Processing Company location''s SEQ_ID for historical data in the SWFSC_LOC_VW query that was migrated from SWFSC in 2015';</v>
      </c>
    </row>
    <row r="3023" spans="1:4" x14ac:dyDescent="0.25">
      <c r="A3023" s="224" t="s">
        <v>1817</v>
      </c>
      <c r="B3023" t="s">
        <v>3388</v>
      </c>
      <c r="C3023" t="s">
        <v>3517</v>
      </c>
      <c r="D3023" s="224" t="str">
        <f t="shared" si="76"/>
        <v>COMMENT ON COLUMN SPT_UL_PTA_HEADER_V.PROC_LOC_SWFSC_SEQ_ID_PARENT IS 'The original Processing Company location''s SEQ_ID_PARENT for historical data in the SWFSC_LOC_VW query that was migrated from SWFSC in 2015';</v>
      </c>
    </row>
    <row r="3024" spans="1:4" x14ac:dyDescent="0.25">
      <c r="A3024" s="224" t="s">
        <v>1817</v>
      </c>
      <c r="B3024" t="s">
        <v>420</v>
      </c>
      <c r="C3024" t="s">
        <v>3518</v>
      </c>
      <c r="D3024" s="224" t="str">
        <f t="shared" si="76"/>
        <v>COMMENT ON COLUMN SPT_UL_PTA_HEADER_V.UL_TRANS_ACC_ORG_ID IS 'The Organization ID for the given Accepting Company';</v>
      </c>
    </row>
    <row r="3025" spans="1:4" x14ac:dyDescent="0.25">
      <c r="A3025" s="224" t="s">
        <v>1817</v>
      </c>
      <c r="B3025" t="s">
        <v>3389</v>
      </c>
      <c r="C3025" t="s">
        <v>3519</v>
      </c>
      <c r="D3025" s="224" t="str">
        <f t="shared" si="76"/>
        <v>COMMENT ON COLUMN SPT_UL_PTA_HEADER_V.ACC_ORG_TYPE_ID IS 'The Organization Type ID  for the given Accepting Company';</v>
      </c>
    </row>
    <row r="3026" spans="1:4" x14ac:dyDescent="0.25">
      <c r="A3026" s="224" t="s">
        <v>1817</v>
      </c>
      <c r="B3026" t="s">
        <v>3390</v>
      </c>
      <c r="C3026" t="s">
        <v>3520</v>
      </c>
      <c r="D3026" s="224" t="str">
        <f t="shared" si="76"/>
        <v>COMMENT ON COLUMN SPT_UL_PTA_HEADER_V.ACC_ORG_TYPE_CODE IS 'The Organization Type code for the given Accepting Company';</v>
      </c>
    </row>
    <row r="3027" spans="1:4" x14ac:dyDescent="0.25">
      <c r="A3027" s="224" t="s">
        <v>1817</v>
      </c>
      <c r="B3027" t="s">
        <v>3391</v>
      </c>
      <c r="C3027" t="s">
        <v>3521</v>
      </c>
      <c r="D3027" s="224" t="str">
        <f t="shared" si="76"/>
        <v>COMMENT ON COLUMN SPT_UL_PTA_HEADER_V.ACC_ORG_TYPE_NAME IS 'The Organization Type name for the given Accepting Company';</v>
      </c>
    </row>
    <row r="3028" spans="1:4" x14ac:dyDescent="0.25">
      <c r="A3028" s="224" t="s">
        <v>1817</v>
      </c>
      <c r="B3028" t="s">
        <v>3392</v>
      </c>
      <c r="C3028" t="s">
        <v>3522</v>
      </c>
      <c r="D3028" s="224" t="str">
        <f t="shared" si="76"/>
        <v>COMMENT ON COLUMN SPT_UL_PTA_HEADER_V.ACC_ORG_TYPE_DESC IS 'The Organization Type description for the given Accepting Company';</v>
      </c>
    </row>
    <row r="3029" spans="1:4" x14ac:dyDescent="0.25">
      <c r="A3029" s="224" t="s">
        <v>1817</v>
      </c>
      <c r="B3029" t="s">
        <v>3393</v>
      </c>
      <c r="C3029" t="s">
        <v>3523</v>
      </c>
      <c r="D3029" s="224" t="str">
        <f t="shared" si="76"/>
        <v>COMMENT ON COLUMN SPT_UL_PTA_HEADER_V.ACC_ORG_NAME IS 'The Organization name for the given Accepting Company';</v>
      </c>
    </row>
    <row r="3030" spans="1:4" x14ac:dyDescent="0.25">
      <c r="A3030" s="224" t="s">
        <v>1817</v>
      </c>
      <c r="B3030" t="s">
        <v>3394</v>
      </c>
      <c r="C3030" t="s">
        <v>3524</v>
      </c>
      <c r="D3030" s="224" t="str">
        <f t="shared" si="76"/>
        <v>COMMENT ON COLUMN SPT_UL_PTA_HEADER_V.ACC_ORG_ABBR IS 'The abbreviated Organization name for the given Accepting Company';</v>
      </c>
    </row>
    <row r="3031" spans="1:4" x14ac:dyDescent="0.25">
      <c r="A3031" s="224" t="s">
        <v>1817</v>
      </c>
      <c r="B3031" t="s">
        <v>3395</v>
      </c>
      <c r="C3031" t="s">
        <v>3525</v>
      </c>
      <c r="D3031" s="224" t="str">
        <f t="shared" si="76"/>
        <v>COMMENT ON COLUMN SPT_UL_PTA_HEADER_V.ACC_ORG_DESC IS 'The Organization description for the given Accepting Company';</v>
      </c>
    </row>
    <row r="3032" spans="1:4" x14ac:dyDescent="0.25">
      <c r="A3032" s="224" t="s">
        <v>1817</v>
      </c>
      <c r="B3032" t="s">
        <v>3396</v>
      </c>
      <c r="C3032" t="s">
        <v>3526</v>
      </c>
      <c r="D3032" s="224" t="str">
        <f t="shared" si="76"/>
        <v>COMMENT ON COLUMN SPT_UL_PTA_HEADER_V.ACC_ORG_PHONE_NUM IS 'The Organization phone number for the given Accepting Company';</v>
      </c>
    </row>
    <row r="3033" spans="1:4" x14ac:dyDescent="0.25">
      <c r="A3033" s="224" t="s">
        <v>1817</v>
      </c>
      <c r="B3033" t="s">
        <v>3397</v>
      </c>
      <c r="C3033" t="s">
        <v>3527</v>
      </c>
      <c r="D3033" s="224" t="str">
        <f t="shared" si="76"/>
        <v>COMMENT ON COLUMN SPT_UL_PTA_HEADER_V.ACC_ORG_ADDR1 IS 'The Organization Address line 1 for the given Accepting Company';</v>
      </c>
    </row>
    <row r="3034" spans="1:4" x14ac:dyDescent="0.25">
      <c r="A3034" s="224" t="s">
        <v>1817</v>
      </c>
      <c r="B3034" t="s">
        <v>3398</v>
      </c>
      <c r="C3034" t="s">
        <v>3528</v>
      </c>
      <c r="D3034" s="224" t="str">
        <f t="shared" si="76"/>
        <v>COMMENT ON COLUMN SPT_UL_PTA_HEADER_V.ACC_ORG_ADDR2 IS 'The Organization Address line 2 for the given Accepting Company';</v>
      </c>
    </row>
    <row r="3035" spans="1:4" x14ac:dyDescent="0.25">
      <c r="A3035" s="224" t="s">
        <v>1817</v>
      </c>
      <c r="B3035" t="s">
        <v>3399</v>
      </c>
      <c r="C3035" t="s">
        <v>3529</v>
      </c>
      <c r="D3035" s="224" t="str">
        <f t="shared" si="76"/>
        <v>COMMENT ON COLUMN SPT_UL_PTA_HEADER_V.ACC_ORG_ADDR3 IS 'The Organization Address line 3 for the given Accepting Company';</v>
      </c>
    </row>
    <row r="3036" spans="1:4" x14ac:dyDescent="0.25">
      <c r="A3036" s="224" t="s">
        <v>1817</v>
      </c>
      <c r="B3036" t="s">
        <v>3400</v>
      </c>
      <c r="C3036" t="s">
        <v>3530</v>
      </c>
      <c r="D3036" s="224" t="str">
        <f t="shared" si="76"/>
        <v>COMMENT ON COLUMN SPT_UL_PTA_HEADER_V.ACC_ORG_WEB_URL IS 'The Organization website for the given Accepting Company';</v>
      </c>
    </row>
    <row r="3037" spans="1:4" x14ac:dyDescent="0.25">
      <c r="A3037" s="224" t="s">
        <v>1817</v>
      </c>
      <c r="B3037" t="s">
        <v>3401</v>
      </c>
      <c r="C3037" t="s">
        <v>3531</v>
      </c>
      <c r="D3037" s="224" t="str">
        <f t="shared" si="76"/>
        <v>COMMENT ON COLUMN SPT_UL_PTA_HEADER_V.ACC_ORG_LOC_ID IS 'The location ID for the Organization for the given Accepting Company';</v>
      </c>
    </row>
    <row r="3038" spans="1:4" x14ac:dyDescent="0.25">
      <c r="A3038" s="224" t="s">
        <v>1817</v>
      </c>
      <c r="B3038" t="s">
        <v>3402</v>
      </c>
      <c r="C3038" t="s">
        <v>3532</v>
      </c>
      <c r="D3038" s="224" t="str">
        <f t="shared" si="76"/>
        <v>COMMENT ON COLUMN SPT_UL_PTA_HEADER_V.ACC_ORG_LOC_NAME IS 'The location name for the Organization for the given Accepting Company';</v>
      </c>
    </row>
    <row r="3039" spans="1:4" x14ac:dyDescent="0.25">
      <c r="A3039" s="224" t="s">
        <v>1817</v>
      </c>
      <c r="B3039" t="s">
        <v>3403</v>
      </c>
      <c r="C3039" t="s">
        <v>3533</v>
      </c>
      <c r="D3039" s="224" t="str">
        <f t="shared" si="76"/>
        <v>COMMENT ON COLUMN SPT_UL_PTA_HEADER_V.ACC_ORG_LOC_TYPE_ID IS 'The ID of the location type for the Organization for the given Accepting Company';</v>
      </c>
    </row>
    <row r="3040" spans="1:4" x14ac:dyDescent="0.25">
      <c r="A3040" s="224" t="s">
        <v>1817</v>
      </c>
      <c r="B3040" t="s">
        <v>3404</v>
      </c>
      <c r="C3040" t="s">
        <v>3534</v>
      </c>
      <c r="D3040" s="224" t="str">
        <f t="shared" si="76"/>
        <v>COMMENT ON COLUMN SPT_UL_PTA_HEADER_V.ACC_ORG_LOC_TYPE_NAME IS 'The name of the location type for the Organization for the given Accepting Company';</v>
      </c>
    </row>
    <row r="3041" spans="1:4" x14ac:dyDescent="0.25">
      <c r="A3041" s="224" t="s">
        <v>1817</v>
      </c>
      <c r="B3041" t="s">
        <v>3405</v>
      </c>
      <c r="C3041" t="s">
        <v>3535</v>
      </c>
      <c r="D3041" s="224" t="str">
        <f t="shared" si="76"/>
        <v>COMMENT ON COLUMN SPT_UL_PTA_HEADER_V.ACC_ORG_LOC_TYPE_CODE IS 'The code of the location type for the Organization for the given Accepting Company';</v>
      </c>
    </row>
    <row r="3042" spans="1:4" x14ac:dyDescent="0.25">
      <c r="A3042" s="224" t="s">
        <v>1817</v>
      </c>
      <c r="B3042" t="s">
        <v>3406</v>
      </c>
      <c r="C3042" t="s">
        <v>3536</v>
      </c>
      <c r="D3042" s="224" t="str">
        <f t="shared" si="76"/>
        <v>COMMENT ON COLUMN SPT_UL_PTA_HEADER_V.ACC_ORG_LOC_TYPE_DESC IS 'The description of the location type for the Organization for the given Accepting Company';</v>
      </c>
    </row>
    <row r="3043" spans="1:4" x14ac:dyDescent="0.25">
      <c r="A3043" s="224" t="s">
        <v>1817</v>
      </c>
      <c r="B3043" t="s">
        <v>3407</v>
      </c>
      <c r="C3043" t="s">
        <v>3537</v>
      </c>
      <c r="D3043" s="224" t="str">
        <f t="shared" si="76"/>
        <v>COMMENT ON COLUMN SPT_UL_PTA_HEADER_V.ACC_ORG_LOC_ALPHA_CODE IS 'The location alphabetic code for the Organization for the given Accepting Company';</v>
      </c>
    </row>
    <row r="3044" spans="1:4" x14ac:dyDescent="0.25">
      <c r="A3044" s="224" t="s">
        <v>1817</v>
      </c>
      <c r="B3044" t="s">
        <v>3408</v>
      </c>
      <c r="C3044" t="s">
        <v>3538</v>
      </c>
      <c r="D3044" s="224" t="str">
        <f t="shared" si="76"/>
        <v>COMMENT ON COLUMN SPT_UL_PTA_HEADER_V.ACC_ORG_LOC_DESC IS 'The location description for the Organization for the given Accepting Company';</v>
      </c>
    </row>
    <row r="3045" spans="1:4" x14ac:dyDescent="0.25">
      <c r="A3045" s="224" t="s">
        <v>1817</v>
      </c>
      <c r="B3045" t="s">
        <v>3409</v>
      </c>
      <c r="C3045" t="s">
        <v>3539</v>
      </c>
      <c r="D3045" s="224" t="str">
        <f t="shared" si="76"/>
        <v>COMMENT ON COLUMN SPT_UL_PTA_HEADER_V.ACC_ORG_LOC_NUM_CODE IS 'The location numeric code for the Organization for the given Accepting Company';</v>
      </c>
    </row>
    <row r="3046" spans="1:4" x14ac:dyDescent="0.25">
      <c r="A3046" s="224" t="s">
        <v>1817</v>
      </c>
      <c r="B3046" t="s">
        <v>3410</v>
      </c>
      <c r="C3046" t="s">
        <v>3540</v>
      </c>
      <c r="D3046" s="224" t="str">
        <f t="shared" si="76"/>
        <v>COMMENT ON COLUMN SPT_UL_PTA_HEADER_V.ACC_ORG_LOC_PARENT_LOC_ID IS 'The parent location for the given Accepting Company location';</v>
      </c>
    </row>
    <row r="3047" spans="1:4" x14ac:dyDescent="0.25">
      <c r="A3047" s="224" t="s">
        <v>1817</v>
      </c>
      <c r="B3047" t="s">
        <v>3411</v>
      </c>
      <c r="C3047" t="s">
        <v>3541</v>
      </c>
      <c r="D3047" s="224" t="str">
        <f t="shared" si="76"/>
        <v>COMMENT ON COLUMN SPT_UL_PTA_HEADER_V.ACC_ORG_LOC_SWFSC_SEQ_ID IS 'The original Accepting Company location''s SEQ_ID for historical data in the SWFSC_LOC_VW query that was migrated from SWFSC in 2015';</v>
      </c>
    </row>
    <row r="3048" spans="1:4" x14ac:dyDescent="0.25">
      <c r="A3048" s="224" t="s">
        <v>1817</v>
      </c>
      <c r="B3048" t="s">
        <v>3412</v>
      </c>
      <c r="C3048" t="s">
        <v>3542</v>
      </c>
      <c r="D3048" s="224" t="str">
        <f t="shared" si="76"/>
        <v>COMMENT ON COLUMN SPT_UL_PTA_HEADER_V.ACC_ORG_SWFSC_SEQ_ID_PARENT IS 'The original Accepting Company location''s SEQ_ID_PARENT for historical data in the SWFSC_LOC_VW query that was migrated from SWFSC in 2015';</v>
      </c>
    </row>
    <row r="3049" spans="1:4" x14ac:dyDescent="0.25">
      <c r="A3049" s="224" t="s">
        <v>1817</v>
      </c>
      <c r="B3049" t="s">
        <v>3413</v>
      </c>
      <c r="C3049" t="s">
        <v>3543</v>
      </c>
      <c r="D3049" s="224" t="str">
        <f t="shared" si="76"/>
        <v>COMMENT ON COLUMN SPT_UL_PTA_HEADER_V.ACC_ORG_SWFSC_SEQ_ID IS 'The original Accepting Company''s SEQ_ID for historical data in the SWFSC_ORG_VW query that was migrated from SWFSC in 2015';</v>
      </c>
    </row>
    <row r="3050" spans="1:4" x14ac:dyDescent="0.25">
      <c r="A3050" s="224" t="s">
        <v>1817</v>
      </c>
      <c r="B3050" t="s">
        <v>790</v>
      </c>
      <c r="C3050" t="s">
        <v>3544</v>
      </c>
      <c r="D3050" s="224" t="str">
        <f t="shared" si="76"/>
        <v>COMMENT ON COLUMN SPT_UL_PTA_HEADER_V.UL_TRANS_WT_UOM_ID IS 'The ID of the unit of measure for the weight recorded in the given UL form';</v>
      </c>
    </row>
    <row r="3051" spans="1:4" x14ac:dyDescent="0.25">
      <c r="A3051" s="224" t="s">
        <v>1817</v>
      </c>
      <c r="B3051" t="s">
        <v>282</v>
      </c>
      <c r="C3051" t="s">
        <v>3545</v>
      </c>
      <c r="D3051" s="224" t="str">
        <f t="shared" si="76"/>
        <v>COMMENT ON COLUMN SPT_UL_PTA_HEADER_V.UOM_NAME IS 'The name of the unit of measure for the weight recorded in the given UL form';</v>
      </c>
    </row>
    <row r="3052" spans="1:4" x14ac:dyDescent="0.25">
      <c r="A3052" s="224" t="s">
        <v>1817</v>
      </c>
      <c r="B3052" t="s">
        <v>284</v>
      </c>
      <c r="C3052" t="s">
        <v>3546</v>
      </c>
      <c r="D3052" s="224" t="str">
        <f t="shared" si="76"/>
        <v>COMMENT ON COLUMN SPT_UL_PTA_HEADER_V.UOM_ABBR IS 'The abbreviation of the unit of measure for the weight recorded in the given UL form';</v>
      </c>
    </row>
    <row r="3053" spans="1:4" x14ac:dyDescent="0.25">
      <c r="A3053" s="224" t="s">
        <v>1817</v>
      </c>
      <c r="B3053" t="s">
        <v>283</v>
      </c>
      <c r="C3053" t="s">
        <v>3547</v>
      </c>
      <c r="D3053" s="224" t="str">
        <f t="shared" ref="D3053:D3134" si="77">CONCATENATE("COMMENT ON COLUMN ",A3053, ".", B3053, " IS '", SUBSTITUTE(C3053, "'", "''"), "';")</f>
        <v>COMMENT ON COLUMN SPT_UL_PTA_HEADER_V.UOM_DESC IS 'The description of the unit of measure for the weight recorded in the given UL form';</v>
      </c>
    </row>
    <row r="3054" spans="1:4" x14ac:dyDescent="0.25">
      <c r="A3054" s="224" t="s">
        <v>1817</v>
      </c>
      <c r="B3054" t="s">
        <v>802</v>
      </c>
      <c r="C3054" t="s">
        <v>803</v>
      </c>
      <c r="D3054" s="224" t="str">
        <f t="shared" si="77"/>
        <v>COMMENT ON COLUMN SPT_UL_PTA_HEADER_V.UOM_CONV_FACTOR_FROM IS 'The conversion factor from the given unit of measure necessary to transform the value to the natively stored value''s unit of measure (metric tonnes)';</v>
      </c>
    </row>
    <row r="3055" spans="1:4" x14ac:dyDescent="0.25">
      <c r="A3055" s="224" t="s">
        <v>1817</v>
      </c>
      <c r="B3055" t="s">
        <v>804</v>
      </c>
      <c r="C3055" t="s">
        <v>805</v>
      </c>
      <c r="D3055" s="224" t="str">
        <f t="shared" si="77"/>
        <v>COMMENT ON COLUMN SPT_UL_PTA_HEADER_V.UOM_CONV_FACTOR_TO IS 'The conversion factor from the natively stored value''s unit of measure (metric tonnes) necessary to transform it to the given unit of measure';</v>
      </c>
    </row>
    <row r="3056" spans="1:4" x14ac:dyDescent="0.25">
      <c r="A3056" s="224" t="s">
        <v>1817</v>
      </c>
      <c r="B3056" t="s">
        <v>3414</v>
      </c>
      <c r="C3056" t="s">
        <v>634</v>
      </c>
      <c r="D3056" s="224" t="str">
        <f t="shared" si="77"/>
        <v>COMMENT ON COLUMN SPT_UL_PTA_HEADER_V.UOM_MEAS_TYPE_ID IS 'Primary Key for the SPT_MEASUREMENT_TYPES table';</v>
      </c>
    </row>
    <row r="3057" spans="1:4" x14ac:dyDescent="0.25">
      <c r="A3057" s="224" t="s">
        <v>1817</v>
      </c>
      <c r="B3057" t="s">
        <v>3415</v>
      </c>
      <c r="C3057" t="s">
        <v>3548</v>
      </c>
      <c r="D3057" s="224" t="str">
        <f t="shared" si="77"/>
        <v>COMMENT ON COLUMN SPT_UL_PTA_HEADER_V.UOM_MEAS_TYPE_NAME IS 'The type of measurement for the weight recorded in the given UL form';</v>
      </c>
    </row>
    <row r="3058" spans="1:4" x14ac:dyDescent="0.25">
      <c r="A3058" s="224" t="s">
        <v>1817</v>
      </c>
      <c r="B3058" t="s">
        <v>3416</v>
      </c>
      <c r="C3058" t="s">
        <v>3549</v>
      </c>
      <c r="D3058" s="224" t="str">
        <f t="shared" si="77"/>
        <v>COMMENT ON COLUMN SPT_UL_PTA_HEADER_V.UOM_MEAS_TYPE_CODE IS 'The code for the type of measurement for the weight recorded in the given UL form';</v>
      </c>
    </row>
    <row r="3059" spans="1:4" x14ac:dyDescent="0.25">
      <c r="A3059" s="224" t="s">
        <v>1817</v>
      </c>
      <c r="B3059" t="s">
        <v>3417</v>
      </c>
      <c r="C3059" t="s">
        <v>3550</v>
      </c>
      <c r="D3059" s="224" t="str">
        <f t="shared" si="77"/>
        <v>COMMENT ON COLUMN SPT_UL_PTA_HEADER_V.UOM_MEAS_TYPE_DESC IS 'The description for the measurement type for the weight recorded in the given UL form';</v>
      </c>
    </row>
    <row r="3060" spans="1:4" x14ac:dyDescent="0.25">
      <c r="A3060" s="224" t="s">
        <v>1817</v>
      </c>
      <c r="B3060" t="s">
        <v>508</v>
      </c>
      <c r="C3060" t="s">
        <v>598</v>
      </c>
      <c r="D3060" s="224" t="str">
        <f t="shared" si="77"/>
        <v>COMMENT ON COLUMN SPT_UL_PTA_HEADER_V.FORM_VERSION_ID IS 'Primary Key for the SPT_FORM_VERSIONS table';</v>
      </c>
    </row>
    <row r="3061" spans="1:4" x14ac:dyDescent="0.25">
      <c r="A3061" s="224" t="s">
        <v>1817</v>
      </c>
      <c r="B3061" t="s">
        <v>516</v>
      </c>
      <c r="C3061" t="s">
        <v>593</v>
      </c>
      <c r="D3061" s="224" t="str">
        <f t="shared" si="77"/>
        <v>COMMENT ON COLUMN SPT_UL_PTA_HEADER_V.FORM_TYPE_ID IS 'Primary Key for the SPT_FORM_TYPES table';</v>
      </c>
    </row>
    <row r="3062" spans="1:4" x14ac:dyDescent="0.25">
      <c r="A3062" s="224" t="s">
        <v>1817</v>
      </c>
      <c r="B3062" t="s">
        <v>594</v>
      </c>
      <c r="C3062" t="s">
        <v>595</v>
      </c>
      <c r="D3062" s="224" t="str">
        <f t="shared" si="77"/>
        <v>COMMENT ON COLUMN SPT_UL_PTA_HEADER_V.FORM_TYPE_NAME IS 'The type of data collection form';</v>
      </c>
    </row>
    <row r="3063" spans="1:4" x14ac:dyDescent="0.25">
      <c r="A3063" s="224" t="s">
        <v>1817</v>
      </c>
      <c r="B3063" t="s">
        <v>591</v>
      </c>
      <c r="C3063" t="s">
        <v>592</v>
      </c>
      <c r="D3063" s="224" t="str">
        <f t="shared" si="77"/>
        <v>COMMENT ON COLUMN SPT_UL_PTA_HEADER_V.FORM_TYPE_DESC IS 'The description of the given type of data collection form';</v>
      </c>
    </row>
    <row r="3064" spans="1:4" x14ac:dyDescent="0.25">
      <c r="A3064" s="224" t="s">
        <v>1817</v>
      </c>
      <c r="B3064" t="s">
        <v>1116</v>
      </c>
      <c r="C3064" t="s">
        <v>1481</v>
      </c>
      <c r="D3064" s="224" t="str">
        <f t="shared" si="77"/>
        <v>COMMENT ON COLUMN SPT_UL_PTA_HEADER_V.FORM_CATEGORY_ID IS 'Primary Key for the SPT_FORM_CATEGORIES table';</v>
      </c>
    </row>
    <row r="3065" spans="1:4" x14ac:dyDescent="0.25">
      <c r="A3065" s="224" t="s">
        <v>1817</v>
      </c>
      <c r="B3065" t="s">
        <v>1143</v>
      </c>
      <c r="C3065" t="s">
        <v>1482</v>
      </c>
      <c r="D3065" s="224" t="str">
        <f t="shared" si="77"/>
        <v>COMMENT ON COLUMN SPT_UL_PTA_HEADER_V.FORM_CATEGORY_CODE IS 'The code for the given Form Category';</v>
      </c>
    </row>
    <row r="3066" spans="1:4" x14ac:dyDescent="0.25">
      <c r="A3066" s="224" t="s">
        <v>1817</v>
      </c>
      <c r="B3066" t="s">
        <v>1144</v>
      </c>
      <c r="C3066" t="s">
        <v>1483</v>
      </c>
      <c r="D3066" s="224" t="str">
        <f t="shared" si="77"/>
        <v>COMMENT ON COLUMN SPT_UL_PTA_HEADER_V.FORM_CATEGORY_NAME IS 'The name for the given Form Category';</v>
      </c>
    </row>
    <row r="3067" spans="1:4" x14ac:dyDescent="0.25">
      <c r="A3067" s="224" t="s">
        <v>1817</v>
      </c>
      <c r="B3067" t="s">
        <v>1145</v>
      </c>
      <c r="C3067" t="s">
        <v>1484</v>
      </c>
      <c r="D3067" s="224" t="str">
        <f t="shared" si="77"/>
        <v>COMMENT ON COLUMN SPT_UL_PTA_HEADER_V.FORM_CATEGORY_DESC IS 'The description for the given Form Category';</v>
      </c>
    </row>
    <row r="3068" spans="1:4" x14ac:dyDescent="0.25">
      <c r="A3068" s="224" t="s">
        <v>1817</v>
      </c>
      <c r="B3068" t="s">
        <v>3418</v>
      </c>
      <c r="C3068" t="s">
        <v>600</v>
      </c>
      <c r="D3068" s="224" t="str">
        <f t="shared" si="77"/>
        <v>COMMENT ON COLUMN SPT_UL_PTA_HEADER_V.FORM_VERSION IS 'The version of the given data collection form';</v>
      </c>
    </row>
    <row r="3069" spans="1:4" x14ac:dyDescent="0.25">
      <c r="A3069" s="224" t="s">
        <v>1817</v>
      </c>
      <c r="B3069" t="s">
        <v>596</v>
      </c>
      <c r="C3069" t="s">
        <v>597</v>
      </c>
      <c r="D3069" s="224" t="str">
        <f t="shared" si="77"/>
        <v>COMMENT ON COLUMN SPT_UL_PTA_HEADER_V.FORM_DESC IS 'The description of the given data collection form';</v>
      </c>
    </row>
    <row r="3070" spans="1:4" x14ac:dyDescent="0.25">
      <c r="A3070" s="224" t="s">
        <v>1817</v>
      </c>
      <c r="B3070" t="s">
        <v>509</v>
      </c>
      <c r="C3070" t="s">
        <v>606</v>
      </c>
      <c r="D3070" s="224" t="str">
        <f t="shared" si="77"/>
        <v>COMMENT ON COLUMN SPT_UL_PTA_HEADER_V.IMP_METHOD_ID IS 'Primary Key for the SPT_IMPORT_METHODS table';</v>
      </c>
    </row>
    <row r="3071" spans="1:4" x14ac:dyDescent="0.25">
      <c r="A3071" s="224" t="s">
        <v>1817</v>
      </c>
      <c r="B3071" t="s">
        <v>607</v>
      </c>
      <c r="C3071" t="s">
        <v>608</v>
      </c>
      <c r="D3071" s="224" t="str">
        <f t="shared" si="77"/>
        <v>COMMENT ON COLUMN SPT_UL_PTA_HEADER_V.IMP_METHOD_NAME IS 'The name of the given data import method';</v>
      </c>
    </row>
    <row r="3072" spans="1:4" x14ac:dyDescent="0.25">
      <c r="A3072" s="224" t="s">
        <v>1817</v>
      </c>
      <c r="B3072" t="s">
        <v>604</v>
      </c>
      <c r="C3072" t="s">
        <v>605</v>
      </c>
      <c r="D3072" s="224" t="str">
        <f t="shared" si="77"/>
        <v>COMMENT ON COLUMN SPT_UL_PTA_HEADER_V.IMP_METHOD_DESC IS 'The description of the given data import method';</v>
      </c>
    </row>
    <row r="3073" spans="1:4" x14ac:dyDescent="0.25">
      <c r="A3073" s="224" t="s">
        <v>1817</v>
      </c>
      <c r="B3073" t="s">
        <v>610</v>
      </c>
      <c r="C3073" t="s">
        <v>611</v>
      </c>
      <c r="D3073" s="224" t="str">
        <f t="shared" si="77"/>
        <v>COMMENT ON COLUMN SPT_UL_PTA_HEADER_V.IMP_METHOD_VERSION IS 'The version of the given data import method';</v>
      </c>
    </row>
    <row r="3074" spans="1:4" x14ac:dyDescent="0.25">
      <c r="A3074" s="224" t="s">
        <v>1817</v>
      </c>
      <c r="B3074" t="s">
        <v>514</v>
      </c>
      <c r="C3074" t="s">
        <v>609</v>
      </c>
      <c r="D3074" s="224" t="str">
        <f t="shared" si="77"/>
        <v>COMMENT ON COLUMN SPT_UL_PTA_HEADER_V.IMP_METHOD_TYPE_ID IS 'The type of data import method';</v>
      </c>
    </row>
    <row r="3075" spans="1:4" x14ac:dyDescent="0.25">
      <c r="A3075" s="224" t="s">
        <v>1817</v>
      </c>
      <c r="B3075" t="s">
        <v>1146</v>
      </c>
      <c r="C3075" t="s">
        <v>614</v>
      </c>
      <c r="D3075" s="224" t="str">
        <f t="shared" si="77"/>
        <v>COMMENT ON COLUMN SPT_UL_PTA_HEADER_V.IMP_METHOD_TYPE_NAME IS 'The code of the given type of import method';</v>
      </c>
    </row>
    <row r="3076" spans="1:4" x14ac:dyDescent="0.25">
      <c r="A3076" s="224" t="s">
        <v>1817</v>
      </c>
      <c r="B3076" t="s">
        <v>1147</v>
      </c>
      <c r="C3076" t="s">
        <v>616</v>
      </c>
      <c r="D3076" s="224" t="str">
        <f t="shared" si="77"/>
        <v>COMMENT ON COLUMN SPT_UL_PTA_HEADER_V.IMP_METHOD_TYPE_CODE IS 'The description of the given type of import method';</v>
      </c>
    </row>
    <row r="3077" spans="1:4" x14ac:dyDescent="0.25">
      <c r="A3077" s="224" t="s">
        <v>1817</v>
      </c>
      <c r="B3077" t="s">
        <v>1148</v>
      </c>
      <c r="C3077" t="s">
        <v>618</v>
      </c>
      <c r="D3077" s="224" t="str">
        <f t="shared" si="77"/>
        <v>COMMENT ON COLUMN SPT_UL_PTA_HEADER_V.IMP_METHOD_TYPE_DESC IS 'The name of the given type of import method';</v>
      </c>
    </row>
    <row r="3078" spans="1:4" s="263" customFormat="1" x14ac:dyDescent="0.25">
      <c r="A3078" s="263" t="s">
        <v>1817</v>
      </c>
      <c r="B3078" s="263" t="s">
        <v>4255</v>
      </c>
      <c r="C3078" s="263" t="s">
        <v>4260</v>
      </c>
      <c r="D3078" s="263" t="str">
        <f t="shared" si="77"/>
        <v>COMMENT ON COLUMN SPT_UL_PTA_HEADER_V.UL_VESS_CARR_REG_IRCS IS 'The Carrier Vessel''s Radio Call Sign or Regional Registration Number (for transshipments only that were imported from the SPT_UL_STAGING_DATA table)';</v>
      </c>
    </row>
    <row r="3079" spans="1:4" s="263" customFormat="1" x14ac:dyDescent="0.25">
      <c r="A3079" s="263" t="s">
        <v>1817</v>
      </c>
      <c r="B3079" s="263" t="s">
        <v>4256</v>
      </c>
      <c r="C3079" s="263" t="s">
        <v>4261</v>
      </c>
      <c r="D3079" s="263" t="str">
        <f t="shared" si="77"/>
        <v>COMMENT ON COLUMN SPT_UL_PTA_HEADER_V.UL_TRANS_UL_LOC_LAT IS 'The latitude position of the unloading transaction (should be specified if the port of unloading is not specified)';</v>
      </c>
    </row>
    <row r="3080" spans="1:4" s="263" customFormat="1" x14ac:dyDescent="0.25">
      <c r="A3080" s="263" t="s">
        <v>1817</v>
      </c>
      <c r="B3080" s="263" t="s">
        <v>4257</v>
      </c>
      <c r="C3080" s="263" t="s">
        <v>4262</v>
      </c>
      <c r="D3080" s="263" t="str">
        <f t="shared" si="77"/>
        <v>COMMENT ON COLUMN SPT_UL_PTA_HEADER_V.UL_TRANS_UL_LOC_LON IS 'The longitude position of the unloading transaction (should be specified if the port of unloading is not specified)';</v>
      </c>
    </row>
    <row r="3081" spans="1:4" s="263" customFormat="1" x14ac:dyDescent="0.25">
      <c r="A3081" s="263" t="s">
        <v>1817</v>
      </c>
      <c r="B3081" s="263" t="s">
        <v>4258</v>
      </c>
      <c r="C3081" s="263" t="s">
        <v>4263</v>
      </c>
      <c r="D3081" s="263" t="str">
        <f t="shared" si="77"/>
        <v>COMMENT ON COLUMN SPT_UL_PTA_HEADER_V.ORIG_UL_STG_DATA_ID IS 'The original SPT_UL_STAGING_DATA.UL_STAGING_DATA_ID value from the source UL staging record (if any)';</v>
      </c>
    </row>
    <row r="3082" spans="1:4" s="263" customFormat="1" x14ac:dyDescent="0.25">
      <c r="A3082" s="263" t="s">
        <v>1817</v>
      </c>
      <c r="B3082" s="263" t="s">
        <v>4259</v>
      </c>
      <c r="C3082" s="263" t="s">
        <v>4264</v>
      </c>
      <c r="D3082" s="263" t="str">
        <f t="shared" si="77"/>
        <v>COMMENT ON COLUMN SPT_UL_PTA_HEADER_V.UL_VESS_CARR_NAME IS 'The carrier vessel name that the fish was unloaded to (for transshipments only that were imported from the SPT_UL_STAGING_DATA table)';</v>
      </c>
    </row>
    <row r="3083" spans="1:4" s="263" customFormat="1" x14ac:dyDescent="0.25">
      <c r="A3083" s="263" t="s">
        <v>1817</v>
      </c>
      <c r="B3083" s="263" t="s">
        <v>4265</v>
      </c>
      <c r="C3083" s="263" t="s">
        <v>4277</v>
      </c>
      <c r="D3083" s="263" t="str">
        <f t="shared" si="77"/>
        <v>COMMENT ON COLUMN SPT_UL_PTA_HEADER_V.UL_FISH_PROC_LOC_ID IS 'The fish processing location for the unloaded fish';</v>
      </c>
    </row>
    <row r="3084" spans="1:4" s="263" customFormat="1" x14ac:dyDescent="0.25">
      <c r="A3084" s="263" t="s">
        <v>1817</v>
      </c>
      <c r="B3084" s="263" t="s">
        <v>4266</v>
      </c>
      <c r="C3084" s="263" t="s">
        <v>4278</v>
      </c>
      <c r="D3084" s="263" t="str">
        <f t="shared" si="77"/>
        <v>COMMENT ON COLUMN SPT_UL_PTA_HEADER_V.FISH_PROC_LOC_NAME IS 'The location name for the fish processing location for the unloaded fish';</v>
      </c>
    </row>
    <row r="3085" spans="1:4" s="263" customFormat="1" x14ac:dyDescent="0.25">
      <c r="A3085" s="263" t="s">
        <v>1817</v>
      </c>
      <c r="B3085" s="263" t="s">
        <v>4267</v>
      </c>
      <c r="C3085" s="263" t="s">
        <v>4279</v>
      </c>
      <c r="D3085" s="263" t="str">
        <f t="shared" si="77"/>
        <v>COMMENT ON COLUMN SPT_UL_PTA_HEADER_V.FISH_PROC_LOC_TYPE_ID IS 'The ID of the location type for the fish processing location for the unloaded fish';</v>
      </c>
    </row>
    <row r="3086" spans="1:4" s="263" customFormat="1" x14ac:dyDescent="0.25">
      <c r="A3086" s="263" t="s">
        <v>1817</v>
      </c>
      <c r="B3086" s="263" t="s">
        <v>4268</v>
      </c>
      <c r="C3086" s="263" t="s">
        <v>4280</v>
      </c>
      <c r="D3086" s="263" t="str">
        <f t="shared" si="77"/>
        <v>COMMENT ON COLUMN SPT_UL_PTA_HEADER_V.FISH_PROC_LOC_TYPE_NAME IS 'The name of the location type for the fish processing location for the unloaded fish';</v>
      </c>
    </row>
    <row r="3087" spans="1:4" s="263" customFormat="1" x14ac:dyDescent="0.25">
      <c r="A3087" s="263" t="s">
        <v>1817</v>
      </c>
      <c r="B3087" s="263" t="s">
        <v>4269</v>
      </c>
      <c r="C3087" s="263" t="s">
        <v>4281</v>
      </c>
      <c r="D3087" s="263" t="str">
        <f t="shared" si="77"/>
        <v>COMMENT ON COLUMN SPT_UL_PTA_HEADER_V.FISH_PROC_LOC_TYPE_CODE IS 'The code of the location type for the fish processing location for the unloaded fish';</v>
      </c>
    </row>
    <row r="3088" spans="1:4" s="263" customFormat="1" x14ac:dyDescent="0.25">
      <c r="A3088" s="263" t="s">
        <v>1817</v>
      </c>
      <c r="B3088" s="263" t="s">
        <v>4270</v>
      </c>
      <c r="C3088" s="263" t="s">
        <v>4282</v>
      </c>
      <c r="D3088" s="263" t="str">
        <f t="shared" si="77"/>
        <v>COMMENT ON COLUMN SPT_UL_PTA_HEADER_V.FISH_PROC_LOC_TYPE_DESC IS 'The description of the location type for the fish processing location for the unloaded fish';</v>
      </c>
    </row>
    <row r="3089" spans="1:4" s="263" customFormat="1" x14ac:dyDescent="0.25">
      <c r="A3089" s="263" t="s">
        <v>1817</v>
      </c>
      <c r="B3089" s="263" t="s">
        <v>4271</v>
      </c>
      <c r="C3089" s="263" t="s">
        <v>4283</v>
      </c>
      <c r="D3089" s="263" t="str">
        <f t="shared" si="77"/>
        <v>COMMENT ON COLUMN SPT_UL_PTA_HEADER_V.FISH_PROC_LOC_ALPHA_CODE IS 'The location alphabetic code for the fish processing location for the unloaded fish';</v>
      </c>
    </row>
    <row r="3090" spans="1:4" s="263" customFormat="1" x14ac:dyDescent="0.25">
      <c r="A3090" s="263" t="s">
        <v>1817</v>
      </c>
      <c r="B3090" s="263" t="s">
        <v>4272</v>
      </c>
      <c r="C3090" s="263" t="s">
        <v>4284</v>
      </c>
      <c r="D3090" s="263" t="str">
        <f t="shared" si="77"/>
        <v>COMMENT ON COLUMN SPT_UL_PTA_HEADER_V.FISH_PROC_LOC_DESC IS 'The location description for the fish processing location for the unloaded fish';</v>
      </c>
    </row>
    <row r="3091" spans="1:4" s="263" customFormat="1" x14ac:dyDescent="0.25">
      <c r="A3091" s="263" t="s">
        <v>1817</v>
      </c>
      <c r="B3091" s="263" t="s">
        <v>4273</v>
      </c>
      <c r="C3091" s="263" t="s">
        <v>4285</v>
      </c>
      <c r="D3091" s="263" t="str">
        <f t="shared" si="77"/>
        <v>COMMENT ON COLUMN SPT_UL_PTA_HEADER_V.FISH_PROC_LOC_NUM_CODE IS 'The location numeric code for the fish processing location for the unloaded fish';</v>
      </c>
    </row>
    <row r="3092" spans="1:4" s="263" customFormat="1" x14ac:dyDescent="0.25">
      <c r="A3092" s="263" t="s">
        <v>1817</v>
      </c>
      <c r="B3092" s="263" t="s">
        <v>4274</v>
      </c>
      <c r="C3092" s="263" t="s">
        <v>4286</v>
      </c>
      <c r="D3092" s="263" t="str">
        <f t="shared" si="77"/>
        <v>COMMENT ON COLUMN SPT_UL_PTA_HEADER_V.FISH_PROC_LOC_PARENT_LOC_ID IS 'The parent location for the given fish processing location for the unloaded fish';</v>
      </c>
    </row>
    <row r="3093" spans="1:4" s="263" customFormat="1" x14ac:dyDescent="0.25">
      <c r="A3093" s="263" t="s">
        <v>1817</v>
      </c>
      <c r="B3093" s="263" t="s">
        <v>4275</v>
      </c>
      <c r="C3093" s="263" t="s">
        <v>4287</v>
      </c>
      <c r="D3093" s="263" t="str">
        <f t="shared" si="77"/>
        <v>COMMENT ON COLUMN SPT_UL_PTA_HEADER_V.FISH_PROC_LOC_SWFSC_SEQ_ID IS 'The original fish processing location''s SEQ_ID for historical data in the SWFSC_LOC_VW query that was migrated from SWFSC in 2015';</v>
      </c>
    </row>
    <row r="3094" spans="1:4" s="263" customFormat="1" x14ac:dyDescent="0.25">
      <c r="A3094" s="263" t="s">
        <v>1817</v>
      </c>
      <c r="B3094" s="263" t="s">
        <v>4276</v>
      </c>
      <c r="C3094" s="263" t="s">
        <v>4288</v>
      </c>
      <c r="D3094" s="263" t="str">
        <f t="shared" si="77"/>
        <v>COMMENT ON COLUMN SPT_UL_PTA_HEADER_V.FISH_PROC_LOC_SWFSC_SEQ_ID_PAR IS 'The original fish processing location''s SEQ_ID_PARENT for historical data in the SWFSC_LOC_VW query that was migrated from SWFSC in 2015';</v>
      </c>
    </row>
    <row r="3095" spans="1:4" x14ac:dyDescent="0.25">
      <c r="A3095" t="s">
        <v>1818</v>
      </c>
      <c r="B3095" t="s">
        <v>1150</v>
      </c>
      <c r="C3095" t="s">
        <v>1402</v>
      </c>
      <c r="D3095" s="224" t="str">
        <f t="shared" si="77"/>
        <v>COMMENT ON COLUMN SPT_UL_TRACKING_V.UL_TRACKING_ID IS 'Primary Key for the SPT_UL_TRACKING table';</v>
      </c>
    </row>
    <row r="3096" spans="1:4" x14ac:dyDescent="0.25">
      <c r="A3096" s="224" t="s">
        <v>1818</v>
      </c>
      <c r="B3096" t="s">
        <v>1197</v>
      </c>
      <c r="C3096" t="s">
        <v>3632</v>
      </c>
      <c r="D3096" s="224" t="str">
        <f t="shared" si="77"/>
        <v>COMMENT ON COLUMN SPT_UL_TRACKING_V.TRIP_TRACKING_ID IS 'Trip Tracking record for the fishing trip the UL tracking record is associated with';</v>
      </c>
    </row>
    <row r="3097" spans="1:4" x14ac:dyDescent="0.25">
      <c r="A3097" s="224" t="s">
        <v>1818</v>
      </c>
      <c r="B3097" t="s">
        <v>3228</v>
      </c>
      <c r="C3097" t="s">
        <v>3234</v>
      </c>
      <c r="D3097" s="224" t="str">
        <f t="shared" si="77"/>
        <v>COMMENT ON COLUMN SPT_UL_TRACKING_V.UL_FILE_GROUP_ID IS 'The File Group for the given UL documents';</v>
      </c>
    </row>
    <row r="3098" spans="1:4" x14ac:dyDescent="0.25">
      <c r="A3098" s="224" t="s">
        <v>1818</v>
      </c>
      <c r="B3098" t="s">
        <v>3232</v>
      </c>
      <c r="C3098" t="s">
        <v>3238</v>
      </c>
      <c r="D3098" s="224" t="str">
        <f t="shared" si="77"/>
        <v>COMMENT ON COLUMN SPT_UL_TRACKING_V.PTDF_FILE_GROUP_ID IS 'The File Group for the given PTDF documents (should only be populated when UL_XSHIP_YN = ''Y'')';</v>
      </c>
    </row>
    <row r="3099" spans="1:4" x14ac:dyDescent="0.25">
      <c r="A3099" s="224" t="s">
        <v>1818</v>
      </c>
      <c r="B3099" t="s">
        <v>3233</v>
      </c>
      <c r="C3099" t="s">
        <v>3239</v>
      </c>
      <c r="D3099" s="224" t="str">
        <f t="shared" si="77"/>
        <v>COMMENT ON COLUMN SPT_UL_TRACKING_V.MATES_RECPT_FILE_GROUP_ID IS 'The File Group for the given Mate''s Receipt documents (should only be populated when UL_XSHIP_YN = ''Y'')';</v>
      </c>
    </row>
    <row r="3100" spans="1:4" x14ac:dyDescent="0.25">
      <c r="A3100" s="224" t="s">
        <v>1818</v>
      </c>
      <c r="B3100" t="s">
        <v>1371</v>
      </c>
      <c r="C3100" t="s">
        <v>1405</v>
      </c>
      <c r="D3100" s="224" t="str">
        <f t="shared" si="77"/>
        <v>COMMENT ON COLUMN SPT_UL_TRACKING_V.NUM_FOT_FORMS IS 'The number of FOT forms associated with the given UL form';</v>
      </c>
    </row>
    <row r="3101" spans="1:4" s="263" customFormat="1" x14ac:dyDescent="0.25">
      <c r="A3101" s="263" t="s">
        <v>1818</v>
      </c>
      <c r="B3101" s="263" t="s">
        <v>4295</v>
      </c>
      <c r="C3101" s="263" t="s">
        <v>4296</v>
      </c>
      <c r="D3101" s="263" t="str">
        <f t="shared" ref="D3101" si="78">CONCATENATE("COMMENT ON COLUMN ",A3101, ".", B3101, " IS '", SUBSTITUTE(C3101, "'", "''"), "';")</f>
        <v>COMMENT ON COLUMN SPT_UL_TRACKING_V.FOT_COMPLETE_YN IS 'Flag to indicate that FOT records data entry was completed.';</v>
      </c>
    </row>
    <row r="3102" spans="1:4" x14ac:dyDescent="0.25">
      <c r="A3102" s="224" t="s">
        <v>1818</v>
      </c>
      <c r="B3102" t="s">
        <v>3231</v>
      </c>
      <c r="C3102" t="s">
        <v>3633</v>
      </c>
      <c r="D3102" s="224" t="str">
        <f t="shared" si="77"/>
        <v>COMMENT ON COLUMN SPT_UL_TRACKING_V.UL_TRACK_TRANS_START_DATE IS 'UL Transaction Start Date';</v>
      </c>
    </row>
    <row r="3103" spans="1:4" x14ac:dyDescent="0.25">
      <c r="A3103" s="224" t="s">
        <v>1818</v>
      </c>
      <c r="B3103" t="s">
        <v>3551</v>
      </c>
      <c r="C3103" t="s">
        <v>3634</v>
      </c>
      <c r="D3103" s="224" t="str">
        <f t="shared" si="77"/>
        <v>COMMENT ON COLUMN SPT_UL_TRACKING_V.FORMAT_UL_TRANS_START_DATE IS 'Formatted UL Transaction Start Date (MM/DD/YYYY)';</v>
      </c>
    </row>
    <row r="3104" spans="1:4" x14ac:dyDescent="0.25">
      <c r="A3104" s="224" t="s">
        <v>1818</v>
      </c>
      <c r="B3104" t="s">
        <v>1002</v>
      </c>
      <c r="C3104" t="s">
        <v>1406</v>
      </c>
      <c r="D3104" s="224" t="str">
        <f t="shared" si="77"/>
        <v>COMMENT ON COLUMN SPT_UL_TRACKING_V.UL_RCVD_DATE IS 'UL Received Date';</v>
      </c>
    </row>
    <row r="3105" spans="1:4" x14ac:dyDescent="0.25">
      <c r="A3105" s="224" t="s">
        <v>1818</v>
      </c>
      <c r="B3105" t="s">
        <v>3552</v>
      </c>
      <c r="C3105" t="s">
        <v>3635</v>
      </c>
      <c r="D3105" s="224" t="str">
        <f t="shared" si="77"/>
        <v>COMMENT ON COLUMN SPT_UL_TRACKING_V.FORMATTED_UL_RCVD_DATE IS 'Formatted UL Received Date (MM/DD/YYYY)';</v>
      </c>
    </row>
    <row r="3106" spans="1:4" x14ac:dyDescent="0.25">
      <c r="A3106" s="224" t="s">
        <v>1818</v>
      </c>
      <c r="B3106" t="s">
        <v>242</v>
      </c>
      <c r="C3106" t="s">
        <v>3636</v>
      </c>
      <c r="D3106" s="224" t="str">
        <f t="shared" si="77"/>
        <v>COMMENT ON COLUMN SPT_UL_TRACKING_V.UL_TRANS_ID IS 'UL Transaction record';</v>
      </c>
    </row>
    <row r="3107" spans="1:4" x14ac:dyDescent="0.25">
      <c r="A3107" s="224" t="s">
        <v>1818</v>
      </c>
      <c r="B3107" t="s">
        <v>1372</v>
      </c>
      <c r="C3107" t="s">
        <v>1408</v>
      </c>
      <c r="D3107" s="224" t="str">
        <f t="shared" si="77"/>
        <v>COMMENT ON COLUMN SPT_UL_TRACKING_V.UL_REVWD_DATE IS 'UL Review Date';</v>
      </c>
    </row>
    <row r="3108" spans="1:4" x14ac:dyDescent="0.25">
      <c r="A3108" s="224" t="s">
        <v>1818</v>
      </c>
      <c r="B3108" t="s">
        <v>3553</v>
      </c>
      <c r="C3108" t="s">
        <v>3637</v>
      </c>
      <c r="D3108" s="224" t="str">
        <f t="shared" si="77"/>
        <v>COMMENT ON COLUMN SPT_UL_TRACKING_V.FORMATTED_UL_REVWD_DATE IS 'Formatted UL Review Date (MM/DD/YYYY HH24:MI)';</v>
      </c>
    </row>
    <row r="3109" spans="1:4" x14ac:dyDescent="0.25">
      <c r="A3109" s="224" t="s">
        <v>1818</v>
      </c>
      <c r="B3109" t="s">
        <v>1373</v>
      </c>
      <c r="C3109" t="s">
        <v>1409</v>
      </c>
      <c r="D3109" s="224" t="str">
        <f t="shared" si="77"/>
        <v>COMMENT ON COLUMN SPT_UL_TRACKING_V.UL_ADD2DB_DATE IS 'Date UL Added to Database';</v>
      </c>
    </row>
    <row r="3110" spans="1:4" x14ac:dyDescent="0.25">
      <c r="A3110" s="224" t="s">
        <v>1818</v>
      </c>
      <c r="B3110" t="s">
        <v>3554</v>
      </c>
      <c r="C3110" t="s">
        <v>3638</v>
      </c>
      <c r="D3110" s="224" t="str">
        <f t="shared" si="77"/>
        <v>COMMENT ON COLUMN SPT_UL_TRACKING_V.FORMATTED_UL_ADD2DB_DATE IS 'Formatted date UL Added to Database (MM/DD/YYYY HH24:MI)';</v>
      </c>
    </row>
    <row r="3111" spans="1:4" x14ac:dyDescent="0.25">
      <c r="A3111" s="224" t="s">
        <v>1818</v>
      </c>
      <c r="B3111" t="s">
        <v>1374</v>
      </c>
      <c r="C3111" t="s">
        <v>1410</v>
      </c>
      <c r="D3111" s="224" t="str">
        <f t="shared" si="77"/>
        <v>COMMENT ON COLUMN SPT_UL_TRACKING_V.SAMPLE_YN IS 'flag to indicate if this unloading transaction was sampled';</v>
      </c>
    </row>
    <row r="3112" spans="1:4" x14ac:dyDescent="0.25">
      <c r="A3112" s="224" t="s">
        <v>1818</v>
      </c>
      <c r="B3112" t="s">
        <v>1003</v>
      </c>
      <c r="C3112" t="s">
        <v>1411</v>
      </c>
      <c r="D3112" s="224" t="str">
        <f t="shared" si="77"/>
        <v>COMMENT ON COLUMN SPT_UL_TRACKING_V.UL_TRIP_NUM IS 'Trip Number reported on UL form';</v>
      </c>
    </row>
    <row r="3113" spans="1:4" x14ac:dyDescent="0.25">
      <c r="A3113" s="224" t="s">
        <v>1818</v>
      </c>
      <c r="B3113" t="s">
        <v>1375</v>
      </c>
      <c r="C3113" t="s">
        <v>1412</v>
      </c>
      <c r="D3113" s="224" t="str">
        <f t="shared" si="77"/>
        <v>COMMENT ON COLUMN SPT_UL_TRACKING_V.UL_MAN_QC_DATE IS 'Date UL was manually QC''d in database';</v>
      </c>
    </row>
    <row r="3114" spans="1:4" x14ac:dyDescent="0.25">
      <c r="A3114" s="224" t="s">
        <v>1818</v>
      </c>
      <c r="B3114" t="s">
        <v>3555</v>
      </c>
      <c r="C3114" t="s">
        <v>3639</v>
      </c>
      <c r="D3114" s="224" t="str">
        <f t="shared" si="77"/>
        <v>COMMENT ON COLUMN SPT_UL_TRACKING_V.FORMATTED_UL_MAN_QC_DATE IS 'Formatted date UL was manually QC''d in database (MM/DD/YYYY HH24:MI)';</v>
      </c>
    </row>
    <row r="3115" spans="1:4" x14ac:dyDescent="0.25">
      <c r="A3115" s="224" t="s">
        <v>1818</v>
      </c>
      <c r="B3115" t="s">
        <v>1032</v>
      </c>
      <c r="C3115" t="s">
        <v>1413</v>
      </c>
      <c r="D3115" s="224" t="str">
        <f t="shared" si="77"/>
        <v>COMMENT ON COLUMN SPT_UL_TRACKING_V.UL_XSHIP_YN IS 'Flat to indicate if the unloaded catch was transshipped (Y) or was unloaded to a local processing company (N)';</v>
      </c>
    </row>
    <row r="3116" spans="1:4" x14ac:dyDescent="0.25">
      <c r="A3116" s="224" t="s">
        <v>1818</v>
      </c>
      <c r="B3116" t="s">
        <v>1376</v>
      </c>
      <c r="C3116" t="s">
        <v>1414</v>
      </c>
      <c r="D3116" s="224" t="str">
        <f t="shared" si="77"/>
        <v>COMMENT ON COLUMN SPT_UL_TRACKING_V.PTDF_RECVD_DATE IS 'The date the PTDF form was received (should only be populated when UL_XSHIP_YN = ''Y'')';</v>
      </c>
    </row>
    <row r="3117" spans="1:4" x14ac:dyDescent="0.25">
      <c r="A3117" s="224" t="s">
        <v>1818</v>
      </c>
      <c r="B3117" t="s">
        <v>3556</v>
      </c>
      <c r="C3117" t="s">
        <v>3640</v>
      </c>
      <c r="D3117" s="224" t="str">
        <f t="shared" si="77"/>
        <v>COMMENT ON COLUMN SPT_UL_TRACKING_V.FORMATTED_PTDF_RECVD_DATE IS 'The formatted date the PTDF form was received in MM/DD/YYYY format (should only be populated when UL_XSHIP_YN = ''Y'')';</v>
      </c>
    </row>
    <row r="3118" spans="1:4" x14ac:dyDescent="0.25">
      <c r="A3118" s="224" t="s">
        <v>1818</v>
      </c>
      <c r="B3118" t="s">
        <v>1378</v>
      </c>
      <c r="C3118" t="s">
        <v>1416</v>
      </c>
      <c r="D3118" s="224" t="str">
        <f t="shared" si="77"/>
        <v>COMMENT ON COLUMN SPT_UL_TRACKING_V.MATES_RECPT_RCVD_DATE IS 'Mate''s Receipt Received Date (should only be populated when UL_XSHIP_YN = ''Y'')';</v>
      </c>
    </row>
    <row r="3119" spans="1:4" x14ac:dyDescent="0.25">
      <c r="A3119" s="224" t="s">
        <v>1818</v>
      </c>
      <c r="B3119" t="s">
        <v>3557</v>
      </c>
      <c r="C3119" t="s">
        <v>3641</v>
      </c>
      <c r="D3119" s="224" t="str">
        <f t="shared" si="77"/>
        <v>COMMENT ON COLUMN SPT_UL_TRACKING_V.FORMAT_MATES_RECPT_RCVD_DATE IS 'Formatted Mate''s Receipt Received Date in MM/DD/YYYY format (should only be populated when UL_XSHIP_YN = ''Y'')';</v>
      </c>
    </row>
    <row r="3120" spans="1:4" x14ac:dyDescent="0.25">
      <c r="A3120" s="224" t="s">
        <v>1818</v>
      </c>
      <c r="B3120" t="s">
        <v>1377</v>
      </c>
      <c r="C3120" t="s">
        <v>3642</v>
      </c>
      <c r="D3120" s="224" t="str">
        <f t="shared" si="77"/>
        <v>COMMENT ON COLUMN SPT_UL_TRACKING_V.UL_PORT_LOC_ID IS 'The Port of Unloading for the given unloading transaction';</v>
      </c>
    </row>
    <row r="3121" spans="1:4" x14ac:dyDescent="0.25">
      <c r="A3121" s="224" t="s">
        <v>1818</v>
      </c>
      <c r="B3121" t="s">
        <v>3558</v>
      </c>
      <c r="C3121" t="s">
        <v>3643</v>
      </c>
      <c r="D3121" s="224" t="str">
        <f t="shared" si="77"/>
        <v>COMMENT ON COLUMN SPT_UL_TRACKING_V.UL_PORT_LOC_NAME IS 'The location name for the Organization for the given Port of Unloading';</v>
      </c>
    </row>
    <row r="3122" spans="1:4" x14ac:dyDescent="0.25">
      <c r="A3122" s="224" t="s">
        <v>1818</v>
      </c>
      <c r="B3122" t="s">
        <v>3559</v>
      </c>
      <c r="C3122" t="s">
        <v>3644</v>
      </c>
      <c r="D3122" s="224" t="str">
        <f t="shared" si="77"/>
        <v>COMMENT ON COLUMN SPT_UL_TRACKING_V.UL_PORT_LOC_TYPE_ID IS 'The ID of the location type for the Organization for the given Port of Unloading';</v>
      </c>
    </row>
    <row r="3123" spans="1:4" x14ac:dyDescent="0.25">
      <c r="A3123" s="224" t="s">
        <v>1818</v>
      </c>
      <c r="B3123" t="s">
        <v>3560</v>
      </c>
      <c r="C3123" t="s">
        <v>3645</v>
      </c>
      <c r="D3123" s="224" t="str">
        <f t="shared" si="77"/>
        <v>COMMENT ON COLUMN SPT_UL_TRACKING_V.UL_PORT_LOC_TYPE_NAME IS 'The name of the location type for the Organization for the given Port of Unloading';</v>
      </c>
    </row>
    <row r="3124" spans="1:4" x14ac:dyDescent="0.25">
      <c r="A3124" s="224" t="s">
        <v>1818</v>
      </c>
      <c r="B3124" t="s">
        <v>3561</v>
      </c>
      <c r="C3124" t="s">
        <v>3646</v>
      </c>
      <c r="D3124" s="224" t="str">
        <f t="shared" si="77"/>
        <v>COMMENT ON COLUMN SPT_UL_TRACKING_V.UL_PORT_LOC_TYPE_CODE IS 'The code of the location type for the Organization for the given Port of Unloading';</v>
      </c>
    </row>
    <row r="3125" spans="1:4" x14ac:dyDescent="0.25">
      <c r="A3125" s="224" t="s">
        <v>1818</v>
      </c>
      <c r="B3125" t="s">
        <v>3562</v>
      </c>
      <c r="C3125" t="s">
        <v>3647</v>
      </c>
      <c r="D3125" s="224" t="str">
        <f t="shared" si="77"/>
        <v>COMMENT ON COLUMN SPT_UL_TRACKING_V.UL_PORT_LOC_TYPE_DESC IS 'The description of the location type for the Organization for the given Port of Unloading';</v>
      </c>
    </row>
    <row r="3126" spans="1:4" x14ac:dyDescent="0.25">
      <c r="A3126" s="224" t="s">
        <v>1818</v>
      </c>
      <c r="B3126" t="s">
        <v>3563</v>
      </c>
      <c r="C3126" t="s">
        <v>3648</v>
      </c>
      <c r="D3126" s="224" t="str">
        <f t="shared" si="77"/>
        <v>COMMENT ON COLUMN SPT_UL_TRACKING_V.UL_PORT_LOC_ALPHA_CODE IS 'The location alphabetic code for the Organization for the given Port of Unloading';</v>
      </c>
    </row>
    <row r="3127" spans="1:4" x14ac:dyDescent="0.25">
      <c r="A3127" s="224" t="s">
        <v>1818</v>
      </c>
      <c r="B3127" t="s">
        <v>3564</v>
      </c>
      <c r="C3127" t="s">
        <v>3649</v>
      </c>
      <c r="D3127" s="224" t="str">
        <f t="shared" si="77"/>
        <v>COMMENT ON COLUMN SPT_UL_TRACKING_V.UL_PORT_LOC_DESC IS 'The location description for the Organization for the given Port of Unloading';</v>
      </c>
    </row>
    <row r="3128" spans="1:4" x14ac:dyDescent="0.25">
      <c r="A3128" s="224" t="s">
        <v>1818</v>
      </c>
      <c r="B3128" t="s">
        <v>3565</v>
      </c>
      <c r="C3128" t="s">
        <v>3650</v>
      </c>
      <c r="D3128" s="224" t="str">
        <f t="shared" si="77"/>
        <v>COMMENT ON COLUMN SPT_UL_TRACKING_V.UL_PORT_LOC_NUM_CODE IS 'The location numeric code for the Organization for the given Port of Unloading';</v>
      </c>
    </row>
    <row r="3129" spans="1:4" x14ac:dyDescent="0.25">
      <c r="A3129" s="224" t="s">
        <v>1818</v>
      </c>
      <c r="B3129" t="s">
        <v>3566</v>
      </c>
      <c r="C3129" t="s">
        <v>3651</v>
      </c>
      <c r="D3129" s="224" t="str">
        <f t="shared" si="77"/>
        <v>COMMENT ON COLUMN SPT_UL_TRACKING_V.UL_PORT_PARENT_LOC_ID IS 'The parent location for the given Port of Unloading location';</v>
      </c>
    </row>
    <row r="3130" spans="1:4" x14ac:dyDescent="0.25">
      <c r="A3130" s="224" t="s">
        <v>1818</v>
      </c>
      <c r="B3130" t="s">
        <v>3567</v>
      </c>
      <c r="C3130" t="s">
        <v>3427</v>
      </c>
      <c r="D3130" s="224" t="str">
        <f t="shared" si="77"/>
        <v>COMMENT ON COLUMN SPT_UL_TRACKING_V.UL_PORT_SWFSC_SEQ_ID IS 'The original Port of Unloading location''s SEQ_ID for historical data in the SWFSC_LOC_VW query that was migrated from SWFSC in 2015';</v>
      </c>
    </row>
    <row r="3131" spans="1:4" x14ac:dyDescent="0.25">
      <c r="A3131" s="224" t="s">
        <v>1818</v>
      </c>
      <c r="B3131" t="s">
        <v>3568</v>
      </c>
      <c r="C3131" t="s">
        <v>3428</v>
      </c>
      <c r="D3131" s="224" t="str">
        <f t="shared" si="77"/>
        <v>COMMENT ON COLUMN SPT_UL_TRACKING_V.UL_PORT_SWFSC_SEQ_ID_PARENT IS 'The original Port of Unloading location''s SEQ_ID_PARENT for historical data in the SWFSC_LOC_VW query that was migrated from SWFSC in 2015';</v>
      </c>
    </row>
    <row r="3132" spans="1:4" x14ac:dyDescent="0.25">
      <c r="A3132" s="224" t="s">
        <v>1818</v>
      </c>
      <c r="B3132" t="s">
        <v>3230</v>
      </c>
      <c r="C3132" t="s">
        <v>3652</v>
      </c>
      <c r="D3132" s="224" t="str">
        <f t="shared" si="77"/>
        <v>COMMENT ON COLUMN SPT_UL_TRACKING_V.UL_ACC_ORG_ID IS 'The Organization ID for the given Accepting Company (should only be populated when UL_XSHIP_YN = ''N'')';</v>
      </c>
    </row>
    <row r="3133" spans="1:4" x14ac:dyDescent="0.25">
      <c r="A3133" s="224" t="s">
        <v>1818</v>
      </c>
      <c r="B3133" t="s">
        <v>3569</v>
      </c>
      <c r="C3133" t="s">
        <v>3519</v>
      </c>
      <c r="D3133" s="224" t="str">
        <f t="shared" si="77"/>
        <v>COMMENT ON COLUMN SPT_UL_TRACKING_V.UL_ACC_ORG_TYPE_ID IS 'The Organization Type ID  for the given Accepting Company';</v>
      </c>
    </row>
    <row r="3134" spans="1:4" x14ac:dyDescent="0.25">
      <c r="A3134" s="224" t="s">
        <v>1818</v>
      </c>
      <c r="B3134" t="s">
        <v>3570</v>
      </c>
      <c r="C3134" t="s">
        <v>3523</v>
      </c>
      <c r="D3134" s="224" t="str">
        <f t="shared" si="77"/>
        <v>COMMENT ON COLUMN SPT_UL_TRACKING_V.UL_ACC_ORG_NAME IS 'The Organization name for the given Accepting Company';</v>
      </c>
    </row>
    <row r="3135" spans="1:4" x14ac:dyDescent="0.25">
      <c r="A3135" s="224" t="s">
        <v>1818</v>
      </c>
      <c r="B3135" t="s">
        <v>3571</v>
      </c>
      <c r="C3135" t="s">
        <v>3524</v>
      </c>
      <c r="D3135" s="224" t="str">
        <f t="shared" ref="D3135:D3198" si="79">CONCATENATE("COMMENT ON COLUMN ",A3135, ".", B3135, " IS '", SUBSTITUTE(C3135, "'", "''"), "';")</f>
        <v>COMMENT ON COLUMN SPT_UL_TRACKING_V.UL_ACC_ORG_ABBR IS 'The abbreviated Organization name for the given Accepting Company';</v>
      </c>
    </row>
    <row r="3136" spans="1:4" x14ac:dyDescent="0.25">
      <c r="A3136" s="224" t="s">
        <v>1818</v>
      </c>
      <c r="B3136" t="s">
        <v>3572</v>
      </c>
      <c r="C3136" t="s">
        <v>3525</v>
      </c>
      <c r="D3136" s="224" t="str">
        <f t="shared" si="79"/>
        <v>COMMENT ON COLUMN SPT_UL_TRACKING_V.UL_ACC_ORG_DESC IS 'The Organization description for the given Accepting Company';</v>
      </c>
    </row>
    <row r="3137" spans="1:4" x14ac:dyDescent="0.25">
      <c r="A3137" s="224" t="s">
        <v>1818</v>
      </c>
      <c r="B3137" t="s">
        <v>3573</v>
      </c>
      <c r="C3137" t="s">
        <v>3526</v>
      </c>
      <c r="D3137" s="224" t="str">
        <f t="shared" si="79"/>
        <v>COMMENT ON COLUMN SPT_UL_TRACKING_V.UL_ACC_ORG_PHONE_NUM IS 'The Organization phone number for the given Accepting Company';</v>
      </c>
    </row>
    <row r="3138" spans="1:4" x14ac:dyDescent="0.25">
      <c r="A3138" s="224" t="s">
        <v>1818</v>
      </c>
      <c r="B3138" t="s">
        <v>3574</v>
      </c>
      <c r="C3138" t="s">
        <v>3527</v>
      </c>
      <c r="D3138" s="224" t="str">
        <f t="shared" si="79"/>
        <v>COMMENT ON COLUMN SPT_UL_TRACKING_V.UL_ACC_ORG_ADDR1 IS 'The Organization Address line 1 for the given Accepting Company';</v>
      </c>
    </row>
    <row r="3139" spans="1:4" x14ac:dyDescent="0.25">
      <c r="A3139" s="224" t="s">
        <v>1818</v>
      </c>
      <c r="B3139" t="s">
        <v>3575</v>
      </c>
      <c r="C3139" t="s">
        <v>3528</v>
      </c>
      <c r="D3139" s="224" t="str">
        <f t="shared" si="79"/>
        <v>COMMENT ON COLUMN SPT_UL_TRACKING_V.UL_ACC_ORG_ADDR2 IS 'The Organization Address line 2 for the given Accepting Company';</v>
      </c>
    </row>
    <row r="3140" spans="1:4" x14ac:dyDescent="0.25">
      <c r="A3140" s="224" t="s">
        <v>1818</v>
      </c>
      <c r="B3140" t="s">
        <v>3576</v>
      </c>
      <c r="C3140" t="s">
        <v>3529</v>
      </c>
      <c r="D3140" s="224" t="str">
        <f t="shared" si="79"/>
        <v>COMMENT ON COLUMN SPT_UL_TRACKING_V.UL_ACC_ORG_ADDR3 IS 'The Organization Address line 3 for the given Accepting Company';</v>
      </c>
    </row>
    <row r="3141" spans="1:4" x14ac:dyDescent="0.25">
      <c r="A3141" s="224" t="s">
        <v>1818</v>
      </c>
      <c r="B3141" t="s">
        <v>3577</v>
      </c>
      <c r="C3141" t="s">
        <v>3530</v>
      </c>
      <c r="D3141" s="224" t="str">
        <f t="shared" si="79"/>
        <v>COMMENT ON COLUMN SPT_UL_TRACKING_V.UL_ACC_ORG_WEB_URL IS 'The Organization website for the given Accepting Company';</v>
      </c>
    </row>
    <row r="3142" spans="1:4" x14ac:dyDescent="0.25">
      <c r="A3142" s="224" t="s">
        <v>1818</v>
      </c>
      <c r="B3142" t="s">
        <v>3578</v>
      </c>
      <c r="C3142" t="s">
        <v>3531</v>
      </c>
      <c r="D3142" s="224" t="str">
        <f t="shared" si="79"/>
        <v>COMMENT ON COLUMN SPT_UL_TRACKING_V.UL_ACC_ORG_LOC_ID IS 'The location ID for the Organization for the given Accepting Company';</v>
      </c>
    </row>
    <row r="3143" spans="1:4" x14ac:dyDescent="0.25">
      <c r="A3143" s="224" t="s">
        <v>1818</v>
      </c>
      <c r="B3143" t="s">
        <v>3579</v>
      </c>
      <c r="C3143" t="s">
        <v>3532</v>
      </c>
      <c r="D3143" s="224" t="str">
        <f t="shared" si="79"/>
        <v>COMMENT ON COLUMN SPT_UL_TRACKING_V.UL_ACC_ORG_LOC_NAME IS 'The location name for the Organization for the given Accepting Company';</v>
      </c>
    </row>
    <row r="3144" spans="1:4" x14ac:dyDescent="0.25">
      <c r="A3144" s="224" t="s">
        <v>1818</v>
      </c>
      <c r="B3144" t="s">
        <v>3580</v>
      </c>
      <c r="C3144" t="s">
        <v>3533</v>
      </c>
      <c r="D3144" s="224" t="str">
        <f t="shared" si="79"/>
        <v>COMMENT ON COLUMN SPT_UL_TRACKING_V.UL_ACC_ORG_LOC_TYPE_ID IS 'The ID of the location type for the Organization for the given Accepting Company';</v>
      </c>
    </row>
    <row r="3145" spans="1:4" x14ac:dyDescent="0.25">
      <c r="A3145" s="224" t="s">
        <v>1818</v>
      </c>
      <c r="B3145" t="s">
        <v>3581</v>
      </c>
      <c r="C3145" t="s">
        <v>3534</v>
      </c>
      <c r="D3145" s="224" t="str">
        <f t="shared" si="79"/>
        <v>COMMENT ON COLUMN SPT_UL_TRACKING_V.UL_ACC_ORG_LOC_TYPE_NAME IS 'The name of the location type for the Organization for the given Accepting Company';</v>
      </c>
    </row>
    <row r="3146" spans="1:4" x14ac:dyDescent="0.25">
      <c r="A3146" s="224" t="s">
        <v>1818</v>
      </c>
      <c r="B3146" t="s">
        <v>3582</v>
      </c>
      <c r="C3146" t="s">
        <v>3535</v>
      </c>
      <c r="D3146" s="224" t="str">
        <f t="shared" si="79"/>
        <v>COMMENT ON COLUMN SPT_UL_TRACKING_V.UL_ACC_ORG_LOC_TYPE_CODE IS 'The code of the location type for the Organization for the given Accepting Company';</v>
      </c>
    </row>
    <row r="3147" spans="1:4" x14ac:dyDescent="0.25">
      <c r="A3147" s="224" t="s">
        <v>1818</v>
      </c>
      <c r="B3147" t="s">
        <v>3583</v>
      </c>
      <c r="C3147" t="s">
        <v>3536</v>
      </c>
      <c r="D3147" s="224" t="str">
        <f t="shared" si="79"/>
        <v>COMMENT ON COLUMN SPT_UL_TRACKING_V.UL_ACC_ORG_LOC_TYPE_DESC IS 'The description of the location type for the Organization for the given Accepting Company';</v>
      </c>
    </row>
    <row r="3148" spans="1:4" x14ac:dyDescent="0.25">
      <c r="A3148" s="224" t="s">
        <v>1818</v>
      </c>
      <c r="B3148" t="s">
        <v>3584</v>
      </c>
      <c r="C3148" t="s">
        <v>3537</v>
      </c>
      <c r="D3148" s="224" t="str">
        <f t="shared" si="79"/>
        <v>COMMENT ON COLUMN SPT_UL_TRACKING_V.UL_ACC_ORG_LOC_ALPHA_CODE IS 'The location alphabetic code for the Organization for the given Accepting Company';</v>
      </c>
    </row>
    <row r="3149" spans="1:4" x14ac:dyDescent="0.25">
      <c r="A3149" s="224" t="s">
        <v>1818</v>
      </c>
      <c r="B3149" t="s">
        <v>3585</v>
      </c>
      <c r="C3149" t="s">
        <v>3538</v>
      </c>
      <c r="D3149" s="224" t="str">
        <f t="shared" si="79"/>
        <v>COMMENT ON COLUMN SPT_UL_TRACKING_V.UL_ACC_ORG_LOC_DESC IS 'The location description for the Organization for the given Accepting Company';</v>
      </c>
    </row>
    <row r="3150" spans="1:4" x14ac:dyDescent="0.25">
      <c r="A3150" s="224" t="s">
        <v>1818</v>
      </c>
      <c r="B3150" t="s">
        <v>3586</v>
      </c>
      <c r="C3150" t="s">
        <v>3539</v>
      </c>
      <c r="D3150" s="224" t="str">
        <f t="shared" si="79"/>
        <v>COMMENT ON COLUMN SPT_UL_TRACKING_V.UL_ACC_ORG_LOC_NUM_CODE IS 'The location numeric code for the Organization for the given Accepting Company';</v>
      </c>
    </row>
    <row r="3151" spans="1:4" x14ac:dyDescent="0.25">
      <c r="A3151" s="224" t="s">
        <v>1818</v>
      </c>
      <c r="B3151" t="s">
        <v>3587</v>
      </c>
      <c r="C3151" t="s">
        <v>3540</v>
      </c>
      <c r="D3151" s="224" t="str">
        <f t="shared" si="79"/>
        <v>COMMENT ON COLUMN SPT_UL_TRACKING_V.UL_ACC_ORG_PARENT_LOC_ID IS 'The parent location for the given Accepting Company location';</v>
      </c>
    </row>
    <row r="3152" spans="1:4" x14ac:dyDescent="0.25">
      <c r="A3152" s="224" t="s">
        <v>1818</v>
      </c>
      <c r="B3152" t="s">
        <v>3588</v>
      </c>
      <c r="C3152" t="s">
        <v>3541</v>
      </c>
      <c r="D3152" s="224" t="str">
        <f t="shared" si="79"/>
        <v>COMMENT ON COLUMN SPT_UL_TRACKING_V.UL_ACC_ORG_LOC_SWFSC_SEQ_ID IS 'The original Accepting Company location''s SEQ_ID for historical data in the SWFSC_LOC_VW query that was migrated from SWFSC in 2015';</v>
      </c>
    </row>
    <row r="3153" spans="1:4" x14ac:dyDescent="0.25">
      <c r="A3153" s="224" t="s">
        <v>1818</v>
      </c>
      <c r="B3153" t="s">
        <v>3589</v>
      </c>
      <c r="C3153" t="s">
        <v>3542</v>
      </c>
      <c r="D3153" s="224" t="str">
        <f t="shared" si="79"/>
        <v>COMMENT ON COLUMN SPT_UL_TRACKING_V.UL_ORG_LOC_SWFSC_SEQ_ID_PAR IS 'The original Accepting Company location''s SEQ_ID_PARENT for historical data in the SWFSC_LOC_VW query that was migrated from SWFSC in 2015';</v>
      </c>
    </row>
    <row r="3154" spans="1:4" x14ac:dyDescent="0.25">
      <c r="A3154" s="224" t="s">
        <v>1818</v>
      </c>
      <c r="B3154" t="s">
        <v>3590</v>
      </c>
      <c r="C3154" t="s">
        <v>3543</v>
      </c>
      <c r="D3154" s="224" t="str">
        <f t="shared" si="79"/>
        <v>COMMENT ON COLUMN SPT_UL_TRACKING_V.UL_ACC_ORG_SWFSC_SEQ_ID IS 'The original Accepting Company''s SEQ_ID for historical data in the SWFSC_ORG_VW query that was migrated from SWFSC in 2015';</v>
      </c>
    </row>
    <row r="3155" spans="1:4" x14ac:dyDescent="0.25">
      <c r="A3155" s="224" t="s">
        <v>1818</v>
      </c>
      <c r="B3155" t="s">
        <v>3591</v>
      </c>
      <c r="C3155" t="s">
        <v>3520</v>
      </c>
      <c r="D3155" s="224" t="str">
        <f t="shared" si="79"/>
        <v>COMMENT ON COLUMN SPT_UL_TRACKING_V.UL_ACC_ORG_TYPE_CODE IS 'The Organization Type code for the given Accepting Company';</v>
      </c>
    </row>
    <row r="3156" spans="1:4" x14ac:dyDescent="0.25">
      <c r="A3156" s="224" t="s">
        <v>1818</v>
      </c>
      <c r="B3156" t="s">
        <v>3592</v>
      </c>
      <c r="C3156" t="s">
        <v>3521</v>
      </c>
      <c r="D3156" s="224" t="str">
        <f t="shared" si="79"/>
        <v>COMMENT ON COLUMN SPT_UL_TRACKING_V.UL_ACC_ORG_TYPE_NAME IS 'The Organization Type name for the given Accepting Company';</v>
      </c>
    </row>
    <row r="3157" spans="1:4" x14ac:dyDescent="0.25">
      <c r="A3157" s="224" t="s">
        <v>1818</v>
      </c>
      <c r="B3157" t="s">
        <v>3593</v>
      </c>
      <c r="C3157" t="s">
        <v>3522</v>
      </c>
      <c r="D3157" s="224" t="str">
        <f t="shared" si="79"/>
        <v>COMMENT ON COLUMN SPT_UL_TRACKING_V.UL_ACC_ORG_TYPE_DESC IS 'The Organization Type description for the given Accepting Company';</v>
      </c>
    </row>
    <row r="3158" spans="1:4" x14ac:dyDescent="0.25">
      <c r="A3158" s="224" t="s">
        <v>1818</v>
      </c>
      <c r="B3158" t="s">
        <v>3229</v>
      </c>
      <c r="C3158" t="s">
        <v>3653</v>
      </c>
      <c r="D3158" s="224" t="str">
        <f t="shared" si="79"/>
        <v>COMMENT ON COLUMN SPT_UL_TRACKING_V.UL_TRANS_VESS_ID IS 'The Vessel ID for the given Transshipment vessel (should only be populated when UL_XSHIP_YN = ''Y'')';</v>
      </c>
    </row>
    <row r="3159" spans="1:4" x14ac:dyDescent="0.25">
      <c r="A3159" s="224" t="s">
        <v>1818</v>
      </c>
      <c r="B3159" t="s">
        <v>3594</v>
      </c>
      <c r="C3159" t="s">
        <v>3654</v>
      </c>
      <c r="D3159" s="224" t="str">
        <f t="shared" si="79"/>
        <v>COMMENT ON COLUMN SPT_UL_TRACKING_V.CURR_TRANS_VESS_NAME IS 'The current name for the given Transshipment vessel (non-PTA value)';</v>
      </c>
    </row>
    <row r="3160" spans="1:4" x14ac:dyDescent="0.25">
      <c r="A3160" s="224" t="s">
        <v>1818</v>
      </c>
      <c r="B3160" t="s">
        <v>3309</v>
      </c>
      <c r="C3160" t="s">
        <v>3655</v>
      </c>
      <c r="D3160" s="224" t="str">
        <f t="shared" si="79"/>
        <v>COMMENT ON COLUMN SPT_UL_TRACKING_V.TRANS_VESS_FISHERY IS 'The fishery for the given transshipment Vessel (non-PTA value)';</v>
      </c>
    </row>
    <row r="3161" spans="1:4" x14ac:dyDescent="0.25">
      <c r="A3161" s="224" t="s">
        <v>1818</v>
      </c>
      <c r="B3161" t="s">
        <v>3307</v>
      </c>
      <c r="C3161" t="s">
        <v>3656</v>
      </c>
      <c r="D3161" s="224" t="str">
        <f t="shared" si="79"/>
        <v>COMMENT ON COLUMN SPT_UL_TRACKING_V.TRANS_VESS_REG_NUM IS 'The registration number for the given transshipment Vessel (non-PTA value)';</v>
      </c>
    </row>
    <row r="3162" spans="1:4" x14ac:dyDescent="0.25">
      <c r="A3162" s="224" t="s">
        <v>1818</v>
      </c>
      <c r="B3162" t="s">
        <v>3313</v>
      </c>
      <c r="C3162" t="s">
        <v>3657</v>
      </c>
      <c r="D3162" s="224" t="str">
        <f t="shared" si="79"/>
        <v>COMMENT ON COLUMN SPT_UL_TRACKING_V.TRANS_VESS_TYPE_ID IS 'The type of transshipment Vessel (non-PTA value)';</v>
      </c>
    </row>
    <row r="3163" spans="1:4" x14ac:dyDescent="0.25">
      <c r="A3163" s="224" t="s">
        <v>1818</v>
      </c>
      <c r="B3163" t="s">
        <v>3314</v>
      </c>
      <c r="C3163" t="s">
        <v>3658</v>
      </c>
      <c r="D3163" s="224" t="str">
        <f t="shared" si="79"/>
        <v>COMMENT ON COLUMN SPT_UL_TRACKING_V.TRANS_VESS_TYPE_CODE IS 'The vessel type code of the given transshipment Vessel (non-PTA value)';</v>
      </c>
    </row>
    <row r="3164" spans="1:4" x14ac:dyDescent="0.25">
      <c r="A3164" s="224" t="s">
        <v>1818</v>
      </c>
      <c r="B3164" t="s">
        <v>3315</v>
      </c>
      <c r="C3164" t="s">
        <v>3659</v>
      </c>
      <c r="D3164" s="224" t="str">
        <f t="shared" si="79"/>
        <v>COMMENT ON COLUMN SPT_UL_TRACKING_V.TRANS_VESS_TYPE_NAME IS 'The vessel type name of the given transshipment Vessel (non-PTA value)';</v>
      </c>
    </row>
    <row r="3165" spans="1:4" x14ac:dyDescent="0.25">
      <c r="A3165" s="224" t="s">
        <v>1818</v>
      </c>
      <c r="B3165" t="s">
        <v>3316</v>
      </c>
      <c r="C3165" t="s">
        <v>3660</v>
      </c>
      <c r="D3165" s="224" t="str">
        <f t="shared" si="79"/>
        <v>COMMENT ON COLUMN SPT_UL_TRACKING_V.TRANS_VESS_TYPE_DESC IS 'The description of the given transshipment Vessel (non-PTA value)';</v>
      </c>
    </row>
    <row r="3166" spans="1:4" x14ac:dyDescent="0.25">
      <c r="A3166" s="224" t="s">
        <v>1818</v>
      </c>
      <c r="B3166" t="s">
        <v>3310</v>
      </c>
      <c r="C3166" t="s">
        <v>3661</v>
      </c>
      <c r="D3166" s="224" t="str">
        <f t="shared" si="79"/>
        <v>COMMENT ON COLUMN SPT_UL_TRACKING_V.TRANS_VESS_CATEGORY IS 'The category for the given Fishing transshipment Vessel (non-PTA value)';</v>
      </c>
    </row>
    <row r="3167" spans="1:4" x14ac:dyDescent="0.25">
      <c r="A3167" s="224" t="s">
        <v>1818</v>
      </c>
      <c r="B3167" t="s">
        <v>3308</v>
      </c>
      <c r="C3167" t="s">
        <v>3662</v>
      </c>
      <c r="D3167" s="224" t="str">
        <f t="shared" si="79"/>
        <v>COMMENT ON COLUMN SPT_UL_TRACKING_V.TRANS_VESS_DESC IS 'The description of the transshipment Vessel (non-PTA value)';</v>
      </c>
    </row>
    <row r="3168" spans="1:4" x14ac:dyDescent="0.25">
      <c r="A3168" s="224" t="s">
        <v>1818</v>
      </c>
      <c r="B3168" t="s">
        <v>3311</v>
      </c>
      <c r="C3168" t="s">
        <v>3663</v>
      </c>
      <c r="D3168" s="224" t="str">
        <f t="shared" si="79"/>
        <v>COMMENT ON COLUMN SPT_UL_TRACKING_V.TRANS_VESS_NOTE IS 'Notes about the transshipment Vessel (non-PTA value)';</v>
      </c>
    </row>
    <row r="3169" spans="1:4" x14ac:dyDescent="0.25">
      <c r="A3169" s="224" t="s">
        <v>1818</v>
      </c>
      <c r="B3169" t="s">
        <v>3312</v>
      </c>
      <c r="C3169" t="s">
        <v>3442</v>
      </c>
      <c r="D3169" s="224" t="str">
        <f t="shared" si="79"/>
        <v>COMMENT ON COLUMN SPT_UL_TRACKING_V.TRANS_VESS_SWFSC_SEQ_ID IS 'The original Vessel SEQ_ID for the transshipment Vessel in historical data in the SWFSC_VESS_VW query that was migrated from SWFSC in 2015';</v>
      </c>
    </row>
    <row r="3170" spans="1:4" x14ac:dyDescent="0.25">
      <c r="A3170" s="224" t="s">
        <v>1818</v>
      </c>
      <c r="B3170" t="s">
        <v>3595</v>
      </c>
      <c r="C3170" t="s">
        <v>3664</v>
      </c>
      <c r="D3170" s="224" t="str">
        <f t="shared" si="79"/>
        <v>COMMENT ON COLUMN SPT_UL_TRACKING_V.TRANS_VESS_ORG_TYPE_ID IS 'The Organization Type ID  for the given transshipment Vessel''s management Organization during the UL_TRACK_TRANS_START_DATE (PTA)';</v>
      </c>
    </row>
    <row r="3171" spans="1:4" x14ac:dyDescent="0.25">
      <c r="A3171" s="224" t="s">
        <v>1818</v>
      </c>
      <c r="B3171" t="s">
        <v>3596</v>
      </c>
      <c r="C3171" t="s">
        <v>3665</v>
      </c>
      <c r="D3171" s="224" t="str">
        <f t="shared" si="79"/>
        <v>COMMENT ON COLUMN SPT_UL_TRACKING_V.TRANS_VESS_ORG_TYPE_CODE IS 'The Vessel Management Organization Type Code of the given transshipment Vessel during the UL_TRACK_TRANS_START_DATE (PTA)';</v>
      </c>
    </row>
    <row r="3172" spans="1:4" x14ac:dyDescent="0.25">
      <c r="A3172" s="224" t="s">
        <v>1818</v>
      </c>
      <c r="B3172" t="s">
        <v>3597</v>
      </c>
      <c r="C3172" t="s">
        <v>3666</v>
      </c>
      <c r="D3172" s="224" t="str">
        <f t="shared" si="79"/>
        <v>COMMENT ON COLUMN SPT_UL_TRACKING_V.TRANS_VESS_ORG_TYPE_NAME IS 'The Vessel Management Organization Type Name of the given transshipment Vessel during the UL_TRACK_TRANS_START_DATE (PTA)';</v>
      </c>
    </row>
    <row r="3173" spans="1:4" x14ac:dyDescent="0.25">
      <c r="A3173" s="224" t="s">
        <v>1818</v>
      </c>
      <c r="B3173" t="s">
        <v>3598</v>
      </c>
      <c r="C3173" t="s">
        <v>3667</v>
      </c>
      <c r="D3173" s="224" t="str">
        <f t="shared" si="79"/>
        <v>COMMENT ON COLUMN SPT_UL_TRACKING_V.TRANS_VESS_ORG_TYPE_DESC IS 'The Vessel Management Organization Type description of the given transshipment Vessel during the UL_TRACK_TRANS_START_DATE (PTA)';</v>
      </c>
    </row>
    <row r="3174" spans="1:4" x14ac:dyDescent="0.25">
      <c r="A3174" s="224" t="s">
        <v>1818</v>
      </c>
      <c r="B3174" t="s">
        <v>3599</v>
      </c>
      <c r="C3174" t="s">
        <v>3668</v>
      </c>
      <c r="D3174" s="224" t="str">
        <f t="shared" si="79"/>
        <v>COMMENT ON COLUMN SPT_UL_TRACKING_V.TRANS_VESS_ORG_NAME IS 'The Vessel Management Organization Name of the given transshipment Vessel during the UL_TRACK_TRANS_START_DATE (PTA)';</v>
      </c>
    </row>
    <row r="3175" spans="1:4" x14ac:dyDescent="0.25">
      <c r="A3175" s="224" t="s">
        <v>1818</v>
      </c>
      <c r="B3175" t="s">
        <v>3600</v>
      </c>
      <c r="C3175" t="s">
        <v>3669</v>
      </c>
      <c r="D3175" s="224" t="str">
        <f t="shared" si="79"/>
        <v>COMMENT ON COLUMN SPT_UL_TRACKING_V.TRANS_VESS_ORG_ABBR IS 'The Vessel Management abbreviated Organization name of the given transshipment Vessel during the UL_TRACK_TRANS_START_DATE (PTA)';</v>
      </c>
    </row>
    <row r="3176" spans="1:4" x14ac:dyDescent="0.25">
      <c r="A3176" s="224" t="s">
        <v>1818</v>
      </c>
      <c r="B3176" t="s">
        <v>3601</v>
      </c>
      <c r="C3176" t="s">
        <v>3670</v>
      </c>
      <c r="D3176" s="224" t="str">
        <f t="shared" si="79"/>
        <v>COMMENT ON COLUMN SPT_UL_TRACKING_V.TRANS_VESS_ORG_DESC IS 'The Vessel Management Organization Description of the given transshipment Vessel during the UL_TRACK_TRANS_START_DATE (PTA)';</v>
      </c>
    </row>
    <row r="3177" spans="1:4" x14ac:dyDescent="0.25">
      <c r="A3177" s="224" t="s">
        <v>1818</v>
      </c>
      <c r="B3177" t="s">
        <v>3602</v>
      </c>
      <c r="C3177" t="s">
        <v>3671</v>
      </c>
      <c r="D3177" s="224" t="str">
        <f t="shared" si="79"/>
        <v>COMMENT ON COLUMN SPT_UL_TRACKING_V.TRANS_VESS_ORG_PHONE_NUM IS 'The Vessel Management Organization phone number of the given transshipment Vessel during the UL_TRACK_TRANS_START_DATE (PTA)';</v>
      </c>
    </row>
    <row r="3178" spans="1:4" x14ac:dyDescent="0.25">
      <c r="A3178" s="224" t="s">
        <v>1818</v>
      </c>
      <c r="B3178" t="s">
        <v>3603</v>
      </c>
      <c r="C3178" t="s">
        <v>3672</v>
      </c>
      <c r="D3178" s="224" t="str">
        <f t="shared" si="79"/>
        <v>COMMENT ON COLUMN SPT_UL_TRACKING_V.TRANS_VESS_ORG_ADDR1 IS 'The Vessel Management Organization Address line 1 of the given transshipment Vessel during the UL_TRACK_TRANS_START_DATE (PTA)';</v>
      </c>
    </row>
    <row r="3179" spans="1:4" x14ac:dyDescent="0.25">
      <c r="A3179" s="224" t="s">
        <v>1818</v>
      </c>
      <c r="B3179" t="s">
        <v>3604</v>
      </c>
      <c r="C3179" t="s">
        <v>3673</v>
      </c>
      <c r="D3179" s="224" t="str">
        <f t="shared" si="79"/>
        <v>COMMENT ON COLUMN SPT_UL_TRACKING_V.TRANS_VESS_ORG_ADDR2 IS 'The Vessel Management Organization Address line 2 of the given transshipment Vessel during the UL_TRACK_TRANS_START_DATE (PTA)';</v>
      </c>
    </row>
    <row r="3180" spans="1:4" x14ac:dyDescent="0.25">
      <c r="A3180" s="224" t="s">
        <v>1818</v>
      </c>
      <c r="B3180" t="s">
        <v>3605</v>
      </c>
      <c r="C3180" t="s">
        <v>3674</v>
      </c>
      <c r="D3180" s="224" t="str">
        <f t="shared" si="79"/>
        <v>COMMENT ON COLUMN SPT_UL_TRACKING_V.TRANS_VESS_ORG_ADDR3 IS 'The Vessel Management Organization Address line 3 of the given transshipment Vessel during the UL_TRACK_TRANS_START_DATE (PTA)';</v>
      </c>
    </row>
    <row r="3181" spans="1:4" x14ac:dyDescent="0.25">
      <c r="A3181" s="224" t="s">
        <v>1818</v>
      </c>
      <c r="B3181" t="s">
        <v>3606</v>
      </c>
      <c r="C3181" t="s">
        <v>3675</v>
      </c>
      <c r="D3181" s="224" t="str">
        <f t="shared" si="79"/>
        <v>COMMENT ON COLUMN SPT_UL_TRACKING_V.TRANS_VESS_ORG_WEB_URL IS 'The Vessel Management Organization website of the given transshipment Vessel during the UL_TRACK_TRANS_START_DATE (PTA)';</v>
      </c>
    </row>
    <row r="3182" spans="1:4" x14ac:dyDescent="0.25">
      <c r="A3182" s="224" t="s">
        <v>1818</v>
      </c>
      <c r="B3182" t="s">
        <v>3607</v>
      </c>
      <c r="C3182" t="s">
        <v>3676</v>
      </c>
      <c r="D3182" s="224" t="str">
        <f t="shared" si="79"/>
        <v>COMMENT ON COLUMN SPT_UL_TRACKING_V.TRANS_VESS_ORG_LOC_ID IS 'The Vessel Management Organization''s location of the given Transshipment Vessel during the UL_TRACK_TRANS_START_DATE (PTA)';</v>
      </c>
    </row>
    <row r="3183" spans="1:4" x14ac:dyDescent="0.25">
      <c r="A3183" s="224" t="s">
        <v>1818</v>
      </c>
      <c r="B3183" t="s">
        <v>3608</v>
      </c>
      <c r="C3183" t="s">
        <v>3677</v>
      </c>
      <c r="D3183" s="224" t="str">
        <f t="shared" si="79"/>
        <v>COMMENT ON COLUMN SPT_UL_TRACKING_V.TRANS_VESS_ORG_LOC_NAME IS 'The Vessel Management Organization location of the given Transshipment Vessel during the UL_TRACK_TRANS_START_DATE (PTA)';</v>
      </c>
    </row>
    <row r="3184" spans="1:4" x14ac:dyDescent="0.25">
      <c r="A3184" s="224" t="s">
        <v>1818</v>
      </c>
      <c r="B3184" t="s">
        <v>3609</v>
      </c>
      <c r="C3184" t="s">
        <v>3678</v>
      </c>
      <c r="D3184" s="224" t="str">
        <f t="shared" si="79"/>
        <v>COMMENT ON COLUMN SPT_UL_TRACKING_V.TRANS_VESS_ORG_LOC_TYPE_ID IS 'The Vessel Management Organization location type of the given Transshipment Vessel during the UL_TRACK_TRANS_START_DATE (PTA)';</v>
      </c>
    </row>
    <row r="3185" spans="1:4" x14ac:dyDescent="0.25">
      <c r="A3185" s="224" t="s">
        <v>1818</v>
      </c>
      <c r="B3185" t="s">
        <v>3610</v>
      </c>
      <c r="C3185" t="s">
        <v>3679</v>
      </c>
      <c r="D3185" s="224" t="str">
        <f t="shared" si="79"/>
        <v>COMMENT ON COLUMN SPT_UL_TRACKING_V.TRANS_VESS_ORG_LOC_TYPE_NAME IS 'The Vessel Management Organization location type name of the given Transshipment Vessel during the UL_TRACK_TRANS_START_DATE (PTA)';</v>
      </c>
    </row>
    <row r="3186" spans="1:4" x14ac:dyDescent="0.25">
      <c r="A3186" s="224" t="s">
        <v>1818</v>
      </c>
      <c r="B3186" t="s">
        <v>3611</v>
      </c>
      <c r="C3186" t="s">
        <v>3680</v>
      </c>
      <c r="D3186" s="224" t="str">
        <f t="shared" si="79"/>
        <v>COMMENT ON COLUMN SPT_UL_TRACKING_V.TRANS_VESS_ORG_LOC_TYPE_CODE IS 'The Vessel Management Organization location type code of the given Transshipment Vessel during the UL_TRACK_TRANS_START_DATE (PTA)';</v>
      </c>
    </row>
    <row r="3187" spans="1:4" x14ac:dyDescent="0.25">
      <c r="A3187" s="224" t="s">
        <v>1818</v>
      </c>
      <c r="B3187" t="s">
        <v>3612</v>
      </c>
      <c r="C3187" t="s">
        <v>3681</v>
      </c>
      <c r="D3187" s="224" t="str">
        <f t="shared" si="79"/>
        <v>COMMENT ON COLUMN SPT_UL_TRACKING_V.TRANS_VESS_ORG_LOC_TYPE_DESC IS 'The Vessel Management Organization location type description of the given Transshipment Vessel during the UL_TRACK_TRANS_START_DATE (PTA)';</v>
      </c>
    </row>
    <row r="3188" spans="1:4" x14ac:dyDescent="0.25">
      <c r="A3188" s="224" t="s">
        <v>1818</v>
      </c>
      <c r="B3188" t="s">
        <v>3613</v>
      </c>
      <c r="C3188" t="s">
        <v>3682</v>
      </c>
      <c r="D3188" s="224" t="str">
        <f t="shared" si="79"/>
        <v>COMMENT ON COLUMN SPT_UL_TRACKING_V.TRANS_VESS_ORG_LOC_ALPHA_CODE IS 'The Vessel Management Organization location alphabetic code of the given Transshipment Vessel during the UL_TRACK_TRANS_START_DATE (PTA)';</v>
      </c>
    </row>
    <row r="3189" spans="1:4" x14ac:dyDescent="0.25">
      <c r="A3189" s="224" t="s">
        <v>1818</v>
      </c>
      <c r="B3189" t="s">
        <v>3614</v>
      </c>
      <c r="C3189" t="s">
        <v>3683</v>
      </c>
      <c r="D3189" s="224" t="str">
        <f t="shared" si="79"/>
        <v>COMMENT ON COLUMN SPT_UL_TRACKING_V.TRANS_VESS_ORG_LOC_DESC IS 'The Vessel Management Organization location description of the given Transshipment Vessel during the UL_TRACK_TRANS_START_DATE (PTA)';</v>
      </c>
    </row>
    <row r="3190" spans="1:4" x14ac:dyDescent="0.25">
      <c r="A3190" s="224" t="s">
        <v>1818</v>
      </c>
      <c r="B3190" t="s">
        <v>3615</v>
      </c>
      <c r="C3190" t="s">
        <v>3684</v>
      </c>
      <c r="D3190" s="224" t="str">
        <f t="shared" si="79"/>
        <v>COMMENT ON COLUMN SPT_UL_TRACKING_V.TRANS_VESS_ORG_LOC_NUM_CODE IS 'The Vessel Management Organization location numeric code of the given Transshipment Vessel during the UL_TRACK_TRANS_START_DATE (PTA)';</v>
      </c>
    </row>
    <row r="3191" spans="1:4" x14ac:dyDescent="0.25">
      <c r="A3191" s="224" t="s">
        <v>1818</v>
      </c>
      <c r="B3191" t="s">
        <v>3616</v>
      </c>
      <c r="C3191" t="s">
        <v>3685</v>
      </c>
      <c r="D3191" s="224" t="str">
        <f t="shared" si="79"/>
        <v>COMMENT ON COLUMN SPT_UL_TRACKING_V.TRANS_VESS_ORG_LOC_PAR_LOC_ID IS 'The Vessel Management Organization parent location of the given Transshipment Vessel during the UL_TRACK_TRANS_START_DATE (PTA)';</v>
      </c>
    </row>
    <row r="3192" spans="1:4" x14ac:dyDescent="0.25">
      <c r="A3192" s="224" t="s">
        <v>1818</v>
      </c>
      <c r="B3192" t="s">
        <v>3352</v>
      </c>
      <c r="C3192" t="s">
        <v>3686</v>
      </c>
      <c r="D3192" s="224" t="str">
        <f t="shared" si="79"/>
        <v>COMMENT ON COLUMN SPT_UL_TRACKING_V.TRANS_ORG_LOC_SWFSC_SEQ_ID IS 'The original location SEQ_ID for historical data in the SWFSC_LOC_VW query that was migrated from SWFSC in 2015 of the given Transshipment Vessel during the UL_TRACK_TRANS_START_DATE (PTA)';</v>
      </c>
    </row>
    <row r="3193" spans="1:4" x14ac:dyDescent="0.25">
      <c r="A3193" s="224" t="s">
        <v>1818</v>
      </c>
      <c r="B3193" t="s">
        <v>3353</v>
      </c>
      <c r="C3193" t="s">
        <v>3687</v>
      </c>
      <c r="D3193" s="224" t="str">
        <f t="shared" si="79"/>
        <v>COMMENT ON COLUMN SPT_UL_TRACKING_V.TRANS_ORG_LOC_SWFSC_SEQ_ID_PAR IS 'The original location SEQ_ID_PARENT for historical data in the SWFSC_LOC_VW query that was migrated from SWFSC in 2015 of the given Transshipment Vessel during the UL_TRACK_TRANS_START_DATE (PTA)';</v>
      </c>
    </row>
    <row r="3194" spans="1:4" x14ac:dyDescent="0.25">
      <c r="A3194" s="224" t="s">
        <v>1818</v>
      </c>
      <c r="B3194" t="s">
        <v>3617</v>
      </c>
      <c r="C3194" t="s">
        <v>3688</v>
      </c>
      <c r="D3194" s="224" t="str">
        <f t="shared" si="79"/>
        <v>COMMENT ON COLUMN SPT_UL_TRACKING_V.TRANS_VESS_ORG_SWFSC_SEQ_ID IS 'The original organization SEQ_ID for historical data in the SWFSC_ORG_VW query that was migrated from SWFSC in 2015 of the given Transshipment Vessel during the UL_TRACK_TRANS_START_DATE (PTA)';</v>
      </c>
    </row>
    <row r="3195" spans="1:4" x14ac:dyDescent="0.25">
      <c r="A3195" s="224" t="s">
        <v>1818</v>
      </c>
      <c r="B3195" t="s">
        <v>286</v>
      </c>
      <c r="C3195" t="s">
        <v>818</v>
      </c>
      <c r="D3195" s="224" t="str">
        <f t="shared" si="79"/>
        <v>COMMENT ON COLUMN SPT_UL_TRACKING_V.VESS_LIC_VAL_START_DATE IS 'The beggining effective date for the given fishing license';</v>
      </c>
    </row>
    <row r="3196" spans="1:4" x14ac:dyDescent="0.25">
      <c r="A3196" s="224" t="s">
        <v>1818</v>
      </c>
      <c r="B3196" t="s">
        <v>3618</v>
      </c>
      <c r="C3196" t="s">
        <v>3689</v>
      </c>
      <c r="D3196" s="224" t="str">
        <f t="shared" si="79"/>
        <v>COMMENT ON COLUMN SPT_UL_TRACKING_V.FORMATTED_LIC_VAL_START_DATE IS 'The formatted beggining effective date for the given fishing license (MM/DD/YYYY)';</v>
      </c>
    </row>
    <row r="3197" spans="1:4" x14ac:dyDescent="0.25">
      <c r="A3197" s="224" t="s">
        <v>1818</v>
      </c>
      <c r="B3197" t="s">
        <v>287</v>
      </c>
      <c r="C3197" t="s">
        <v>817</v>
      </c>
      <c r="D3197" s="224" t="str">
        <f t="shared" si="79"/>
        <v>COMMENT ON COLUMN SPT_UL_TRACKING_V.VESS_LIC_VAL_END_DATE IS 'The ending effective date for the given fishing license';</v>
      </c>
    </row>
    <row r="3198" spans="1:4" x14ac:dyDescent="0.25">
      <c r="A3198" s="224" t="s">
        <v>1818</v>
      </c>
      <c r="B3198" t="s">
        <v>3619</v>
      </c>
      <c r="C3198" t="s">
        <v>3690</v>
      </c>
      <c r="D3198" s="224" t="str">
        <f t="shared" si="79"/>
        <v>COMMENT ON COLUMN SPT_UL_TRACKING_V.FORMATTED_LIC_VAL_END_DATE IS 'The formatted ending effective date for the given fishing license (MM/DD/YYYY)';</v>
      </c>
    </row>
    <row r="3199" spans="1:4" x14ac:dyDescent="0.25">
      <c r="A3199" s="224" t="s">
        <v>1818</v>
      </c>
      <c r="B3199" t="s">
        <v>3620</v>
      </c>
      <c r="C3199" t="s">
        <v>959</v>
      </c>
      <c r="D3199" s="224" t="str">
        <f t="shared" ref="D3199:D3210" si="80">CONCATENATE("COMMENT ON COLUMN ",A3199, ".", B3199, " IS '", SUBSTITUTE(C3199, "'", "''"), "';")</f>
        <v>COMMENT ON COLUMN SPT_UL_TRACKING_V.TRANS_PTA_HIST_VESS_ID IS 'Primary Key for the SPT_PTA_VESSEL_HIST table';</v>
      </c>
    </row>
    <row r="3200" spans="1:4" x14ac:dyDescent="0.25">
      <c r="A3200" s="224" t="s">
        <v>1818</v>
      </c>
      <c r="B3200" t="s">
        <v>3621</v>
      </c>
      <c r="C3200" t="s">
        <v>3691</v>
      </c>
      <c r="D3200" s="224" t="str">
        <f t="shared" si="80"/>
        <v>COMMENT ON COLUMN SPT_UL_TRACKING_V.TRANS_PTA_VESS_NAME IS 'The current name of the transshipment vessel for the given UL transaction during the UL_TRACK_TRANS_START_DATE (PTA)';</v>
      </c>
    </row>
    <row r="3201" spans="1:4" x14ac:dyDescent="0.25">
      <c r="A3201" s="224" t="s">
        <v>1818</v>
      </c>
      <c r="B3201" t="s">
        <v>3622</v>
      </c>
      <c r="C3201" t="s">
        <v>3692</v>
      </c>
      <c r="D3201" s="224" t="str">
        <f t="shared" si="80"/>
        <v>COMMENT ON COLUMN SPT_UL_TRACKING_V.TRANS_PTA_FFA_VID IS 'The FFA VID of the given Transshipment Vessel during the UL_TRACK_TRANS_START_DATE (PTA)';</v>
      </c>
    </row>
    <row r="3202" spans="1:4" x14ac:dyDescent="0.25">
      <c r="A3202" s="224" t="s">
        <v>1818</v>
      </c>
      <c r="B3202" t="s">
        <v>3623</v>
      </c>
      <c r="C3202" t="s">
        <v>3693</v>
      </c>
      <c r="D3202" s="224" t="str">
        <f t="shared" si="80"/>
        <v>COMMENT ON COLUMN SPT_UL_TRACKING_V.TRANS_PTA_VESS_LIC_NUM IS 'The license number of the given Transshipment Vessel during the UL_TRACK_TRANS_START_DATE (PTA)';</v>
      </c>
    </row>
    <row r="3203" spans="1:4" x14ac:dyDescent="0.25">
      <c r="A3203" s="224" t="s">
        <v>1818</v>
      </c>
      <c r="B3203" t="s">
        <v>3624</v>
      </c>
      <c r="C3203" t="s">
        <v>3694</v>
      </c>
      <c r="D3203" s="224" t="str">
        <f t="shared" si="80"/>
        <v>COMMENT ON COLUMN SPT_UL_TRACKING_V.TRANS_PTA_VESS_IRCS IS 'The IRCS of the given Transshipment Vessel during the UL_TRACK_TRANS_START_DATE (PTA)';</v>
      </c>
    </row>
    <row r="3204" spans="1:4" x14ac:dyDescent="0.25">
      <c r="A3204" s="224" t="s">
        <v>1818</v>
      </c>
      <c r="B3204" t="s">
        <v>3625</v>
      </c>
      <c r="C3204" t="s">
        <v>3695</v>
      </c>
      <c r="D3204" s="224" t="str">
        <f t="shared" si="80"/>
        <v>COMMENT ON COLUMN SPT_UL_TRACKING_V.TRANS_PTA_VESS_FLAG IS 'The Country Flag of the given Transshipment Vessel during the UL_TRACK_TRANS_START_DATE (PTA)';</v>
      </c>
    </row>
    <row r="3205" spans="1:4" x14ac:dyDescent="0.25">
      <c r="A3205" s="224" t="s">
        <v>1818</v>
      </c>
      <c r="B3205" t="s">
        <v>3626</v>
      </c>
      <c r="C3205" t="s">
        <v>3696</v>
      </c>
      <c r="D3205" s="224" t="str">
        <f t="shared" si="80"/>
        <v>COMMENT ON COLUMN SPT_UL_TRACKING_V.TRANS_PTA_WCPFC_ID_NUM IS 'The WCPFC ID of the given Transshipment Vessel during the UL_TRACK_TRANS_START_DATE (PTA)';</v>
      </c>
    </row>
    <row r="3206" spans="1:4" x14ac:dyDescent="0.25">
      <c r="A3206" s="224" t="s">
        <v>1818</v>
      </c>
      <c r="B3206" t="s">
        <v>3627</v>
      </c>
      <c r="C3206" t="s">
        <v>3697</v>
      </c>
      <c r="D3206" s="224" t="str">
        <f t="shared" si="80"/>
        <v>COMMENT ON COLUMN SPT_UL_TRACKING_V.TRANS_PTA_VESS_ORG_ID IS 'The Vessel Management Organization of the given transshipment Vessel during the UL_TRACK_TRANS_START_DATE (PTA)';</v>
      </c>
    </row>
    <row r="3207" spans="1:4" x14ac:dyDescent="0.25">
      <c r="A3207" s="224" t="s">
        <v>1818</v>
      </c>
      <c r="B3207" t="s">
        <v>3628</v>
      </c>
      <c r="C3207" t="s">
        <v>3698</v>
      </c>
      <c r="D3207" s="224" t="str">
        <f t="shared" si="80"/>
        <v>COMMENT ON COLUMN SPT_UL_TRACKING_V.TRANS_VESS_PTA_EFF_DATE IS 'The effective date for the given set of transshipment Vessel values (PTA)';</v>
      </c>
    </row>
    <row r="3208" spans="1:4" x14ac:dyDescent="0.25">
      <c r="A3208" s="224" t="s">
        <v>1818</v>
      </c>
      <c r="B3208" t="s">
        <v>3629</v>
      </c>
      <c r="C3208" t="s">
        <v>3699</v>
      </c>
      <c r="D3208" s="224" t="str">
        <f t="shared" si="80"/>
        <v>COMMENT ON COLUMN SPT_UL_TRACKING_V.FORMATTED_TRANS_PTA_EFF_DATE IS 'The formatted effective date (MM/DD/YYYY HH24:MI) for the given set of transshipment Vessel values (PTA)';</v>
      </c>
    </row>
    <row r="3209" spans="1:4" x14ac:dyDescent="0.25">
      <c r="A3209" s="224" t="s">
        <v>1818</v>
      </c>
      <c r="B3209" t="s">
        <v>3630</v>
      </c>
      <c r="C3209" t="s">
        <v>3700</v>
      </c>
      <c r="D3209" s="224" t="str">
        <f t="shared" si="80"/>
        <v>COMMENT ON COLUMN SPT_UL_TRACKING_V.TRANS_VESS_PTA_END_DATE IS 'The end date for the given set of transshipment Vessel values (PTA)';</v>
      </c>
    </row>
    <row r="3210" spans="1:4" x14ac:dyDescent="0.25">
      <c r="A3210" s="224" t="s">
        <v>1818</v>
      </c>
      <c r="B3210" t="s">
        <v>3631</v>
      </c>
      <c r="C3210" t="s">
        <v>3701</v>
      </c>
      <c r="D3210" s="224" t="str">
        <f t="shared" si="80"/>
        <v>COMMENT ON COLUMN SPT_UL_TRACKING_V.FORMATTED_TRANS_PTA_END_DATE IS 'The formatted end date (MM/DD/YYYY HH24:MI) for the given set of transshipment Vessel values (PTA)';</v>
      </c>
    </row>
    <row r="3211" spans="1:4" x14ac:dyDescent="0.25">
      <c r="A3211" s="124" t="s">
        <v>909</v>
      </c>
      <c r="B3211" s="124" t="s">
        <v>910</v>
      </c>
      <c r="C3211" s="124" t="s">
        <v>966</v>
      </c>
      <c r="D3211" s="124" t="str">
        <f t="shared" ref="D3211:D3276" si="81">CONCATENATE("COMMENT ON COLUMN ",A3211, ".", B3211, " IS '", SUBSTITUTE(C3211, "'", "''"), "';")</f>
        <v>COMMENT ON COLUMN SPT_QC_PTA_VESS_OVERLAP_V.A_EFFECTIVE_DATE IS 'Record A''s Effective Date';</v>
      </c>
    </row>
    <row r="3212" spans="1:4" x14ac:dyDescent="0.25">
      <c r="A3212" s="124" t="s">
        <v>909</v>
      </c>
      <c r="B3212" s="124" t="s">
        <v>911</v>
      </c>
      <c r="C3212" s="124" t="s">
        <v>967</v>
      </c>
      <c r="D3212" s="124" t="str">
        <f t="shared" si="81"/>
        <v>COMMENT ON COLUMN SPT_QC_PTA_VESS_OVERLAP_V.A_END_DATE IS 'Record A''s End Date';</v>
      </c>
    </row>
    <row r="3213" spans="1:4" x14ac:dyDescent="0.25">
      <c r="A3213" s="124" t="s">
        <v>909</v>
      </c>
      <c r="B3213" s="124" t="s">
        <v>912</v>
      </c>
      <c r="C3213" s="124" t="s">
        <v>970</v>
      </c>
      <c r="D3213" s="124" t="str">
        <f t="shared" si="81"/>
        <v>COMMENT ON COLUMN SPT_QC_PTA_VESS_OVERLAP_V.A_VESS_NAME IS 'Record A''s Vessel Name';</v>
      </c>
    </row>
    <row r="3214" spans="1:4" x14ac:dyDescent="0.25">
      <c r="A3214" s="124" t="s">
        <v>909</v>
      </c>
      <c r="B3214" s="124" t="s">
        <v>913</v>
      </c>
      <c r="C3214" s="124" t="s">
        <v>968</v>
      </c>
      <c r="D3214" s="124" t="str">
        <f t="shared" si="81"/>
        <v>COMMENT ON COLUMN SPT_QC_PTA_VESS_OVERLAP_V.B_EFFECTIVE_DATE IS 'Record B''s Effective Date';</v>
      </c>
    </row>
    <row r="3215" spans="1:4" x14ac:dyDescent="0.25">
      <c r="A3215" s="124" t="s">
        <v>909</v>
      </c>
      <c r="B3215" s="124" t="s">
        <v>914</v>
      </c>
      <c r="C3215" s="124" t="s">
        <v>969</v>
      </c>
      <c r="D3215" s="124" t="str">
        <f t="shared" si="81"/>
        <v>COMMENT ON COLUMN SPT_QC_PTA_VESS_OVERLAP_V.B_END_DATE IS 'Record B''s End Date';</v>
      </c>
    </row>
    <row r="3216" spans="1:4" x14ac:dyDescent="0.25">
      <c r="A3216" s="124" t="s">
        <v>909</v>
      </c>
      <c r="B3216" s="124" t="s">
        <v>915</v>
      </c>
      <c r="C3216" s="124" t="s">
        <v>3702</v>
      </c>
      <c r="D3216" s="124" t="str">
        <f t="shared" si="81"/>
        <v>COMMENT ON COLUMN SPT_QC_PTA_VESS_OVERLAP_V.B_VESS_NAME IS 'Record B''s Vessel Name';</v>
      </c>
    </row>
    <row r="3217" spans="1:4" x14ac:dyDescent="0.25">
      <c r="A3217" s="124" t="s">
        <v>909</v>
      </c>
      <c r="B3217" s="124" t="s">
        <v>916</v>
      </c>
      <c r="C3217" s="124" t="s">
        <v>965</v>
      </c>
      <c r="D3217" s="124" t="str">
        <f t="shared" si="81"/>
        <v>COMMENT ON COLUMN SPT_QC_PTA_VESS_OVERLAP_V.EFF_DATE_OVERLAP IS 'This field indicates that the EFFECTIVE_DATE of record A overlapped with the effective date range of record B';</v>
      </c>
    </row>
    <row r="3218" spans="1:4" x14ac:dyDescent="0.25">
      <c r="A3218" s="124" t="s">
        <v>909</v>
      </c>
      <c r="B3218" s="124" t="s">
        <v>917</v>
      </c>
      <c r="C3218" s="124" t="s">
        <v>964</v>
      </c>
      <c r="D3218" s="124" t="str">
        <f t="shared" si="81"/>
        <v>COMMENT ON COLUMN SPT_QC_PTA_VESS_OVERLAP_V.END_DATE_OVERLAP IS 'This field indicates that the END_DATE of record A overlapped with the effective date range of record B';</v>
      </c>
    </row>
    <row r="3219" spans="1:4" x14ac:dyDescent="0.25">
      <c r="A3219" s="124" t="s">
        <v>909</v>
      </c>
      <c r="B3219" s="124" t="s">
        <v>902</v>
      </c>
      <c r="C3219" s="124" t="str">
        <f>VLOOKUP(B3219, Table_Cols!$B$2:$C$935, 2, FALSE)</f>
        <v>The Vessel the given PTA Vessel History record belongs to</v>
      </c>
      <c r="D3219" s="124" t="str">
        <f t="shared" si="81"/>
        <v>COMMENT ON COLUMN SPT_QC_PTA_VESS_OVERLAP_V.PTA_VESS_ID IS 'The Vessel the given PTA Vessel History record belongs to';</v>
      </c>
    </row>
    <row r="3220" spans="1:4" x14ac:dyDescent="0.25">
      <c r="A3220" s="124" t="s">
        <v>909</v>
      </c>
      <c r="B3220" s="124" t="s">
        <v>976</v>
      </c>
      <c r="C3220" s="124" t="s">
        <v>971</v>
      </c>
      <c r="D3220" s="124" t="str">
        <f t="shared" si="81"/>
        <v>COMMENT ON COLUMN SPT_QC_PTA_VESS_OVERLAP_V.A_PTA_HIST_VESS_ID IS 'Primary Key value for Record A';</v>
      </c>
    </row>
    <row r="3221" spans="1:4" x14ac:dyDescent="0.25">
      <c r="A3221" s="124" t="s">
        <v>909</v>
      </c>
      <c r="B3221" s="124" t="s">
        <v>977</v>
      </c>
      <c r="C3221" s="124" t="s">
        <v>972</v>
      </c>
      <c r="D3221" s="124" t="str">
        <f t="shared" si="81"/>
        <v>COMMENT ON COLUMN SPT_QC_PTA_VESS_OVERLAP_V.B_PTA_HIST_VESS_ID IS 'Primary Key value for Record B';</v>
      </c>
    </row>
    <row r="3222" spans="1:4" x14ac:dyDescent="0.25">
      <c r="A3222" t="s">
        <v>3712</v>
      </c>
      <c r="B3222" t="s">
        <v>912</v>
      </c>
      <c r="C3222" s="186" t="s">
        <v>3726</v>
      </c>
      <c r="D3222" s="186" t="str">
        <f t="shared" si="81"/>
        <v>COMMENT ON COLUMN SPT_SWFSC_QC_TRIP_DATE_VW.A_VESS_NAME IS 'Vessel A''s Name';</v>
      </c>
    </row>
    <row r="3223" spans="1:4" x14ac:dyDescent="0.25">
      <c r="A3223" t="s">
        <v>3712</v>
      </c>
      <c r="B3223" t="s">
        <v>917</v>
      </c>
      <c r="C3223" s="186" t="s">
        <v>3723</v>
      </c>
      <c r="D3223" s="186" t="str">
        <f t="shared" si="81"/>
        <v>COMMENT ON COLUMN SPT_SWFSC_QC_TRIP_DATE_VW.END_DATE_OVERLAP IS 'Indicates if Vessel A''s Arrival Date overlaps with Vessel B''s Trip Dates (1) or there is no overlap for Vessel A''s Arrival Date (0)';</v>
      </c>
    </row>
    <row r="3224" spans="1:4" x14ac:dyDescent="0.25">
      <c r="A3224" t="s">
        <v>3712</v>
      </c>
      <c r="B3224" t="s">
        <v>3713</v>
      </c>
      <c r="C3224" s="186" t="s">
        <v>3725</v>
      </c>
      <c r="D3224" s="186" t="str">
        <f t="shared" si="81"/>
        <v>COMMENT ON COLUMN SPT_SWFSC_QC_TRIP_DATE_VW.A_ARR_DATE IS 'Vessel A''s Arrival Date';</v>
      </c>
    </row>
    <row r="3225" spans="1:4" x14ac:dyDescent="0.25">
      <c r="A3225" t="s">
        <v>3712</v>
      </c>
      <c r="B3225" t="s">
        <v>915</v>
      </c>
      <c r="C3225" s="186" t="s">
        <v>3727</v>
      </c>
      <c r="D3225" s="186" t="str">
        <f t="shared" si="81"/>
        <v>COMMENT ON COLUMN SPT_SWFSC_QC_TRIP_DATE_VW.B_VESS_NAME IS 'Vessel B''s Name';</v>
      </c>
    </row>
    <row r="3226" spans="1:4" x14ac:dyDescent="0.25">
      <c r="A3226" t="s">
        <v>3712</v>
      </c>
      <c r="B3226" t="s">
        <v>3714</v>
      </c>
      <c r="C3226" s="186" t="s">
        <v>3722</v>
      </c>
      <c r="D3226" s="186" t="str">
        <f t="shared" si="81"/>
        <v>COMMENT ON COLUMN SPT_SWFSC_QC_TRIP_DATE_VW.A_TRIP_SEQ_ID IS 'Vessel A''s TRIP_SEQ_ID value';</v>
      </c>
    </row>
    <row r="3227" spans="1:4" x14ac:dyDescent="0.25">
      <c r="A3227" t="s">
        <v>3712</v>
      </c>
      <c r="B3227" t="s">
        <v>3715</v>
      </c>
      <c r="C3227" s="186" t="s">
        <v>3730</v>
      </c>
      <c r="D3227" s="186" t="str">
        <f t="shared" si="81"/>
        <v>COMMENT ON COLUMN SPT_SWFSC_QC_TRIP_DATE_VW.B_TRIP_SEQ_ID IS 'Vessel B''s TRIP_SEQ_ID value';</v>
      </c>
    </row>
    <row r="3228" spans="1:4" x14ac:dyDescent="0.25">
      <c r="A3228" t="s">
        <v>3712</v>
      </c>
      <c r="B3228" t="s">
        <v>3716</v>
      </c>
      <c r="C3228" s="186" t="s">
        <v>3731</v>
      </c>
      <c r="D3228" s="186" t="str">
        <f t="shared" si="81"/>
        <v>COMMENT ON COLUMN SPT_SWFSC_QC_TRIP_DATE_VW.A_VESS_SEQ_ID IS 'Vessel A''s VESS_SEQ_ID value';</v>
      </c>
    </row>
    <row r="3229" spans="1:4" x14ac:dyDescent="0.25">
      <c r="A3229" t="s">
        <v>3712</v>
      </c>
      <c r="B3229" t="s">
        <v>3717</v>
      </c>
      <c r="C3229" s="186" t="s">
        <v>3733</v>
      </c>
      <c r="D3229" s="186" t="str">
        <f t="shared" si="81"/>
        <v>COMMENT ON COLUMN SPT_SWFSC_QC_TRIP_DATE_VW.B_DEP_DATE IS 'Vessel B''s Departure Date';</v>
      </c>
    </row>
    <row r="3230" spans="1:4" x14ac:dyDescent="0.25">
      <c r="A3230" t="s">
        <v>3712</v>
      </c>
      <c r="B3230" t="s">
        <v>916</v>
      </c>
      <c r="C3230" s="186" t="s">
        <v>3724</v>
      </c>
      <c r="D3230" s="186" t="str">
        <f t="shared" si="81"/>
        <v>COMMENT ON COLUMN SPT_SWFSC_QC_TRIP_DATE_VW.EFF_DATE_OVERLAP IS 'Indicates if Vessel A''s Departure Date overlaps with Vessel B''s Trip Dates (1) or there is no overlap for Vessel A''s Departure Date (0)';</v>
      </c>
    </row>
    <row r="3231" spans="1:4" x14ac:dyDescent="0.25">
      <c r="A3231" t="s">
        <v>3712</v>
      </c>
      <c r="B3231" t="s">
        <v>3718</v>
      </c>
      <c r="C3231" s="186" t="s">
        <v>3729</v>
      </c>
      <c r="D3231" s="186" t="str">
        <f t="shared" si="81"/>
        <v>COMMENT ON COLUMN SPT_SWFSC_QC_TRIP_DATE_VW.A_DEP_DATE IS 'Vessel A''s Departure Date';</v>
      </c>
    </row>
    <row r="3232" spans="1:4" x14ac:dyDescent="0.25">
      <c r="A3232" t="s">
        <v>3712</v>
      </c>
      <c r="B3232" t="s">
        <v>3719</v>
      </c>
      <c r="C3232" s="186" t="s">
        <v>3732</v>
      </c>
      <c r="D3232" s="186" t="str">
        <f t="shared" si="81"/>
        <v>COMMENT ON COLUMN SPT_SWFSC_QC_TRIP_DATE_VW.B_VESS_SEQ_ID IS 'Vessel B''s VESS_SEQ_ID value';</v>
      </c>
    </row>
    <row r="3233" spans="1:4" x14ac:dyDescent="0.25">
      <c r="A3233" t="s">
        <v>3712</v>
      </c>
      <c r="B3233" t="s">
        <v>3720</v>
      </c>
      <c r="C3233" s="186" t="s">
        <v>3728</v>
      </c>
      <c r="D3233" s="186" t="str">
        <f t="shared" si="81"/>
        <v>COMMENT ON COLUMN SPT_SWFSC_QC_TRIP_DATE_VW.B_ARR_DATE IS 'Vessel B''s Arrival Date';</v>
      </c>
    </row>
    <row r="3234" spans="1:4" x14ac:dyDescent="0.25">
      <c r="A3234" s="226" t="s">
        <v>3758</v>
      </c>
      <c r="B3234" t="s">
        <v>366</v>
      </c>
      <c r="C3234" t="s">
        <v>1398</v>
      </c>
      <c r="D3234" s="186" t="str">
        <f t="shared" si="81"/>
        <v>COMMENT ON COLUMN SPT_RPT_RPL_TRIP_DATES_V.VESS_TRIP_ID IS 'The foreign key reference to the vessel trip the documents/processes belong to';</v>
      </c>
    </row>
    <row r="3235" spans="1:4" x14ac:dyDescent="0.25">
      <c r="A3235" s="226" t="s">
        <v>3758</v>
      </c>
      <c r="B3235" t="s">
        <v>903</v>
      </c>
      <c r="C3235" t="s">
        <v>1572</v>
      </c>
      <c r="D3235" s="186" t="str">
        <f t="shared" si="81"/>
        <v>COMMENT ON COLUMN SPT_RPT_RPL_TRIP_DATES_V.PTA_VESS_NAME IS 'The name of the given fishing Vessel during the DEPARTURE_DATE_UTC (PTA)';</v>
      </c>
    </row>
    <row r="3236" spans="1:4" x14ac:dyDescent="0.25">
      <c r="A3236" s="226" t="s">
        <v>3758</v>
      </c>
      <c r="B3236" t="s">
        <v>3735</v>
      </c>
      <c r="C3236" t="s">
        <v>3745</v>
      </c>
      <c r="D3236" s="186" t="str">
        <f t="shared" si="81"/>
        <v>COMMENT ON COLUMN SPT_RPT_RPL_TRIP_DATES_V.DEPART_DTM IS 'The date/time (in UTC) of departure for the given fishing trip in eTunaLog format';</v>
      </c>
    </row>
    <row r="3237" spans="1:4" x14ac:dyDescent="0.25">
      <c r="A3237" s="226" t="s">
        <v>3758</v>
      </c>
      <c r="B3237" t="s">
        <v>199</v>
      </c>
      <c r="C3237" s="224" t="s">
        <v>3746</v>
      </c>
      <c r="D3237" s="186" t="str">
        <f t="shared" si="81"/>
        <v>COMMENT ON COLUMN SPT_RPT_RPL_TRIP_DATES_V.ARRIVAL_DTM IS 'The date/time (in UTC) of arrival for the given fishing trip in eTunaLog format';</v>
      </c>
    </row>
    <row r="3238" spans="1:4" x14ac:dyDescent="0.25">
      <c r="A3238" s="226" t="s">
        <v>3760</v>
      </c>
      <c r="B3238" t="s">
        <v>201</v>
      </c>
      <c r="C3238" t="s">
        <v>3744</v>
      </c>
      <c r="D3238" s="186" t="str">
        <f t="shared" si="81"/>
        <v>COMMENT ON COLUMN SPT_RPT_RPL_YR_TOT_CATCH_WT_V.TRIP_YEAR IS 'The Trip Year based on the departure date (UTC)';</v>
      </c>
    </row>
    <row r="3239" spans="1:4" x14ac:dyDescent="0.25">
      <c r="A3239" s="226" t="s">
        <v>3760</v>
      </c>
      <c r="B3239" t="s">
        <v>3736</v>
      </c>
      <c r="C3239" t="s">
        <v>3749</v>
      </c>
      <c r="D3239" s="186" t="str">
        <f t="shared" si="81"/>
        <v>COMMENT ON COLUMN SPT_RPT_RPL_YR_TOT_CATCH_WT_V.TOTAL_RET_SKJ_MT IS 'The total weight of retained Skipjack catch (in MT)';</v>
      </c>
    </row>
    <row r="3240" spans="1:4" x14ac:dyDescent="0.25">
      <c r="A3240" s="226" t="s">
        <v>3760</v>
      </c>
      <c r="B3240" t="s">
        <v>3737</v>
      </c>
      <c r="C3240" s="224" t="s">
        <v>3752</v>
      </c>
      <c r="D3240" s="186" t="str">
        <f t="shared" si="81"/>
        <v>COMMENT ON COLUMN SPT_RPT_RPL_YR_TOT_CATCH_WT_V.TOTAL_DISC_SKJ_MT IS 'The total weight of discarded Skipjack catch (in MT)';</v>
      </c>
    </row>
    <row r="3241" spans="1:4" x14ac:dyDescent="0.25">
      <c r="A3241" s="226" t="s">
        <v>3760</v>
      </c>
      <c r="B3241" t="s">
        <v>3738</v>
      </c>
      <c r="C3241" s="224" t="s">
        <v>3750</v>
      </c>
      <c r="D3241" s="186" t="str">
        <f t="shared" si="81"/>
        <v>COMMENT ON COLUMN SPT_RPT_RPL_YR_TOT_CATCH_WT_V.TOTAL_RET_YFT_MT IS 'The total weight of retained Yellowfin catch (in MT)';</v>
      </c>
    </row>
    <row r="3242" spans="1:4" x14ac:dyDescent="0.25">
      <c r="A3242" s="226" t="s">
        <v>3760</v>
      </c>
      <c r="B3242" t="s">
        <v>3739</v>
      </c>
      <c r="C3242" s="224" t="s">
        <v>3753</v>
      </c>
      <c r="D3242" s="186" t="str">
        <f t="shared" si="81"/>
        <v>COMMENT ON COLUMN SPT_RPT_RPL_YR_TOT_CATCH_WT_V.TOTAL_DISC_YFT_MT IS 'The total weight of discarded Yellowfin catch (in MT)';</v>
      </c>
    </row>
    <row r="3243" spans="1:4" x14ac:dyDescent="0.25">
      <c r="A3243" s="226" t="s">
        <v>3760</v>
      </c>
      <c r="B3243" t="s">
        <v>3740</v>
      </c>
      <c r="C3243" s="224" t="s">
        <v>3751</v>
      </c>
      <c r="D3243" s="186" t="str">
        <f t="shared" si="81"/>
        <v>COMMENT ON COLUMN SPT_RPT_RPL_YR_TOT_CATCH_WT_V.TOTAL_RET_BET_MT IS 'The total weight of retained Bigeye catch (in MT)';</v>
      </c>
    </row>
    <row r="3244" spans="1:4" x14ac:dyDescent="0.25">
      <c r="A3244" s="226" t="s">
        <v>3760</v>
      </c>
      <c r="B3244" t="s">
        <v>3741</v>
      </c>
      <c r="C3244" s="224" t="s">
        <v>3754</v>
      </c>
      <c r="D3244" s="186" t="str">
        <f t="shared" si="81"/>
        <v>COMMENT ON COLUMN SPT_RPT_RPL_YR_TOT_CATCH_WT_V.TOTAL_DISC_BET_MT IS 'The total weight of discarded Bigeye catch (in MT)';</v>
      </c>
    </row>
    <row r="3245" spans="1:4" x14ac:dyDescent="0.25">
      <c r="A3245" s="226" t="s">
        <v>3759</v>
      </c>
      <c r="B3245" t="s">
        <v>201</v>
      </c>
      <c r="C3245" s="224" t="s">
        <v>3744</v>
      </c>
      <c r="D3245" s="186" t="str">
        <f t="shared" si="81"/>
        <v>COMMENT ON COLUMN SPT_RPT_RPL_YR_TRIP_COUNTS_V.TRIP_YEAR IS 'The Trip Year based on the departure date (UTC)';</v>
      </c>
    </row>
    <row r="3246" spans="1:4" x14ac:dyDescent="0.25">
      <c r="A3246" s="226" t="s">
        <v>3759</v>
      </c>
      <c r="B3246" t="s">
        <v>3742</v>
      </c>
      <c r="C3246" t="s">
        <v>3747</v>
      </c>
      <c r="D3246" s="186" t="str">
        <f t="shared" si="81"/>
        <v>COMMENT ON COLUMN SPT_RPT_RPL_YR_TRIP_COUNTS_V.NUM_UNIQUE_VESSELS IS 'The total number of unique vessels with at least one fishing trip during the Trip Year';</v>
      </c>
    </row>
    <row r="3247" spans="1:4" x14ac:dyDescent="0.25">
      <c r="A3247" s="226" t="s">
        <v>3759</v>
      </c>
      <c r="B3247" t="s">
        <v>3743</v>
      </c>
      <c r="C3247" t="s">
        <v>3748</v>
      </c>
      <c r="D3247" s="186" t="str">
        <f t="shared" si="81"/>
        <v>COMMENT ON COLUMN SPT_RPT_RPL_YR_TRIP_COUNTS_V.NUMBER_TRIPS IS 'The total number of trips during the Trip Year';</v>
      </c>
    </row>
    <row r="3248" spans="1:4" x14ac:dyDescent="0.25">
      <c r="A3248" s="226" t="s">
        <v>3761</v>
      </c>
      <c r="B3248" t="s">
        <v>366</v>
      </c>
      <c r="C3248" s="225" t="str">
        <f>VLOOKUP(B3248, Table_Cols!$B$296:$C$484, 2, FALSE)</f>
        <v>The foreign key reference to the vessel trip the documents/processes belong to</v>
      </c>
      <c r="D3248" s="186" t="str">
        <f t="shared" si="81"/>
        <v>COMMENT ON COLUMN SPT_RPT_RPL_EVT_OTH_CATCH_V.VESS_TRIP_ID IS 'The foreign key reference to the vessel trip the documents/processes belong to';</v>
      </c>
    </row>
    <row r="3249" spans="1:4" x14ac:dyDescent="0.25">
      <c r="A3249" s="226" t="s">
        <v>3761</v>
      </c>
      <c r="B3249" t="s">
        <v>387</v>
      </c>
      <c r="C3249" s="251" t="s">
        <v>841</v>
      </c>
      <c r="D3249" s="186" t="str">
        <f t="shared" si="81"/>
        <v>COMMENT ON COLUMN SPT_RPT_RPL_EVT_OTH_CATCH_V.VESS_TRIP_EVT_ID IS 'Primary Key for the SPT_VESSEL_TRIPS table';</v>
      </c>
    </row>
    <row r="3250" spans="1:4" x14ac:dyDescent="0.25">
      <c r="A3250" s="226" t="s">
        <v>3761</v>
      </c>
      <c r="B3250" t="s">
        <v>3767</v>
      </c>
      <c r="C3250" t="s">
        <v>3811</v>
      </c>
      <c r="D3250" s="186" t="str">
        <f t="shared" si="81"/>
        <v>COMMENT ON COLUMN SPT_RPT_RPL_EVT_OTH_CATCH_V.DATE_VAL IS 'The Trip Event''s Date (UTC) stored in the database that defines when the event started in DD-MON-YY format';</v>
      </c>
    </row>
    <row r="3251" spans="1:4" x14ac:dyDescent="0.25">
      <c r="A3251" s="226" t="s">
        <v>3761</v>
      </c>
      <c r="B3251" t="s">
        <v>3768</v>
      </c>
      <c r="C3251" t="s">
        <v>3809</v>
      </c>
      <c r="D3251" s="186" t="str">
        <f t="shared" si="81"/>
        <v>COMMENT ON COLUMN SPT_RPT_RPL_EVT_OTH_CATCH_V.ACTIVITY IS 'The reconstructed eTunaLog Activity Code and Activity Name stored in the database';</v>
      </c>
    </row>
    <row r="3252" spans="1:4" x14ac:dyDescent="0.25">
      <c r="A3252" s="226" t="s">
        <v>3761</v>
      </c>
      <c r="B3252" t="s">
        <v>214</v>
      </c>
      <c r="C3252" s="252" t="s">
        <v>1847</v>
      </c>
      <c r="D3252" s="186" t="str">
        <f t="shared" si="81"/>
        <v>COMMENT ON COLUMN SPT_RPT_RPL_EVT_OTH_CATCH_V.LATITUDE IS 'The Latitude value reported in the RPL form for the specified unit of measure';</v>
      </c>
    </row>
    <row r="3253" spans="1:4" x14ac:dyDescent="0.25">
      <c r="A3253" s="226" t="s">
        <v>3761</v>
      </c>
      <c r="B3253" t="s">
        <v>1845</v>
      </c>
      <c r="C3253" s="252" t="s">
        <v>1849</v>
      </c>
      <c r="D3253" s="186" t="str">
        <f t="shared" si="81"/>
        <v>COMMENT ON COLUMN SPT_RPT_RPL_EVT_OTH_CATCH_V.RPL_ORIG_LAT_H IS 'The Latitude hemisphere value reported in the RPL form';</v>
      </c>
    </row>
    <row r="3254" spans="1:4" x14ac:dyDescent="0.25">
      <c r="A3254" s="226" t="s">
        <v>3761</v>
      </c>
      <c r="B3254" t="s">
        <v>215</v>
      </c>
      <c r="C3254" s="253" t="s">
        <v>1848</v>
      </c>
      <c r="D3254" s="186" t="str">
        <f t="shared" si="81"/>
        <v>COMMENT ON COLUMN SPT_RPT_RPL_EVT_OTH_CATCH_V.LONGITUDE IS 'The Longitude value reported in the RPL form for the specified unit of measure';</v>
      </c>
    </row>
    <row r="3255" spans="1:4" x14ac:dyDescent="0.25">
      <c r="A3255" s="226" t="s">
        <v>3761</v>
      </c>
      <c r="B3255" t="s">
        <v>1846</v>
      </c>
      <c r="C3255" s="253" t="s">
        <v>1850</v>
      </c>
      <c r="D3255" s="186" t="str">
        <f t="shared" si="81"/>
        <v>COMMENT ON COLUMN SPT_RPT_RPL_EVT_OTH_CATCH_V.RPL_ORIG_LON_H IS 'The Longitude hemisphere value reported in the RPL form';</v>
      </c>
    </row>
    <row r="3256" spans="1:4" x14ac:dyDescent="0.25">
      <c r="A3256" s="226" t="s">
        <v>3761</v>
      </c>
      <c r="B3256" t="s">
        <v>3769</v>
      </c>
      <c r="C3256" s="253" t="s">
        <v>3810</v>
      </c>
      <c r="D3256" s="186" t="str">
        <f t="shared" si="81"/>
        <v>COMMENT ON COLUMN SPT_RPT_RPL_EVT_OTH_CATCH_V.SCHOOL_CODE IS 'The reconstructed eTunaLog School Association Code and School Association Name stored in the database';</v>
      </c>
    </row>
    <row r="3257" spans="1:4" x14ac:dyDescent="0.25">
      <c r="A3257" s="226" t="s">
        <v>3761</v>
      </c>
      <c r="B3257" t="s">
        <v>3770</v>
      </c>
      <c r="C3257" s="253" t="s">
        <v>3812</v>
      </c>
      <c r="D3257" s="186" t="str">
        <f t="shared" si="81"/>
        <v>COMMENT ON COLUMN SPT_RPT_RPL_EVT_OTH_CATCH_V.SET_START IS 'The Trip Event''s Start Time (UTC) stored in the database that defines when the event started in HH24:MI format';</v>
      </c>
    </row>
    <row r="3258" spans="1:4" x14ac:dyDescent="0.25">
      <c r="A3258" s="226" t="s">
        <v>3761</v>
      </c>
      <c r="B3258" t="s">
        <v>3771</v>
      </c>
      <c r="C3258" s="253" t="s">
        <v>3813</v>
      </c>
      <c r="D3258" s="186" t="str">
        <f t="shared" si="81"/>
        <v>COMMENT ON COLUMN SPT_RPT_RPL_EVT_OTH_CATCH_V.SET_END IS 'The Trip Event''s End Time (UTC) stored in the database that defines when the event ended in HH24:MI format';</v>
      </c>
    </row>
    <row r="3259" spans="1:4" x14ac:dyDescent="0.25">
      <c r="A3259" s="226" t="s">
        <v>3761</v>
      </c>
      <c r="B3259" t="s">
        <v>3800</v>
      </c>
      <c r="C3259" s="257" t="s">
        <v>2178</v>
      </c>
      <c r="D3259" s="186" t="str">
        <f t="shared" si="81"/>
        <v>COMMENT ON COLUMN SPT_RPT_RPL_EVT_OTH_CATCH_V.ORIG_SPECIES IS 'The species name value reported in the RPL form';</v>
      </c>
    </row>
    <row r="3260" spans="1:4" x14ac:dyDescent="0.25">
      <c r="A3260" s="226" t="s">
        <v>3761</v>
      </c>
      <c r="B3260" t="s">
        <v>3801</v>
      </c>
      <c r="C3260" t="s">
        <v>3821</v>
      </c>
      <c r="D3260" s="186" t="str">
        <f t="shared" si="81"/>
        <v>COMMENT ON COLUMN SPT_RPT_RPL_EVT_OTH_CATCH_V.DB_SPECIES_CODE IS 'FAO code stored in the database for the species reported in the RPL form';</v>
      </c>
    </row>
    <row r="3261" spans="1:4" x14ac:dyDescent="0.25">
      <c r="A3261" s="226" t="s">
        <v>3761</v>
      </c>
      <c r="B3261" t="s">
        <v>3802</v>
      </c>
      <c r="C3261" s="260" t="s">
        <v>3822</v>
      </c>
      <c r="D3261" s="186" t="str">
        <f t="shared" si="81"/>
        <v>COMMENT ON COLUMN SPT_RPT_RPL_EVT_OTH_CATCH_V.DB_SPECIES_COMMON_NAME IS 'Common Name stored in the database for the species reported in the RPL form';</v>
      </c>
    </row>
    <row r="3262" spans="1:4" s="257" customFormat="1" x14ac:dyDescent="0.25">
      <c r="A3262" s="259" t="s">
        <v>3761</v>
      </c>
      <c r="B3262" s="257" t="s">
        <v>3834</v>
      </c>
      <c r="C3262" s="263" t="s">
        <v>3845</v>
      </c>
      <c r="D3262" s="258" t="str">
        <f t="shared" si="81"/>
        <v>COMMENT ON COLUMN SPT_RPT_RPL_EVT_OTH_CATCH_V.SPP_ALIASES IS 'comma delimited list of all species common name aliases enclosed by double quotes for the given species';</v>
      </c>
    </row>
    <row r="3263" spans="1:4" s="263" customFormat="1" x14ac:dyDescent="0.25">
      <c r="A3263" s="264" t="s">
        <v>3761</v>
      </c>
      <c r="B3263" s="263" t="s">
        <v>3835</v>
      </c>
      <c r="C3263" s="263" t="s">
        <v>3842</v>
      </c>
      <c r="D3263" s="258" t="str">
        <f t="shared" si="81"/>
        <v>COMMENT ON COLUMN SPT_RPT_RPL_EVT_OTH_CATCH_V.CONV_SPP_ALIASES IS 'comma delimited list of Converted Species Common Name aliases enclosed by double quotes (all commas, periods are removed and all redundant whitespace is removed) for the given species';</v>
      </c>
    </row>
    <row r="3264" spans="1:4" x14ac:dyDescent="0.25">
      <c r="A3264" s="226" t="s">
        <v>3761</v>
      </c>
      <c r="B3264" t="s">
        <v>3803</v>
      </c>
      <c r="C3264" s="261" t="s">
        <v>2177</v>
      </c>
      <c r="D3264" s="186" t="str">
        <f t="shared" si="81"/>
        <v>COMMENT ON COLUMN SPT_RPT_RPL_EVT_OTH_CATCH_V.RETAINED_CATCH IS 'Flag to indicate if the catch was retained (Y) or discarded (N).  If the value is NULL this indicates that there was no distinction between the discarded and retained catch; this NULL value should only be used for net sharing "give" events.';</v>
      </c>
    </row>
    <row r="3265" spans="1:4" x14ac:dyDescent="0.25">
      <c r="A3265" s="226" t="s">
        <v>3761</v>
      </c>
      <c r="B3265" t="s">
        <v>3804</v>
      </c>
      <c r="C3265" s="262" t="s">
        <v>682</v>
      </c>
      <c r="D3265" s="186" t="str">
        <f t="shared" si="81"/>
        <v>COMMENT ON COLUMN SPT_RPT_RPL_EVT_OTH_CATCH_V.NUMBER_INDIVIDUALS IS 'The total number of individuals caught';</v>
      </c>
    </row>
    <row r="3266" spans="1:4" x14ac:dyDescent="0.25">
      <c r="A3266" s="226" t="s">
        <v>3761</v>
      </c>
      <c r="B3266" t="s">
        <v>3805</v>
      </c>
      <c r="C3266" s="263" t="s">
        <v>3823</v>
      </c>
      <c r="D3266" s="186" t="str">
        <f t="shared" si="81"/>
        <v>COMMENT ON COLUMN SPT_RPT_RPL_EVT_OTH_CATCH_V.TONS IS 'The total weight (in metric tonnes) of the caught species';</v>
      </c>
    </row>
    <row r="3267" spans="1:4" x14ac:dyDescent="0.25">
      <c r="A3267" s="226" t="s">
        <v>3761</v>
      </c>
      <c r="B3267" t="s">
        <v>2381</v>
      </c>
      <c r="C3267" s="263" t="s">
        <v>3862</v>
      </c>
      <c r="D3267" s="186" t="str">
        <f t="shared" si="81"/>
        <v>COMMENT ON COLUMN SPT_RPT_RPL_EVT_OTH_CATCH_V.ETUNA_2K_DISC_CODE IS 'The reconstructed eTunaLog (2000 version) Discard Code and Discard Name stored in the database';</v>
      </c>
    </row>
    <row r="3268" spans="1:4" s="263" customFormat="1" x14ac:dyDescent="0.25">
      <c r="A3268" s="264" t="s">
        <v>3761</v>
      </c>
      <c r="B3268" s="263" t="s">
        <v>2377</v>
      </c>
      <c r="C3268" s="263" t="s">
        <v>3863</v>
      </c>
      <c r="D3268" s="258" t="str">
        <f t="shared" si="81"/>
        <v>COMMENT ON COLUMN SPT_RPT_RPL_EVT_OTH_CATCH_V.ETUNA_2K9_DISC_CODE IS 'The reconstructed eTunaLog (2009 version) Discard Code and Discard Name stored in the database';</v>
      </c>
    </row>
    <row r="3269" spans="1:4" x14ac:dyDescent="0.25">
      <c r="A3269" s="226" t="s">
        <v>3761</v>
      </c>
      <c r="B3269" t="s">
        <v>862</v>
      </c>
      <c r="C3269" s="254" t="s">
        <v>863</v>
      </c>
      <c r="D3269" s="186" t="str">
        <f t="shared" si="81"/>
        <v>COMMENT ON COLUMN SPT_RPT_RPL_EVT_OTH_CATCH_V.VESS_TRIP_EVT_NOTES IS 'Notes for the given vessel trip event (if any)';</v>
      </c>
    </row>
    <row r="3270" spans="1:4" x14ac:dyDescent="0.25">
      <c r="A3270" s="226" t="s">
        <v>3763</v>
      </c>
      <c r="B3270" t="s">
        <v>366</v>
      </c>
      <c r="C3270" s="225" t="str">
        <f>VLOOKUP(B3270, Table_Cols!$B$296:$C$484, 2, FALSE)</f>
        <v>The foreign key reference to the vessel trip the documents/processes belong to</v>
      </c>
      <c r="D3270" s="186" t="str">
        <f t="shared" si="81"/>
        <v>COMMENT ON COLUMN SPT_RPT_RPL_EVT_TARG_TUNA_V.VESS_TRIP_ID IS 'The foreign key reference to the vessel trip the documents/processes belong to';</v>
      </c>
    </row>
    <row r="3271" spans="1:4" x14ac:dyDescent="0.25">
      <c r="A3271" s="226" t="s">
        <v>3763</v>
      </c>
      <c r="B3271" t="s">
        <v>387</v>
      </c>
      <c r="C3271" s="250" t="s">
        <v>841</v>
      </c>
      <c r="D3271" s="186" t="str">
        <f t="shared" si="81"/>
        <v>COMMENT ON COLUMN SPT_RPT_RPL_EVT_TARG_TUNA_V.VESS_TRIP_EVT_ID IS 'Primary Key for the SPT_VESSEL_TRIPS table';</v>
      </c>
    </row>
    <row r="3272" spans="1:4" x14ac:dyDescent="0.25">
      <c r="A3272" s="226" t="s">
        <v>3763</v>
      </c>
      <c r="B3272" t="s">
        <v>3767</v>
      </c>
      <c r="C3272" s="253" t="s">
        <v>3811</v>
      </c>
      <c r="D3272" s="186" t="str">
        <f t="shared" si="81"/>
        <v>COMMENT ON COLUMN SPT_RPT_RPL_EVT_TARG_TUNA_V.DATE_VAL IS 'The Trip Event''s Date (UTC) stored in the database that defines when the event started in DD-MON-YY format';</v>
      </c>
    </row>
    <row r="3273" spans="1:4" x14ac:dyDescent="0.25">
      <c r="A3273" s="226" t="s">
        <v>3763</v>
      </c>
      <c r="B3273" t="s">
        <v>3768</v>
      </c>
      <c r="C3273" s="253" t="s">
        <v>3809</v>
      </c>
      <c r="D3273" s="186" t="str">
        <f t="shared" si="81"/>
        <v>COMMENT ON COLUMN SPT_RPT_RPL_EVT_TARG_TUNA_V.ACTIVITY IS 'The reconstructed eTunaLog Activity Code and Activity Name stored in the database';</v>
      </c>
    </row>
    <row r="3274" spans="1:4" x14ac:dyDescent="0.25">
      <c r="A3274" s="226" t="s">
        <v>3763</v>
      </c>
      <c r="B3274" t="s">
        <v>214</v>
      </c>
      <c r="C3274" s="253" t="s">
        <v>1847</v>
      </c>
      <c r="D3274" s="186" t="str">
        <f t="shared" si="81"/>
        <v>COMMENT ON COLUMN SPT_RPT_RPL_EVT_TARG_TUNA_V.LATITUDE IS 'The Latitude value reported in the RPL form for the specified unit of measure';</v>
      </c>
    </row>
    <row r="3275" spans="1:4" x14ac:dyDescent="0.25">
      <c r="A3275" s="226" t="s">
        <v>3763</v>
      </c>
      <c r="B3275" t="s">
        <v>1845</v>
      </c>
      <c r="C3275" s="253" t="s">
        <v>1849</v>
      </c>
      <c r="D3275" s="186" t="str">
        <f t="shared" si="81"/>
        <v>COMMENT ON COLUMN SPT_RPT_RPL_EVT_TARG_TUNA_V.RPL_ORIG_LAT_H IS 'The Latitude hemisphere value reported in the RPL form';</v>
      </c>
    </row>
    <row r="3276" spans="1:4" x14ac:dyDescent="0.25">
      <c r="A3276" s="226" t="s">
        <v>3763</v>
      </c>
      <c r="B3276" t="s">
        <v>215</v>
      </c>
      <c r="C3276" s="253" t="s">
        <v>1848</v>
      </c>
      <c r="D3276" s="186" t="str">
        <f t="shared" si="81"/>
        <v>COMMENT ON COLUMN SPT_RPT_RPL_EVT_TARG_TUNA_V.LONGITUDE IS 'The Longitude value reported in the RPL form for the specified unit of measure';</v>
      </c>
    </row>
    <row r="3277" spans="1:4" x14ac:dyDescent="0.25">
      <c r="A3277" s="226" t="s">
        <v>3763</v>
      </c>
      <c r="B3277" t="s">
        <v>1846</v>
      </c>
      <c r="C3277" s="253" t="s">
        <v>1850</v>
      </c>
      <c r="D3277" s="186" t="str">
        <f t="shared" ref="D3277:D3340" si="82">CONCATENATE("COMMENT ON COLUMN ",A3277, ".", B3277, " IS '", SUBSTITUTE(C3277, "'", "''"), "';")</f>
        <v>COMMENT ON COLUMN SPT_RPT_RPL_EVT_TARG_TUNA_V.RPL_ORIG_LON_H IS 'The Longitude hemisphere value reported in the RPL form';</v>
      </c>
    </row>
    <row r="3278" spans="1:4" x14ac:dyDescent="0.25">
      <c r="A3278" s="226" t="s">
        <v>3763</v>
      </c>
      <c r="B3278" t="s">
        <v>3769</v>
      </c>
      <c r="C3278" s="253" t="s">
        <v>3810</v>
      </c>
      <c r="D3278" s="186" t="str">
        <f t="shared" si="82"/>
        <v>COMMENT ON COLUMN SPT_RPT_RPL_EVT_TARG_TUNA_V.SCHOOL_CODE IS 'The reconstructed eTunaLog School Association Code and School Association Name stored in the database';</v>
      </c>
    </row>
    <row r="3279" spans="1:4" x14ac:dyDescent="0.25">
      <c r="A3279" s="226" t="s">
        <v>3763</v>
      </c>
      <c r="B3279" t="s">
        <v>3770</v>
      </c>
      <c r="C3279" s="253" t="s">
        <v>3812</v>
      </c>
      <c r="D3279" s="186" t="str">
        <f t="shared" si="82"/>
        <v>COMMENT ON COLUMN SPT_RPT_RPL_EVT_TARG_TUNA_V.SET_START IS 'The Trip Event''s Start Time (UTC) stored in the database that defines when the event started in HH24:MI format';</v>
      </c>
    </row>
    <row r="3280" spans="1:4" x14ac:dyDescent="0.25">
      <c r="A3280" s="226" t="s">
        <v>3763</v>
      </c>
      <c r="B3280" t="s">
        <v>3771</v>
      </c>
      <c r="C3280" s="253" t="s">
        <v>3813</v>
      </c>
      <c r="D3280" s="186" t="str">
        <f t="shared" si="82"/>
        <v>COMMENT ON COLUMN SPT_RPT_RPL_EVT_TARG_TUNA_V.SET_END IS 'The Trip Event''s End Time (UTC) stored in the database that defines when the event ended in HH24:MI format';</v>
      </c>
    </row>
    <row r="3281" spans="1:4" x14ac:dyDescent="0.25">
      <c r="A3281" s="226" t="s">
        <v>3763</v>
      </c>
      <c r="B3281" t="s">
        <v>3736</v>
      </c>
      <c r="C3281" t="s">
        <v>3814</v>
      </c>
      <c r="D3281" s="186" t="str">
        <f t="shared" si="82"/>
        <v>COMMENT ON COLUMN SPT_RPT_RPL_EVT_TARG_TUNA_V.TOTAL_RET_SKJ_MT IS 'The total weight of all Skipjack tuna species retained for the corresponding trip event in metric tons ';</v>
      </c>
    </row>
    <row r="3282" spans="1:4" x14ac:dyDescent="0.25">
      <c r="A3282" s="226" t="s">
        <v>3763</v>
      </c>
      <c r="B3282" t="s">
        <v>3772</v>
      </c>
      <c r="C3282" s="256" t="s">
        <v>3815</v>
      </c>
      <c r="D3282" s="186" t="str">
        <f t="shared" si="82"/>
        <v>COMMENT ON COLUMN SPT_RPT_RPL_EVT_TARG_TUNA_V.TOTAL_RET_YFT_MT_NO_SIZE IS 'The total weight of all Yellowfin tuna species retained with no size class reported for the corresponding trip event in metric tons ';</v>
      </c>
    </row>
    <row r="3283" spans="1:4" x14ac:dyDescent="0.25">
      <c r="A3283" s="226" t="s">
        <v>3763</v>
      </c>
      <c r="B3283" t="s">
        <v>3773</v>
      </c>
      <c r="C3283" s="256" t="s">
        <v>3817</v>
      </c>
      <c r="D3283" s="186" t="str">
        <f t="shared" si="82"/>
        <v>COMMENT ON COLUMN SPT_RPT_RPL_EVT_TARG_TUNA_V.TOTAL_RET_YFT_MT_SMALL IS 'The total weight of all Yellowfin tuna species retained with a small size class reported (&lt;= 9kgs) for the corresponding trip event in metric tons ';</v>
      </c>
    </row>
    <row r="3284" spans="1:4" x14ac:dyDescent="0.25">
      <c r="A3284" s="226" t="s">
        <v>3763</v>
      </c>
      <c r="B3284" t="s">
        <v>3774</v>
      </c>
      <c r="C3284" s="256" t="s">
        <v>3818</v>
      </c>
      <c r="D3284" s="186" t="str">
        <f t="shared" si="82"/>
        <v>COMMENT ON COLUMN SPT_RPT_RPL_EVT_TARG_TUNA_V.TOTAL_RET_YFT_MT_LARGE IS 'The total weight of all Yellowfin tuna species retained with a large size class reported (&gt; 9kgs) for the corresponding trip event in metric tons ';</v>
      </c>
    </row>
    <row r="3285" spans="1:4" x14ac:dyDescent="0.25">
      <c r="A3285" s="226" t="s">
        <v>3763</v>
      </c>
      <c r="B3285" t="s">
        <v>3775</v>
      </c>
      <c r="C3285" s="256" t="s">
        <v>3816</v>
      </c>
      <c r="D3285" s="186" t="str">
        <f t="shared" si="82"/>
        <v>COMMENT ON COLUMN SPT_RPT_RPL_EVT_TARG_TUNA_V.TOTAL_RET_BET_MT_NO_SIZE IS 'The total weight of all Bigeye tuna species retained with no size class reported for the corresponding trip event in metric tons ';</v>
      </c>
    </row>
    <row r="3286" spans="1:4" x14ac:dyDescent="0.25">
      <c r="A3286" s="226" t="s">
        <v>3763</v>
      </c>
      <c r="B3286" t="s">
        <v>3776</v>
      </c>
      <c r="C3286" s="256" t="s">
        <v>3819</v>
      </c>
      <c r="D3286" s="186" t="str">
        <f t="shared" si="82"/>
        <v>COMMENT ON COLUMN SPT_RPT_RPL_EVT_TARG_TUNA_V.TOTAL_RET_BET_MT_SMALL IS 'The total weight of all Bigeye tuna species retained with a small size class reported (&lt;= 9kgs) for the corresponding trip event in metric tons ';</v>
      </c>
    </row>
    <row r="3287" spans="1:4" x14ac:dyDescent="0.25">
      <c r="A3287" s="226" t="s">
        <v>3763</v>
      </c>
      <c r="B3287" t="s">
        <v>3777</v>
      </c>
      <c r="C3287" s="256" t="s">
        <v>3820</v>
      </c>
      <c r="D3287" s="186" t="str">
        <f t="shared" si="82"/>
        <v>COMMENT ON COLUMN SPT_RPT_RPL_EVT_TARG_TUNA_V.TOTAL_RET_BET_MT_LARGE IS 'The total weight of all Bigeye tuna species retained with a large size class reported (&gt; 9kgs) for the corresponding trip event in metric tons ';</v>
      </c>
    </row>
    <row r="3288" spans="1:4" x14ac:dyDescent="0.25">
      <c r="A3288" s="226" t="s">
        <v>3763</v>
      </c>
      <c r="B3288" t="s">
        <v>195</v>
      </c>
      <c r="C3288" s="256" t="s">
        <v>2281</v>
      </c>
      <c r="D3288" s="186" t="str">
        <f t="shared" si="82"/>
        <v>COMMENT ON COLUMN SPT_RPT_RPL_EVT_TARG_TUNA_V.WELL_NUMBERS IS 'A comma-delimited list of storage well numbers for the retained catch ';</v>
      </c>
    </row>
    <row r="3289" spans="1:4" x14ac:dyDescent="0.25">
      <c r="A3289" s="226" t="s">
        <v>3763</v>
      </c>
      <c r="B3289" t="s">
        <v>862</v>
      </c>
      <c r="C3289" s="255" t="s">
        <v>863</v>
      </c>
      <c r="D3289" s="186" t="str">
        <f t="shared" si="82"/>
        <v>COMMENT ON COLUMN SPT_RPT_RPL_EVT_TARG_TUNA_V.VESS_TRIP_EVT_NOTES IS 'Notes for the given vessel trip event (if any)';</v>
      </c>
    </row>
    <row r="3290" spans="1:4" x14ac:dyDescent="0.25">
      <c r="A3290" s="226" t="s">
        <v>3762</v>
      </c>
      <c r="B3290" t="s">
        <v>366</v>
      </c>
      <c r="C3290" s="225" t="str">
        <f>VLOOKUP(B3290, Table_Cols!$B$296:$C$484, 2, FALSE)</f>
        <v>The foreign key reference to the vessel trip the documents/processes belong to</v>
      </c>
      <c r="D3290" s="186" t="str">
        <f t="shared" si="82"/>
        <v>COMMENT ON COLUMN SPT_RPL_FRM_HEADER_V.VESS_TRIP_ID IS 'The foreign key reference to the vessel trip the documents/processes belong to';</v>
      </c>
    </row>
    <row r="3291" spans="1:4" x14ac:dyDescent="0.25">
      <c r="A3291" s="226" t="s">
        <v>3762</v>
      </c>
      <c r="B3291" t="s">
        <v>3778</v>
      </c>
      <c r="C3291" s="227" t="s">
        <v>1572</v>
      </c>
      <c r="D3291" s="186" t="str">
        <f t="shared" si="82"/>
        <v>COMMENT ON COLUMN SPT_RPL_FRM_HEADER_V.NAME_OF_VESSEL IS 'The name of the given fishing Vessel during the DEPARTURE_DATE_UTC (PTA)';</v>
      </c>
    </row>
    <row r="3292" spans="1:4" x14ac:dyDescent="0.25">
      <c r="A3292" s="226" t="s">
        <v>3762</v>
      </c>
      <c r="B3292" t="s">
        <v>3779</v>
      </c>
      <c r="C3292" s="228" t="s">
        <v>1574</v>
      </c>
      <c r="D3292" s="186" t="str">
        <f t="shared" si="82"/>
        <v>COMMENT ON COLUMN SPT_RPL_FRM_HEADER_V.PERMIT_LICENSE IS 'The license number of the given fishing Vessel during the DEPARTURE_DATE_UTC (PTA)';</v>
      </c>
    </row>
    <row r="3293" spans="1:4" x14ac:dyDescent="0.25">
      <c r="A3293" s="226" t="s">
        <v>3762</v>
      </c>
      <c r="B3293" t="s">
        <v>201</v>
      </c>
      <c r="C3293" t="s">
        <v>3744</v>
      </c>
      <c r="D3293" s="186" t="str">
        <f t="shared" si="82"/>
        <v>COMMENT ON COLUMN SPT_RPL_FRM_HEADER_V.TRIP_YEAR IS 'The Trip Year based on the departure date (UTC)';</v>
      </c>
    </row>
    <row r="3294" spans="1:4" x14ac:dyDescent="0.25">
      <c r="A3294" s="226" t="s">
        <v>3762</v>
      </c>
      <c r="B3294" t="s">
        <v>3780</v>
      </c>
      <c r="C3294" s="229" t="s">
        <v>1618</v>
      </c>
      <c r="D3294" s="186" t="str">
        <f t="shared" si="82"/>
        <v>COMMENT ON COLUMN SPT_RPL_FRM_HEADER_V.TRIP_NO_THIS_YEAR IS 'The unique trip number for the fishing trip';</v>
      </c>
    </row>
    <row r="3295" spans="1:4" x14ac:dyDescent="0.25">
      <c r="A3295" s="226" t="s">
        <v>3762</v>
      </c>
      <c r="B3295" t="s">
        <v>230</v>
      </c>
      <c r="C3295" s="230" t="s">
        <v>1584</v>
      </c>
      <c r="D3295" s="186" t="str">
        <f t="shared" si="82"/>
        <v>COMMENT ON COLUMN SPT_RPL_FRM_HEADER_V.FISHING_COMPANY IS 'The name of the Vessel Management Organization of the given fishing Vessel during the DEPARTURE_DATE_UTC (PTA)';</v>
      </c>
    </row>
    <row r="3296" spans="1:4" x14ac:dyDescent="0.25">
      <c r="A3296" s="226" t="s">
        <v>3762</v>
      </c>
      <c r="B3296" t="s">
        <v>3781</v>
      </c>
      <c r="C3296" s="231" t="s">
        <v>2840</v>
      </c>
      <c r="D3296" s="186" t="str">
        <f t="shared" si="82"/>
        <v>COMMENT ON COLUMN SPT_RPL_FRM_HEADER_V.FISHING_COMPANY_ALIASES IS 'The comma delimited list of Vessel Management Organization aliases of the given fishing Vessel during the DEPARTURE_DATE_UTC (PTA)';</v>
      </c>
    </row>
    <row r="3297" spans="1:4" x14ac:dyDescent="0.25">
      <c r="A3297" s="226" t="s">
        <v>3762</v>
      </c>
      <c r="B3297" t="s">
        <v>226</v>
      </c>
      <c r="C3297" s="232" t="s">
        <v>1573</v>
      </c>
      <c r="D3297" s="186" t="str">
        <f t="shared" si="82"/>
        <v>COMMENT ON COLUMN SPT_RPL_FRM_HEADER_V.FFA_VID IS 'The FFA VID of the given fishing Vessel during the DEPARTURE_DATE_UTC (PTA)';</v>
      </c>
    </row>
    <row r="3298" spans="1:4" x14ac:dyDescent="0.25">
      <c r="A3298" s="226" t="s">
        <v>3762</v>
      </c>
      <c r="B3298" t="s">
        <v>3782</v>
      </c>
      <c r="C3298" s="233" t="s">
        <v>1626</v>
      </c>
      <c r="D3298" s="186" t="str">
        <f t="shared" si="82"/>
        <v>COMMENT ON COLUMN SPT_RPL_FRM_HEADER_V.AGENT_NAME IS 'The Organization name for the given Port Agent';</v>
      </c>
    </row>
    <row r="3299" spans="1:4" x14ac:dyDescent="0.25">
      <c r="A3299" s="226" t="s">
        <v>3762</v>
      </c>
      <c r="B3299" t="s">
        <v>3783</v>
      </c>
      <c r="C3299" s="234" t="s">
        <v>2845</v>
      </c>
      <c r="D3299" s="186" t="str">
        <f t="shared" si="82"/>
        <v>COMMENT ON COLUMN SPT_RPL_FRM_HEADER_V.AGENT_NAME_ALIASES IS 'The comma delimited list of Organization name aliases for the given Port Agent';</v>
      </c>
    </row>
    <row r="3300" spans="1:4" x14ac:dyDescent="0.25">
      <c r="A3300" s="226" t="s">
        <v>3762</v>
      </c>
      <c r="B3300" t="s">
        <v>3784</v>
      </c>
      <c r="C3300" s="235" t="s">
        <v>1787</v>
      </c>
      <c r="D3300" s="186" t="str">
        <f t="shared" si="82"/>
        <v>COMMENT ON COLUMN SPT_RPL_FRM_HEADER_V.PORT_DEPART IS 'The location name for the Port of Departure for the given fishing trip';</v>
      </c>
    </row>
    <row r="3301" spans="1:4" x14ac:dyDescent="0.25">
      <c r="A3301" s="226" t="s">
        <v>3762</v>
      </c>
      <c r="B3301" t="s">
        <v>3785</v>
      </c>
      <c r="C3301" s="235" t="s">
        <v>2774</v>
      </c>
      <c r="D3301" s="186" t="str">
        <f t="shared" si="82"/>
        <v>COMMENT ON COLUMN SPT_RPL_FRM_HEADER_V.PORT_DEPART_ALIASES IS 'The location name alias for the Port of Departure for the given fishing trip';</v>
      </c>
    </row>
    <row r="3302" spans="1:4" x14ac:dyDescent="0.25">
      <c r="A3302" s="226" t="s">
        <v>3762</v>
      </c>
      <c r="B3302" t="s">
        <v>3786</v>
      </c>
      <c r="C3302" s="236" t="s">
        <v>1795</v>
      </c>
      <c r="D3302" s="186" t="str">
        <f t="shared" si="82"/>
        <v>COMMENT ON COLUMN SPT_RPL_FRM_HEADER_V.PORT_UNLOAD IS 'The location name for the Port of Arrival for the given fishing trip';</v>
      </c>
    </row>
    <row r="3303" spans="1:4" x14ac:dyDescent="0.25">
      <c r="A3303" s="226" t="s">
        <v>3762</v>
      </c>
      <c r="B3303" t="s">
        <v>3787</v>
      </c>
      <c r="C3303" s="236" t="s">
        <v>2805</v>
      </c>
      <c r="D3303" s="186" t="str">
        <f t="shared" si="82"/>
        <v>COMMENT ON COLUMN SPT_RPL_FRM_HEADER_V.PORT_UNLOAD_ALIASES IS 'The comma delimited list of location name aliases for the Port of Arrival for the given fishing trip';</v>
      </c>
    </row>
    <row r="3304" spans="1:4" x14ac:dyDescent="0.25">
      <c r="A3304" s="226" t="s">
        <v>3762</v>
      </c>
      <c r="B3304" t="s">
        <v>3788</v>
      </c>
      <c r="C3304" s="237" t="s">
        <v>1576</v>
      </c>
      <c r="D3304" s="186" t="str">
        <f t="shared" si="82"/>
        <v>COMMENT ON COLUMN SPT_RPL_FRM_HEADER_V.COUNTRY_REGISTRATION IS 'The country Flag of the given fishing Vessel during the DEPARTURE_DATE_UTC (PTA)';</v>
      </c>
    </row>
    <row r="3305" spans="1:4" x14ac:dyDescent="0.25">
      <c r="A3305" s="226" t="s">
        <v>3762</v>
      </c>
      <c r="B3305" t="s">
        <v>3789</v>
      </c>
      <c r="C3305" s="263" t="s">
        <v>2201</v>
      </c>
      <c r="D3305" s="186" t="str">
        <f t="shared" si="82"/>
        <v>COMMENT ON COLUMN SPT_RPL_FRM_HEADER_V.WCPFC_ID IS 'The WCPFCID value reported in the RPL form';</v>
      </c>
    </row>
    <row r="3306" spans="1:4" x14ac:dyDescent="0.25">
      <c r="A3306" s="226" t="s">
        <v>3762</v>
      </c>
      <c r="B3306" t="s">
        <v>3790</v>
      </c>
      <c r="C3306" s="238" t="s">
        <v>845</v>
      </c>
      <c r="D3306" s="186" t="str">
        <f t="shared" si="82"/>
        <v>COMMENT ON COLUMN SPT_RPL_FRM_HEADER_V.NB_FAD_USED IS 'The number of FADS used for the given fishing trip';</v>
      </c>
    </row>
    <row r="3307" spans="1:4" x14ac:dyDescent="0.25">
      <c r="A3307" s="226" t="s">
        <v>3762</v>
      </c>
      <c r="B3307" t="s">
        <v>3791</v>
      </c>
      <c r="C3307" s="239" t="s">
        <v>847</v>
      </c>
      <c r="D3307" s="186" t="str">
        <f t="shared" si="82"/>
        <v>COMMENT ON COLUMN SPT_RPL_FRM_HEADER_V.TENDER_VESSEL_USED IS 'Flag to indicate if tender vessels were used on the given fishing trip';</v>
      </c>
    </row>
    <row r="3308" spans="1:4" ht="30" x14ac:dyDescent="0.25">
      <c r="A3308" s="226" t="s">
        <v>3762</v>
      </c>
      <c r="B3308" t="s">
        <v>3735</v>
      </c>
      <c r="C3308" s="240" t="s">
        <v>3806</v>
      </c>
      <c r="D3308" s="186" t="str">
        <f t="shared" si="82"/>
        <v>COMMENT ON COLUMN SPT_RPL_FRM_HEADER_V.DEPART_DTM IS 'The date/time (in UTC) of departure for the given fishing trip formatted for eTunaLog (DD-MON-YY HH24:MI)';</v>
      </c>
    </row>
    <row r="3309" spans="1:4" ht="30" x14ac:dyDescent="0.25">
      <c r="A3309" s="226" t="s">
        <v>3762</v>
      </c>
      <c r="B3309" t="s">
        <v>3792</v>
      </c>
      <c r="C3309" s="241" t="s">
        <v>3807</v>
      </c>
      <c r="D3309" s="186" t="str">
        <f t="shared" si="82"/>
        <v>COMMENT ON COLUMN SPT_RPL_FRM_HEADER_V.ARRIVE_DTM IS 'The date/time (in UTC) of arrival for the given fishing trip formatted for eTunaLog (DD-MON-YY HH24:MI)';</v>
      </c>
    </row>
    <row r="3310" spans="1:4" x14ac:dyDescent="0.25">
      <c r="A3310" s="226" t="s">
        <v>3762</v>
      </c>
      <c r="B3310" t="s">
        <v>3793</v>
      </c>
      <c r="C3310" s="242" t="s">
        <v>1599</v>
      </c>
      <c r="D3310" s="186" t="str">
        <f t="shared" si="82"/>
        <v>COMMENT ON COLUMN SPT_RPL_FRM_HEADER_V.REGISTRATION_NO IS 'The registration number for the given fishing Vessel';</v>
      </c>
    </row>
    <row r="3311" spans="1:4" x14ac:dyDescent="0.25">
      <c r="A3311" s="226" t="s">
        <v>3762</v>
      </c>
      <c r="B3311" t="s">
        <v>3794</v>
      </c>
      <c r="C3311" s="243" t="s">
        <v>1575</v>
      </c>
      <c r="D3311" s="186" t="str">
        <f t="shared" si="82"/>
        <v>COMMENT ON COLUMN SPT_RPL_FRM_HEADER_V.IRC IS 'The IRCS of the given fishing Vessel during the DEPARTURE_DATE_UTC (PTA)';</v>
      </c>
    </row>
    <row r="3312" spans="1:4" x14ac:dyDescent="0.25">
      <c r="A3312" s="226" t="s">
        <v>3762</v>
      </c>
      <c r="B3312" t="s">
        <v>3795</v>
      </c>
      <c r="C3312" s="244" t="s">
        <v>1540</v>
      </c>
      <c r="D3312" s="186" t="str">
        <f t="shared" si="82"/>
        <v>COMMENT ON COLUMN SPT_RPL_FRM_HEADER_V.AMT_FISH_ONBOARD_START IS 'The amount of fish onboard (MT) the vessel at the start of the fishing trip';</v>
      </c>
    </row>
    <row r="3313" spans="1:4" x14ac:dyDescent="0.25">
      <c r="A3313" s="226" t="s">
        <v>3762</v>
      </c>
      <c r="B3313" t="s">
        <v>3796</v>
      </c>
      <c r="C3313" s="245" t="s">
        <v>1541</v>
      </c>
      <c r="D3313" s="186" t="str">
        <f t="shared" si="82"/>
        <v>COMMENT ON COLUMN SPT_RPL_FRM_HEADER_V.AMT_FISH_ONBOARD_END IS 'The amount of fish onboard (MT) the vessel after the vessel unloads at the end of the fishing trip';</v>
      </c>
    </row>
    <row r="3314" spans="1:4" x14ac:dyDescent="0.25">
      <c r="A3314" s="226" t="s">
        <v>3762</v>
      </c>
      <c r="B3314" t="s">
        <v>3797</v>
      </c>
      <c r="C3314" s="246" t="s">
        <v>2186</v>
      </c>
      <c r="D3314" s="186" t="str">
        <f t="shared" si="82"/>
        <v>COMMENT ON COLUMN SPT_RPL_FRM_HEADER_V.RPL_ORIG_CAPTAIN IS 'The Captain value reported on the RPL';</v>
      </c>
    </row>
    <row r="3315" spans="1:4" x14ac:dyDescent="0.25">
      <c r="A3315" s="226" t="s">
        <v>3762</v>
      </c>
      <c r="B3315" t="s">
        <v>3798</v>
      </c>
      <c r="C3315" s="246" t="s">
        <v>3808</v>
      </c>
      <c r="D3315" s="186" t="str">
        <f t="shared" si="82"/>
        <v>COMMENT ON COLUMN SPT_RPL_FRM_HEADER_V.NAME_OF_CAPTAIN IS 'The fully constructed Captain name from the database';</v>
      </c>
    </row>
    <row r="3316" spans="1:4" x14ac:dyDescent="0.25">
      <c r="A3316" s="226" t="s">
        <v>3762</v>
      </c>
      <c r="B3316" t="s">
        <v>2060</v>
      </c>
      <c r="C3316" s="247" t="s">
        <v>2183</v>
      </c>
      <c r="D3316" s="186" t="str">
        <f t="shared" si="82"/>
        <v>COMMENT ON COLUMN SPT_RPL_FRM_HEADER_V.LOGSHEET_COMPLETE_YN IS 'Logsheet Complete value reported in the RPL';</v>
      </c>
    </row>
    <row r="3317" spans="1:4" x14ac:dyDescent="0.25">
      <c r="A3317" s="226" t="s">
        <v>3762</v>
      </c>
      <c r="B3317" t="s">
        <v>3799</v>
      </c>
      <c r="C3317" s="248" t="s">
        <v>846</v>
      </c>
      <c r="D3317" s="186" t="str">
        <f t="shared" si="82"/>
        <v>COMMENT ON COLUMN SPT_RPL_FRM_HEADER_V.SUB_DATE IS 'The date the log information was submitted by the vessel captain';</v>
      </c>
    </row>
    <row r="3318" spans="1:4" x14ac:dyDescent="0.25">
      <c r="A3318" s="226" t="s">
        <v>3762</v>
      </c>
      <c r="B3318" t="s">
        <v>554</v>
      </c>
      <c r="C3318" s="249" t="s">
        <v>1639</v>
      </c>
      <c r="D3318" s="186" t="str">
        <f t="shared" si="82"/>
        <v>COMMENT ON COLUMN SPT_RPL_FRM_HEADER_V.COMMENTS IS 'Notes for the given fishing trip (if any)';</v>
      </c>
    </row>
    <row r="3319" spans="1:4" x14ac:dyDescent="0.25">
      <c r="A3319" s="264" t="s">
        <v>3841</v>
      </c>
      <c r="B3319" t="s">
        <v>307</v>
      </c>
      <c r="C3319" t="s">
        <v>715</v>
      </c>
      <c r="D3319" s="258" t="str">
        <f t="shared" si="82"/>
        <v>COMMENT ON COLUMN SPT_SPECIES_ALIASES_V.SPP_ID IS 'Primary Key for the SPT_SPECIES table';</v>
      </c>
    </row>
    <row r="3320" spans="1:4" x14ac:dyDescent="0.25">
      <c r="A3320" s="264" t="s">
        <v>3841</v>
      </c>
      <c r="B3320" t="s">
        <v>308</v>
      </c>
      <c r="C3320" s="263" t="str">
        <f>VLOOKUP(B3320, $B$841:$C$3318, 2, FALSE)</f>
        <v>FAO Code</v>
      </c>
      <c r="D3320" s="258" t="str">
        <f t="shared" si="82"/>
        <v>COMMENT ON COLUMN SPT_SPECIES_ALIASES_V.SPP_FAO_CODE IS 'FAO Code';</v>
      </c>
    </row>
    <row r="3321" spans="1:4" x14ac:dyDescent="0.25">
      <c r="A3321" s="264" t="s">
        <v>3841</v>
      </c>
      <c r="B3321" t="s">
        <v>309</v>
      </c>
      <c r="C3321" s="263" t="str">
        <f>VLOOKUP(B3321, $B$841:$C$3318, 2, FALSE)</f>
        <v>Common name of the species</v>
      </c>
      <c r="D3321" s="258" t="str">
        <f t="shared" si="82"/>
        <v>COMMENT ON COLUMN SPT_SPECIES_ALIASES_V.SPP_COMMON_NAME IS 'Common name of the species';</v>
      </c>
    </row>
    <row r="3322" spans="1:4" x14ac:dyDescent="0.25">
      <c r="A3322" s="264" t="s">
        <v>3841</v>
      </c>
      <c r="B3322" t="s">
        <v>3832</v>
      </c>
      <c r="C3322" s="263" t="s">
        <v>3837</v>
      </c>
      <c r="D3322" s="258" t="str">
        <f t="shared" si="82"/>
        <v>COMMENT ON COLUMN SPT_SPECIES_ALIASES_V.CONV_COMM_NAME IS 'Converted common name of species (all commas, periods are removed and all redundant whitespace is removed)';</v>
      </c>
    </row>
    <row r="3323" spans="1:4" x14ac:dyDescent="0.25">
      <c r="A3323" s="264" t="s">
        <v>3841</v>
      </c>
      <c r="B3323" t="s">
        <v>310</v>
      </c>
      <c r="C3323" s="263" t="str">
        <f t="shared" ref="C3323:C3341" si="83">VLOOKUP(B3323, $B$841:$C$3318, 2, FALSE)</f>
        <v xml:space="preserve">Flag to indicate if the given species is legal to be retained ('Y') or is not retained ('N') </v>
      </c>
      <c r="D3323" s="258" t="str">
        <f t="shared" si="82"/>
        <v>COMMENT ON COLUMN SPT_SPECIES_ALIASES_V.SPP_RETAINED_YN IS 'Flag to indicate if the given species is legal to be retained (''Y'') or is not retained (''N'') ';</v>
      </c>
    </row>
    <row r="3324" spans="1:4" x14ac:dyDescent="0.25">
      <c r="A3324" s="264" t="s">
        <v>3841</v>
      </c>
      <c r="B3324" t="s">
        <v>311</v>
      </c>
      <c r="C3324" s="263" t="str">
        <f t="shared" si="83"/>
        <v xml:space="preserve">Flag to indicate if the given species is a tuna species ('Y') or is not a tuna species ('N') </v>
      </c>
      <c r="D3324" s="258" t="str">
        <f t="shared" si="82"/>
        <v>COMMENT ON COLUMN SPT_SPECIES_ALIASES_V.SPP_TUNA_YN IS 'Flag to indicate if the given species is a tuna species (''Y'') or is not a tuna species (''N'') ';</v>
      </c>
    </row>
    <row r="3325" spans="1:4" x14ac:dyDescent="0.25">
      <c r="A3325" s="264" t="s">
        <v>3841</v>
      </c>
      <c r="B3325" t="s">
        <v>312</v>
      </c>
      <c r="C3325" s="263" t="str">
        <f t="shared" si="83"/>
        <v>Scientific name of the species</v>
      </c>
      <c r="D3325" s="258" t="str">
        <f t="shared" si="82"/>
        <v>COMMENT ON COLUMN SPT_SPECIES_ALIASES_V.SPP_SCIENTIFIC_NAME IS 'Scientific name of the species';</v>
      </c>
    </row>
    <row r="3326" spans="1:4" x14ac:dyDescent="0.25">
      <c r="A3326" s="264" t="s">
        <v>3841</v>
      </c>
      <c r="B3326" t="s">
        <v>7</v>
      </c>
      <c r="C3326" s="263" t="str">
        <f t="shared" si="83"/>
        <v>Taxonomic rank of the given species record</v>
      </c>
      <c r="D3326" s="258" t="str">
        <f t="shared" si="82"/>
        <v>COMMENT ON COLUMN SPT_SPECIES_ALIASES_V.TAXON_TYPE_ID IS 'Taxonomic rank of the given species record';</v>
      </c>
    </row>
    <row r="3327" spans="1:4" x14ac:dyDescent="0.25">
      <c r="A3327" s="264" t="s">
        <v>3841</v>
      </c>
      <c r="B3327" t="s">
        <v>171</v>
      </c>
      <c r="C3327" s="263" t="str">
        <f t="shared" si="83"/>
        <v>The alphabetic code for the given taxonomic type</v>
      </c>
      <c r="D3327" s="258" t="str">
        <f t="shared" si="82"/>
        <v>COMMENT ON COLUMN SPT_SPECIES_ALIASES_V.TAXON_TYPE_CODE IS 'The alphabetic code for the given taxonomic type';</v>
      </c>
    </row>
    <row r="3328" spans="1:4" x14ac:dyDescent="0.25">
      <c r="A3328" s="264" t="s">
        <v>3841</v>
      </c>
      <c r="B3328" t="s">
        <v>172</v>
      </c>
      <c r="C3328" s="263" t="str">
        <f t="shared" si="83"/>
        <v>The name of the given taxonomic type</v>
      </c>
      <c r="D3328" s="258" t="str">
        <f t="shared" si="82"/>
        <v>COMMENT ON COLUMN SPT_SPECIES_ALIASES_V.TAXON_TYPE_NAME IS 'The name of the given taxonomic type';</v>
      </c>
    </row>
    <row r="3329" spans="1:4" x14ac:dyDescent="0.25">
      <c r="A3329" s="264" t="s">
        <v>3841</v>
      </c>
      <c r="B3329" t="s">
        <v>313</v>
      </c>
      <c r="C3329" s="263" t="str">
        <f t="shared" si="83"/>
        <v>The description of the given taxonomic type</v>
      </c>
      <c r="D3329" s="258" t="str">
        <f t="shared" si="82"/>
        <v>COMMENT ON COLUMN SPT_SPECIES_ALIASES_V.TAXON_TYPE_DESC IS 'The description of the given taxonomic type';</v>
      </c>
    </row>
    <row r="3330" spans="1:4" x14ac:dyDescent="0.25">
      <c r="A3330" s="264" t="s">
        <v>3841</v>
      </c>
      <c r="B3330" t="s">
        <v>720</v>
      </c>
      <c r="C3330" s="263" t="str">
        <f t="shared" si="83"/>
        <v>Taxonomic serial number assigned by ITIS</v>
      </c>
      <c r="D3330" s="258" t="str">
        <f t="shared" si="82"/>
        <v>COMMENT ON COLUMN SPT_SPECIES_ALIASES_V.SPP_TSN IS 'Taxonomic serial number assigned by ITIS';</v>
      </c>
    </row>
    <row r="3331" spans="1:4" x14ac:dyDescent="0.25">
      <c r="A3331" s="264" t="s">
        <v>3841</v>
      </c>
      <c r="B3331" t="s">
        <v>711</v>
      </c>
      <c r="C3331" s="263" t="str">
        <f t="shared" si="83"/>
        <v>The author for the given taxonomic species definition</v>
      </c>
      <c r="D3331" s="258" t="str">
        <f t="shared" si="82"/>
        <v>COMMENT ON COLUMN SPT_SPECIES_ALIASES_V.SPP_AUTHOR IS 'The author for the given taxonomic species definition';</v>
      </c>
    </row>
    <row r="3332" spans="1:4" x14ac:dyDescent="0.25">
      <c r="A3332" s="264" t="s">
        <v>3841</v>
      </c>
      <c r="B3332" t="s">
        <v>723</v>
      </c>
      <c r="C3332" s="263" t="str">
        <f t="shared" si="83"/>
        <v>The year the species was described</v>
      </c>
      <c r="D3332" s="258" t="str">
        <f t="shared" si="82"/>
        <v>COMMENT ON COLUMN SPT_SPECIES_ALIASES_V.SPP_YEAR_DESCRIBED IS 'The year the species was described';</v>
      </c>
    </row>
    <row r="3333" spans="1:4" x14ac:dyDescent="0.25">
      <c r="A3333" s="264" t="s">
        <v>3841</v>
      </c>
      <c r="B3333" t="s">
        <v>716</v>
      </c>
      <c r="C3333" s="263" t="str">
        <f t="shared" si="83"/>
        <v>The Observer code for the given species</v>
      </c>
      <c r="D3333" s="258" t="str">
        <f t="shared" si="82"/>
        <v>COMMENT ON COLUMN SPT_SPECIES_ALIASES_V.SPP_OBS_CODE IS 'The Observer code for the given species';</v>
      </c>
    </row>
    <row r="3334" spans="1:4" x14ac:dyDescent="0.25">
      <c r="A3334" s="264" t="s">
        <v>3841</v>
      </c>
      <c r="B3334" t="s">
        <v>1460</v>
      </c>
      <c r="C3334" s="263" t="str">
        <f t="shared" si="83"/>
        <v>The Species Code from the original SWFSC database</v>
      </c>
      <c r="D3334" s="258" t="str">
        <f t="shared" si="82"/>
        <v>COMMENT ON COLUMN SPT_SPECIES_ALIASES_V.SWFSC_CODE IS 'The Species Code from the original SWFSC database';</v>
      </c>
    </row>
    <row r="3335" spans="1:4" x14ac:dyDescent="0.25">
      <c r="A3335" s="264" t="s">
        <v>3841</v>
      </c>
      <c r="B3335" t="s">
        <v>1464</v>
      </c>
      <c r="C3335" s="263" t="str">
        <f t="shared" si="83"/>
        <v>Minimum Length (originally maintained from SWFSC DB)</v>
      </c>
      <c r="D3335" s="258" t="str">
        <f t="shared" si="82"/>
        <v>COMMENT ON COLUMN SPT_SPECIES_ALIASES_V.MIN_LENGTH IS 'Minimum Length (originally maintained from SWFSC DB)';</v>
      </c>
    </row>
    <row r="3336" spans="1:4" x14ac:dyDescent="0.25">
      <c r="A3336" s="264" t="s">
        <v>3841</v>
      </c>
      <c r="B3336" t="s">
        <v>1466</v>
      </c>
      <c r="C3336" s="263" t="str">
        <f t="shared" si="83"/>
        <v>Maximum Length (originally maintained from SWFSC DB)</v>
      </c>
      <c r="D3336" s="258" t="str">
        <f t="shared" si="82"/>
        <v>COMMENT ON COLUMN SPT_SPECIES_ALIASES_V.MAX_LENGTH IS 'Maximum Length (originally maintained from SWFSC DB)';</v>
      </c>
    </row>
    <row r="3337" spans="1:4" x14ac:dyDescent="0.25">
      <c r="A3337" s="264" t="s">
        <v>3841</v>
      </c>
      <c r="B3337" t="s">
        <v>1468</v>
      </c>
      <c r="C3337" s="263" t="str">
        <f t="shared" si="83"/>
        <v>Minimum Weight (originally maintained from SWFSC DB)</v>
      </c>
      <c r="D3337" s="258" t="str">
        <f t="shared" si="82"/>
        <v>COMMENT ON COLUMN SPT_SPECIES_ALIASES_V.MIN_WEIGHT IS 'Minimum Weight (originally maintained from SWFSC DB)';</v>
      </c>
    </row>
    <row r="3338" spans="1:4" x14ac:dyDescent="0.25">
      <c r="A3338" s="264" t="s">
        <v>3841</v>
      </c>
      <c r="B3338" t="s">
        <v>1470</v>
      </c>
      <c r="C3338" s="263" t="str">
        <f t="shared" si="83"/>
        <v>Maximum Weight (originally maintained from SWFSC DB)</v>
      </c>
      <c r="D3338" s="258" t="str">
        <f t="shared" si="82"/>
        <v>COMMENT ON COLUMN SPT_SPECIES_ALIASES_V.MAX_WEIGHT IS 'Maximum Weight (originally maintained from SWFSC DB)';</v>
      </c>
    </row>
    <row r="3339" spans="1:4" x14ac:dyDescent="0.25">
      <c r="A3339" s="264" t="s">
        <v>3841</v>
      </c>
      <c r="B3339" t="s">
        <v>1472</v>
      </c>
      <c r="C3339" s="263" t="str">
        <f t="shared" si="83"/>
        <v>Alpha Factor (originally maintained from SWFSC DB)</v>
      </c>
      <c r="D3339" s="258" t="str">
        <f t="shared" si="82"/>
        <v>COMMENT ON COLUMN SPT_SPECIES_ALIASES_V.ALPHA_FACTOR IS 'Alpha Factor (originally maintained from SWFSC DB)';</v>
      </c>
    </row>
    <row r="3340" spans="1:4" x14ac:dyDescent="0.25">
      <c r="A3340" s="264" t="s">
        <v>3841</v>
      </c>
      <c r="B3340" t="s">
        <v>1474</v>
      </c>
      <c r="C3340" s="263" t="str">
        <f t="shared" si="83"/>
        <v>Beta Factor (originally maintained from SWFSC DB)</v>
      </c>
      <c r="D3340" s="258" t="str">
        <f t="shared" si="82"/>
        <v>COMMENT ON COLUMN SPT_SPECIES_ALIASES_V.BETA_FACTOR IS 'Beta Factor (originally maintained from SWFSC DB)';</v>
      </c>
    </row>
    <row r="3341" spans="1:4" x14ac:dyDescent="0.25">
      <c r="A3341" s="264" t="s">
        <v>3841</v>
      </c>
      <c r="B3341" t="s">
        <v>2369</v>
      </c>
      <c r="C3341" s="263" t="str">
        <f t="shared" si="83"/>
        <v>Common name of the species defined in the SWFSC database</v>
      </c>
      <c r="D3341" s="258" t="str">
        <f t="shared" ref="D3341:D3419" si="84">CONCATENATE("COMMENT ON COLUMN ",A3341, ".", B3341, " IS '", SUBSTITUTE(C3341, "'", "''"), "';")</f>
        <v>COMMENT ON COLUMN SPT_SPECIES_ALIASES_V.SPP_SWFSC_COM_NAME IS 'Common name of the species defined in the SWFSC database';</v>
      </c>
    </row>
    <row r="3342" spans="1:4" x14ac:dyDescent="0.25">
      <c r="A3342" s="264" t="s">
        <v>3841</v>
      </c>
      <c r="B3342" t="s">
        <v>3833</v>
      </c>
      <c r="C3342" s="263" t="s">
        <v>3836</v>
      </c>
      <c r="D3342" s="258" t="str">
        <f t="shared" si="84"/>
        <v>COMMENT ON COLUMN SPT_SPECIES_ALIASES_V.CONV_SWFSC_COM_NAME IS 'Converted common name of species defined in the SWFSC database (all commas, periods are removed and all redundant whitespace is removed)';</v>
      </c>
    </row>
    <row r="3343" spans="1:4" x14ac:dyDescent="0.25">
      <c r="A3343" s="264" t="s">
        <v>3841</v>
      </c>
      <c r="B3343" t="s">
        <v>2865</v>
      </c>
      <c r="C3343" s="263" t="str">
        <f>VLOOKUP(B3343, $B$841:$C$3318, 2, FALSE)</f>
        <v>Flag to indicate if a given species is a target tuna species (this is used for validation purposes to enforce business rules)</v>
      </c>
      <c r="D3343" s="258" t="str">
        <f t="shared" si="84"/>
        <v>COMMENT ON COLUMN SPT_SPECIES_ALIASES_V.TARGET_TUNA_SPP_YN IS 'Flag to indicate if a given species is a target tuna species (this is used for validation purposes to enforce business rules)';</v>
      </c>
    </row>
    <row r="3344" spans="1:4" x14ac:dyDescent="0.25">
      <c r="A3344" s="264" t="s">
        <v>3841</v>
      </c>
      <c r="B3344" t="s">
        <v>3834</v>
      </c>
      <c r="C3344" s="263" t="s">
        <v>3845</v>
      </c>
      <c r="D3344" s="258" t="str">
        <f t="shared" si="84"/>
        <v>COMMENT ON COLUMN SPT_SPECIES_ALIASES_V.SPP_ALIASES IS 'comma delimited list of all species common name aliases enclosed by double quotes for the given species';</v>
      </c>
    </row>
    <row r="3345" spans="1:4" x14ac:dyDescent="0.25">
      <c r="A3345" s="264" t="s">
        <v>3841</v>
      </c>
      <c r="B3345" t="s">
        <v>3835</v>
      </c>
      <c r="C3345" s="263" t="s">
        <v>3842</v>
      </c>
      <c r="D3345" s="258" t="str">
        <f t="shared" si="84"/>
        <v>COMMENT ON COLUMN SPT_SPECIES_ALIASES_V.CONV_SPP_ALIASES IS 'comma delimited list of Converted Species Common Name aliases enclosed by double quotes (all commas, periods are removed and all redundant whitespace is removed) for the given species';</v>
      </c>
    </row>
    <row r="3346" spans="1:4" x14ac:dyDescent="0.25">
      <c r="A3346" s="264" t="s">
        <v>3839</v>
      </c>
      <c r="B3346" t="s">
        <v>3843</v>
      </c>
      <c r="C3346" t="s">
        <v>3844</v>
      </c>
      <c r="D3346" s="258" t="str">
        <f t="shared" si="84"/>
        <v>COMMENT ON COLUMN SPT_QC_DUP_SPP_ALIASES_V.SPECIES_NAME IS 'The converted Species Name (all commas, periods are removed and all redundant whitespace is removed) that is associated with more than one Species record';</v>
      </c>
    </row>
    <row r="3347" spans="1:4" x14ac:dyDescent="0.25">
      <c r="A3347" s="264" t="s">
        <v>3870</v>
      </c>
      <c r="B3347" t="s">
        <v>366</v>
      </c>
      <c r="C3347" s="263" t="s">
        <v>841</v>
      </c>
      <c r="D3347" s="258" t="str">
        <f t="shared" si="84"/>
        <v>COMMENT ON COLUMN SPT_RPT_RPL_PG_TOTALS_V.VESS_TRIP_ID IS 'Primary Key for the SPT_VESSEL_TRIPS table';</v>
      </c>
    </row>
    <row r="3348" spans="1:4" x14ac:dyDescent="0.25">
      <c r="A3348" s="264" t="s">
        <v>3870</v>
      </c>
      <c r="B3348" t="s">
        <v>903</v>
      </c>
      <c r="C3348" s="263" t="str">
        <f>VLOOKUP(B3348, $B$841:$C$3318, 2, FALSE)</f>
        <v>The name of the given fishing Vessel during the DEPARTURE_DATE_UTC (PTA)</v>
      </c>
      <c r="D3348" s="258" t="str">
        <f t="shared" si="84"/>
        <v>COMMENT ON COLUMN SPT_RPT_RPL_PG_TOTALS_V.PTA_VESS_NAME IS 'The name of the given fishing Vessel during the DEPARTURE_DATE_UTC (PTA)';</v>
      </c>
    </row>
    <row r="3349" spans="1:4" x14ac:dyDescent="0.25">
      <c r="A3349" s="264" t="s">
        <v>3870</v>
      </c>
      <c r="B3349" t="s">
        <v>3735</v>
      </c>
      <c r="C3349" s="263" t="str">
        <f>VLOOKUP(B3349, $B$841:$C$3318, 2, FALSE)</f>
        <v>The date/time (in UTC) of departure for the given fishing trip in eTunaLog format</v>
      </c>
      <c r="D3349" s="258" t="str">
        <f t="shared" si="84"/>
        <v>COMMENT ON COLUMN SPT_RPT_RPL_PG_TOTALS_V.DEPART_DTM IS 'The date/time (in UTC) of departure for the given fishing trip in eTunaLog format';</v>
      </c>
    </row>
    <row r="3350" spans="1:4" x14ac:dyDescent="0.25">
      <c r="A3350" s="264" t="s">
        <v>3870</v>
      </c>
      <c r="B3350" t="s">
        <v>3792</v>
      </c>
      <c r="C3350" s="263" t="str">
        <f>VLOOKUP(B3350, $B$841:$C$3318, 2, FALSE)</f>
        <v>The date/time (in UTC) of arrival for the given fishing trip formatted for eTunaLog (DD-MON-YY HH24:MI)</v>
      </c>
      <c r="D3350" s="258" t="str">
        <f t="shared" si="84"/>
        <v>COMMENT ON COLUMN SPT_RPT_RPL_PG_TOTALS_V.ARRIVE_DTM IS 'The date/time (in UTC) of arrival for the given fishing trip formatted for eTunaLog (DD-MON-YY HH24:MI)';</v>
      </c>
    </row>
    <row r="3351" spans="1:4" x14ac:dyDescent="0.25">
      <c r="A3351" s="264" t="s">
        <v>3870</v>
      </c>
      <c r="B3351" t="s">
        <v>854</v>
      </c>
      <c r="C3351" s="263" t="str">
        <f>VLOOKUP(B3351, $B$841:$C$3318, 2, FALSE)</f>
        <v>The page number of the RPL form that the given trip event metadata was reported</v>
      </c>
      <c r="D3351" s="258" t="str">
        <f t="shared" si="84"/>
        <v>COMMENT ON COLUMN SPT_RPT_RPL_PG_TOTALS_V.RPL_PAGE_NUM IS 'The page number of the RPL form that the given trip event metadata was reported';</v>
      </c>
    </row>
    <row r="3352" spans="1:4" x14ac:dyDescent="0.25">
      <c r="A3352" s="264" t="s">
        <v>3870</v>
      </c>
      <c r="B3352" t="s">
        <v>3736</v>
      </c>
      <c r="C3352" s="263" t="s">
        <v>3877</v>
      </c>
      <c r="D3352" s="258" t="str">
        <f t="shared" si="84"/>
        <v>COMMENT ON COLUMN SPT_RPT_RPL_PG_TOTALS_V.TOTAL_RET_SKJ_MT IS 'The total weight of all Skipjack tuna species retained for the corresponding RPL Page Number in metric tons ';</v>
      </c>
    </row>
    <row r="3353" spans="1:4" x14ac:dyDescent="0.25">
      <c r="A3353" s="264" t="s">
        <v>3870</v>
      </c>
      <c r="B3353" t="s">
        <v>3772</v>
      </c>
      <c r="C3353" s="263" t="s">
        <v>3878</v>
      </c>
      <c r="D3353" s="258" t="str">
        <f t="shared" si="84"/>
        <v>COMMENT ON COLUMN SPT_RPT_RPL_PG_TOTALS_V.TOTAL_RET_YFT_MT_NO_SIZE IS 'The total weight of all Yellowfin tuna species retained with no size class reported for the corresponding RPL Page Number in metric tons ';</v>
      </c>
    </row>
    <row r="3354" spans="1:4" x14ac:dyDescent="0.25">
      <c r="A3354" s="264" t="s">
        <v>3870</v>
      </c>
      <c r="B3354" t="s">
        <v>3773</v>
      </c>
      <c r="C3354" s="263" t="s">
        <v>3879</v>
      </c>
      <c r="D3354" s="258" t="str">
        <f t="shared" si="84"/>
        <v>COMMENT ON COLUMN SPT_RPT_RPL_PG_TOTALS_V.TOTAL_RET_YFT_MT_SMALL IS 'The total weight of all Yellowfin tuna species retained with a small size class reported (&lt;= 9kgs) for the corresponding RPL Page Number in metric tons ';</v>
      </c>
    </row>
    <row r="3355" spans="1:4" x14ac:dyDescent="0.25">
      <c r="A3355" s="264" t="s">
        <v>3870</v>
      </c>
      <c r="B3355" t="s">
        <v>3774</v>
      </c>
      <c r="C3355" s="263" t="s">
        <v>3880</v>
      </c>
      <c r="D3355" s="258" t="str">
        <f t="shared" si="84"/>
        <v>COMMENT ON COLUMN SPT_RPT_RPL_PG_TOTALS_V.TOTAL_RET_YFT_MT_LARGE IS 'The total weight of all Yellowfin tuna species retained with a large size class reported (&gt; 9kgs) for the corresponding RPL Page Number in metric tons ';</v>
      </c>
    </row>
    <row r="3356" spans="1:4" x14ac:dyDescent="0.25">
      <c r="A3356" s="264" t="s">
        <v>3870</v>
      </c>
      <c r="B3356" t="s">
        <v>3775</v>
      </c>
      <c r="C3356" s="263" t="s">
        <v>3881</v>
      </c>
      <c r="D3356" s="258" t="str">
        <f t="shared" si="84"/>
        <v>COMMENT ON COLUMN SPT_RPT_RPL_PG_TOTALS_V.TOTAL_RET_BET_MT_NO_SIZE IS 'The total weight of all Bigeye tuna species retained with no size class reported for the corresponding RPL Page Number in metric tons ';</v>
      </c>
    </row>
    <row r="3357" spans="1:4" x14ac:dyDescent="0.25">
      <c r="A3357" s="264" t="s">
        <v>3870</v>
      </c>
      <c r="B3357" t="s">
        <v>3776</v>
      </c>
      <c r="C3357" s="263" t="s">
        <v>3882</v>
      </c>
      <c r="D3357" s="258" t="str">
        <f t="shared" si="84"/>
        <v>COMMENT ON COLUMN SPT_RPT_RPL_PG_TOTALS_V.TOTAL_RET_BET_MT_SMALL IS 'The total weight of all Bigeye tuna species retained with a small size class reported (&lt;= 9kgs) for the corresponding RPL Page Number in metric tons ';</v>
      </c>
    </row>
    <row r="3358" spans="1:4" x14ac:dyDescent="0.25">
      <c r="A3358" s="264" t="s">
        <v>3870</v>
      </c>
      <c r="B3358" t="s">
        <v>3777</v>
      </c>
      <c r="C3358" s="263" t="s">
        <v>3883</v>
      </c>
      <c r="D3358" s="258" t="str">
        <f t="shared" si="84"/>
        <v>COMMENT ON COLUMN SPT_RPT_RPL_PG_TOTALS_V.TOTAL_RET_BET_MT_LARGE IS 'The total weight of all Bigeye tuna species retained with a large size class reported (&gt; 9kgs) for the corresponding RPL Page Number in metric tons ';</v>
      </c>
    </row>
    <row r="3359" spans="1:4" x14ac:dyDescent="0.25">
      <c r="A3359" s="264" t="s">
        <v>3870</v>
      </c>
      <c r="B3359" t="s">
        <v>3867</v>
      </c>
      <c r="C3359" s="263" t="s">
        <v>3871</v>
      </c>
      <c r="D3359" s="258" t="str">
        <f t="shared" si="84"/>
        <v>COMMENT ON COLUMN SPT_RPT_RPL_PG_TOTALS_V.TOTAL_RET_OTH_MT IS 'The total weight for all non-target tuna species retained for the corresponding RPL page number in metric tons';</v>
      </c>
    </row>
    <row r="3360" spans="1:4" x14ac:dyDescent="0.25">
      <c r="A3360" s="264" t="s">
        <v>3870</v>
      </c>
      <c r="B3360" t="s">
        <v>3868</v>
      </c>
      <c r="C3360" s="263" t="s">
        <v>3872</v>
      </c>
      <c r="D3360" s="258" t="str">
        <f t="shared" si="84"/>
        <v>COMMENT ON COLUMN SPT_RPT_RPL_PG_TOTALS_V.TOTAL_DISC_TUN_MT IS 'The total weight for all target tuna species (SKJ, YFT, BET) discarded for the corresponding RPL page number in metric tons';</v>
      </c>
    </row>
    <row r="3361" spans="1:4" x14ac:dyDescent="0.25">
      <c r="A3361" s="264" t="s">
        <v>3870</v>
      </c>
      <c r="B3361" t="s">
        <v>3869</v>
      </c>
      <c r="C3361" s="263" t="s">
        <v>3873</v>
      </c>
      <c r="D3361" s="258" t="str">
        <f t="shared" si="84"/>
        <v>COMMENT ON COLUMN SPT_RPT_RPL_PG_TOTALS_V.TOTAL_DISC_OTH_MT IS 'The total weight for all non-target tuna species (excludes SKJ, YFT, BET) discarded for the corresponding RPL page number in metric tons';</v>
      </c>
    </row>
    <row r="3362" spans="1:4" s="263" customFormat="1" x14ac:dyDescent="0.25">
      <c r="A3362" s="264" t="s">
        <v>3870</v>
      </c>
      <c r="B3362" s="263" t="s">
        <v>3894</v>
      </c>
      <c r="C3362" s="263" t="s">
        <v>3895</v>
      </c>
      <c r="D3362" s="258" t="str">
        <f t="shared" si="84"/>
        <v>COMMENT ON COLUMN SPT_RPT_RPL_PG_TOTALS_V.TOTAL_DISC_NUM IS 'The total number of individuals for all non-target tuna species (excludes SKJ, YFT, BET) discarded for the corresponding RPL page number';</v>
      </c>
    </row>
    <row r="3363" spans="1:4" x14ac:dyDescent="0.25">
      <c r="A3363" s="264" t="s">
        <v>3875</v>
      </c>
      <c r="B3363" t="s">
        <v>366</v>
      </c>
      <c r="C3363" s="263" t="s">
        <v>841</v>
      </c>
      <c r="D3363" s="258" t="str">
        <f t="shared" si="84"/>
        <v>COMMENT ON COLUMN SPT_RPT_RPL_TOTALS_V.VESS_TRIP_ID IS 'Primary Key for the SPT_VESSEL_TRIPS table';</v>
      </c>
    </row>
    <row r="3364" spans="1:4" x14ac:dyDescent="0.25">
      <c r="A3364" s="264" t="s">
        <v>3875</v>
      </c>
      <c r="B3364" t="s">
        <v>903</v>
      </c>
      <c r="C3364" s="263" t="str">
        <f>VLOOKUP(B3364, $B$841:$C$3318, 2, FALSE)</f>
        <v>The name of the given fishing Vessel during the DEPARTURE_DATE_UTC (PTA)</v>
      </c>
      <c r="D3364" s="258" t="str">
        <f t="shared" si="84"/>
        <v>COMMENT ON COLUMN SPT_RPT_RPL_TOTALS_V.PTA_VESS_NAME IS 'The name of the given fishing Vessel during the DEPARTURE_DATE_UTC (PTA)';</v>
      </c>
    </row>
    <row r="3365" spans="1:4" x14ac:dyDescent="0.25">
      <c r="A3365" s="264" t="s">
        <v>3875</v>
      </c>
      <c r="B3365" t="s">
        <v>3735</v>
      </c>
      <c r="C3365" s="263" t="str">
        <f>VLOOKUP(B3365, $B$841:$C$3318, 2, FALSE)</f>
        <v>The date/time (in UTC) of departure for the given fishing trip in eTunaLog format</v>
      </c>
      <c r="D3365" s="258" t="str">
        <f t="shared" si="84"/>
        <v>COMMENT ON COLUMN SPT_RPT_RPL_TOTALS_V.DEPART_DTM IS 'The date/time (in UTC) of departure for the given fishing trip in eTunaLog format';</v>
      </c>
    </row>
    <row r="3366" spans="1:4" x14ac:dyDescent="0.25">
      <c r="A3366" s="264" t="s">
        <v>3875</v>
      </c>
      <c r="B3366" t="s">
        <v>3792</v>
      </c>
      <c r="C3366" s="263" t="str">
        <f>VLOOKUP(B3366, $B$841:$C$3318, 2, FALSE)</f>
        <v>The date/time (in UTC) of arrival for the given fishing trip formatted for eTunaLog (DD-MON-YY HH24:MI)</v>
      </c>
      <c r="D3366" s="258" t="str">
        <f t="shared" si="84"/>
        <v>COMMENT ON COLUMN SPT_RPT_RPL_TOTALS_V.ARRIVE_DTM IS 'The date/time (in UTC) of arrival for the given fishing trip formatted for eTunaLog (DD-MON-YY HH24:MI)';</v>
      </c>
    </row>
    <row r="3367" spans="1:4" x14ac:dyDescent="0.25">
      <c r="A3367" s="264" t="s">
        <v>3875</v>
      </c>
      <c r="B3367" t="s">
        <v>3736</v>
      </c>
      <c r="C3367" s="263" t="s">
        <v>3884</v>
      </c>
      <c r="D3367" s="258" t="str">
        <f t="shared" si="84"/>
        <v>COMMENT ON COLUMN SPT_RPT_RPL_TOTALS_V.TOTAL_RET_SKJ_MT IS 'The total weight of all Skipjack tuna species retained for the corresponding fishing trip in metric tons ';</v>
      </c>
    </row>
    <row r="3368" spans="1:4" x14ac:dyDescent="0.25">
      <c r="A3368" s="264" t="s">
        <v>3875</v>
      </c>
      <c r="B3368" t="s">
        <v>3772</v>
      </c>
      <c r="C3368" s="263" t="s">
        <v>3885</v>
      </c>
      <c r="D3368" s="258" t="str">
        <f t="shared" si="84"/>
        <v>COMMENT ON COLUMN SPT_RPT_RPL_TOTALS_V.TOTAL_RET_YFT_MT_NO_SIZE IS 'The total weight of all Yellowfin tuna species retained with no size class reported for the corresponding fishing trip in metric tons ';</v>
      </c>
    </row>
    <row r="3369" spans="1:4" x14ac:dyDescent="0.25">
      <c r="A3369" s="264" t="s">
        <v>3875</v>
      </c>
      <c r="B3369" t="s">
        <v>3773</v>
      </c>
      <c r="C3369" s="263" t="s">
        <v>3886</v>
      </c>
      <c r="D3369" s="258" t="str">
        <f t="shared" si="84"/>
        <v>COMMENT ON COLUMN SPT_RPT_RPL_TOTALS_V.TOTAL_RET_YFT_MT_SMALL IS 'The total weight of all Yellowfin tuna species retained with a small size class reported (&lt;= 9kgs) for the corresponding fishing trip in metric tons ';</v>
      </c>
    </row>
    <row r="3370" spans="1:4" x14ac:dyDescent="0.25">
      <c r="A3370" s="264" t="s">
        <v>3875</v>
      </c>
      <c r="B3370" t="s">
        <v>3774</v>
      </c>
      <c r="C3370" s="263" t="s">
        <v>3887</v>
      </c>
      <c r="D3370" s="258" t="str">
        <f t="shared" si="84"/>
        <v>COMMENT ON COLUMN SPT_RPT_RPL_TOTALS_V.TOTAL_RET_YFT_MT_LARGE IS 'The total weight of all Yellowfin tuna species retained with a large size class reported (&gt; 9kgs) for the corresponding fishing trip in metric tons ';</v>
      </c>
    </row>
    <row r="3371" spans="1:4" x14ac:dyDescent="0.25">
      <c r="A3371" s="264" t="s">
        <v>3875</v>
      </c>
      <c r="B3371" t="s">
        <v>3775</v>
      </c>
      <c r="C3371" s="263" t="s">
        <v>3888</v>
      </c>
      <c r="D3371" s="258" t="str">
        <f t="shared" si="84"/>
        <v>COMMENT ON COLUMN SPT_RPT_RPL_TOTALS_V.TOTAL_RET_BET_MT_NO_SIZE IS 'The total weight of all Bigeye tuna species retained with no size class reported for the corresponding fishing trip in metric tons ';</v>
      </c>
    </row>
    <row r="3372" spans="1:4" x14ac:dyDescent="0.25">
      <c r="A3372" s="264" t="s">
        <v>3875</v>
      </c>
      <c r="B3372" t="s">
        <v>3776</v>
      </c>
      <c r="C3372" s="263" t="s">
        <v>3889</v>
      </c>
      <c r="D3372" s="258" t="str">
        <f t="shared" si="84"/>
        <v>COMMENT ON COLUMN SPT_RPT_RPL_TOTALS_V.TOTAL_RET_BET_MT_SMALL IS 'The total weight of all Bigeye tuna species retained with a small size class reported (&lt;= 9kgs) for the corresponding fishing trip in metric tons ';</v>
      </c>
    </row>
    <row r="3373" spans="1:4" x14ac:dyDescent="0.25">
      <c r="A3373" s="264" t="s">
        <v>3875</v>
      </c>
      <c r="B3373" t="s">
        <v>3777</v>
      </c>
      <c r="C3373" s="263" t="s">
        <v>3890</v>
      </c>
      <c r="D3373" s="258" t="str">
        <f t="shared" si="84"/>
        <v>COMMENT ON COLUMN SPT_RPT_RPL_TOTALS_V.TOTAL_RET_BET_MT_LARGE IS 'The total weight of all Bigeye tuna species retained with a large size class reported (&gt; 9kgs) for the corresponding fishing trip in metric tons ';</v>
      </c>
    </row>
    <row r="3374" spans="1:4" x14ac:dyDescent="0.25">
      <c r="A3374" s="264" t="s">
        <v>3875</v>
      </c>
      <c r="B3374" t="s">
        <v>3867</v>
      </c>
      <c r="C3374" s="263" t="s">
        <v>3891</v>
      </c>
      <c r="D3374" s="258" t="str">
        <f t="shared" si="84"/>
        <v>COMMENT ON COLUMN SPT_RPT_RPL_TOTALS_V.TOTAL_RET_OTH_MT IS 'The total weight for all non-target tuna species retained for the corresponding fishing trip in metric tons';</v>
      </c>
    </row>
    <row r="3375" spans="1:4" x14ac:dyDescent="0.25">
      <c r="A3375" s="264" t="s">
        <v>3875</v>
      </c>
      <c r="B3375" t="s">
        <v>3868</v>
      </c>
      <c r="C3375" s="263" t="s">
        <v>3892</v>
      </c>
      <c r="D3375" s="258" t="str">
        <f t="shared" si="84"/>
        <v>COMMENT ON COLUMN SPT_RPT_RPL_TOTALS_V.TOTAL_DISC_TUN_MT IS 'The total weight for all target tuna species (SKJ, YFT, BET) discarded for the corresponding fishing trip in metric tons';</v>
      </c>
    </row>
    <row r="3376" spans="1:4" x14ac:dyDescent="0.25">
      <c r="A3376" s="264" t="s">
        <v>3875</v>
      </c>
      <c r="B3376" t="s">
        <v>3869</v>
      </c>
      <c r="C3376" s="263" t="s">
        <v>3893</v>
      </c>
      <c r="D3376" s="258" t="str">
        <f t="shared" si="84"/>
        <v>COMMENT ON COLUMN SPT_RPT_RPL_TOTALS_V.TOTAL_DISC_OTH_MT IS 'The total weight for all non-target tuna species (excludes SKJ, YFT, BET) discarded for the corresponding fishing trip in metric tons';</v>
      </c>
    </row>
    <row r="3377" spans="1:4" x14ac:dyDescent="0.25">
      <c r="A3377" s="264" t="s">
        <v>3875</v>
      </c>
      <c r="B3377" t="s">
        <v>3894</v>
      </c>
      <c r="C3377" s="263" t="s">
        <v>3896</v>
      </c>
      <c r="D3377" s="258" t="str">
        <f t="shared" si="84"/>
        <v>COMMENT ON COLUMN SPT_RPT_RPL_TOTALS_V.TOTAL_DISC_NUM IS 'The total number of individuals for all non-target tuna species (excludes SKJ, YFT, BET) discarded for the corresponding fishing trip';</v>
      </c>
    </row>
    <row r="3378" spans="1:4" x14ac:dyDescent="0.25">
      <c r="A3378" s="264" t="s">
        <v>3931</v>
      </c>
      <c r="B3378" t="s">
        <v>3898</v>
      </c>
      <c r="C3378" t="s">
        <v>3932</v>
      </c>
      <c r="D3378" s="258" t="str">
        <f t="shared" si="84"/>
        <v>COMMENT ON COLUMN SPT_NET_SHR_STG_EVT_V.NET_SHR_STG_DATA_ID IS 'Primary Key for the SPT_NET_SHR_STG_DATA table';</v>
      </c>
    </row>
    <row r="3379" spans="1:4" x14ac:dyDescent="0.25">
      <c r="A3379" s="264" t="s">
        <v>3931</v>
      </c>
      <c r="B3379" t="s">
        <v>3900</v>
      </c>
      <c r="C3379" t="s">
        <v>3933</v>
      </c>
      <c r="D3379" s="258" t="str">
        <f t="shared" si="84"/>
        <v>COMMENT ON COLUMN SPT_NET_SHR_STG_EVT_V.FISH_VESS_NAME IS 'The fishing vessel name at the time of departure for the given net sharing event';</v>
      </c>
    </row>
    <row r="3380" spans="1:4" x14ac:dyDescent="0.25">
      <c r="A3380" s="264" t="s">
        <v>3931</v>
      </c>
      <c r="B3380" t="s">
        <v>3901</v>
      </c>
      <c r="C3380" t="s">
        <v>3934</v>
      </c>
      <c r="D3380" s="258" t="str">
        <f t="shared" si="84"/>
        <v>COMMENT ON COLUMN SPT_NET_SHR_STG_EVT_V.FISH_LAT IS 'The latitude in decimal minutes notation (DDMM.MMMM) for the fishing event that is the source of the net sharing event';</v>
      </c>
    </row>
    <row r="3381" spans="1:4" x14ac:dyDescent="0.25">
      <c r="A3381" s="264" t="s">
        <v>3931</v>
      </c>
      <c r="B3381" t="s">
        <v>3902</v>
      </c>
      <c r="C3381" t="s">
        <v>3935</v>
      </c>
      <c r="D3381" s="258" t="str">
        <f t="shared" si="84"/>
        <v>COMMENT ON COLUMN SPT_NET_SHR_STG_EVT_V.FISH_LAT_H IS 'The latitude hemisphere abbreviation (N/S) for the fishing event that is the source of the net sharing event';</v>
      </c>
    </row>
    <row r="3382" spans="1:4" x14ac:dyDescent="0.25">
      <c r="A3382" s="264" t="s">
        <v>3931</v>
      </c>
      <c r="B3382" t="s">
        <v>3903</v>
      </c>
      <c r="C3382" s="263" t="s">
        <v>3972</v>
      </c>
      <c r="D3382" s="258" t="str">
        <f t="shared" si="84"/>
        <v>COMMENT ON COLUMN SPT_NET_SHR_STG_EVT_V.FISH_LON IS 'The longitude in decimal minutes notation (DDDMM.MMMM) for the fishing event that is the source of the net sharing event';</v>
      </c>
    </row>
    <row r="3383" spans="1:4" x14ac:dyDescent="0.25">
      <c r="A3383" s="264" t="s">
        <v>3931</v>
      </c>
      <c r="B3383" t="s">
        <v>3904</v>
      </c>
      <c r="C3383" t="s">
        <v>3936</v>
      </c>
      <c r="D3383" s="258" t="str">
        <f t="shared" si="84"/>
        <v>COMMENT ON COLUMN SPT_NET_SHR_STG_EVT_V.FISH_LON_H IS 'The longitude hemisphere abbreviation (E/W) for the fishing event that is the source of the net sharing event';</v>
      </c>
    </row>
    <row r="3384" spans="1:4" x14ac:dyDescent="0.25">
      <c r="A3384" s="264" t="s">
        <v>3931</v>
      </c>
      <c r="B3384" t="s">
        <v>3905</v>
      </c>
      <c r="C3384" t="s">
        <v>3937</v>
      </c>
      <c r="D3384" s="258" t="str">
        <f t="shared" si="84"/>
        <v>COMMENT ON COLUMN SPT_NET_SHR_STG_EVT_V.FISH_EVT_START_DTM IS 'The event start date/time for the fishing event that is the source of the net sharing event in MM/DD/YY HH24:MI format';</v>
      </c>
    </row>
    <row r="3385" spans="1:4" x14ac:dyDescent="0.25">
      <c r="A3385" s="264" t="s">
        <v>3931</v>
      </c>
      <c r="B3385" t="s">
        <v>3906</v>
      </c>
      <c r="C3385" t="s">
        <v>3954</v>
      </c>
      <c r="D3385" s="258" t="str">
        <f t="shared" si="84"/>
        <v>COMMENT ON COLUMN SPT_NET_SHR_STG_EVT_V.SOURCE_VESS_TRIP_ID IS 'The foreign key reference to the vessel trip the documents/processes belong to for the source fishing event of the net sharing events';</v>
      </c>
    </row>
    <row r="3386" spans="1:4" x14ac:dyDescent="0.25">
      <c r="A3386" s="264" t="s">
        <v>3931</v>
      </c>
      <c r="B3386" t="s">
        <v>3907</v>
      </c>
      <c r="C3386" t="s">
        <v>3955</v>
      </c>
      <c r="D3386" s="258" t="str">
        <f t="shared" si="84"/>
        <v>COMMENT ON COLUMN SPT_NET_SHR_STG_EVT_V.SOURCE_VESS_ID IS 'Primary Key for the SPT_PTA_VESSELS table for the given fishing Vessel for the source fishing event of the net sharing events';</v>
      </c>
    </row>
    <row r="3387" spans="1:4" s="263" customFormat="1" x14ac:dyDescent="0.25">
      <c r="A3387" s="264" t="s">
        <v>3931</v>
      </c>
      <c r="B3387" s="263" t="s">
        <v>3945</v>
      </c>
      <c r="C3387" s="263" t="s">
        <v>3956</v>
      </c>
      <c r="D3387" s="258" t="str">
        <f t="shared" si="84"/>
        <v>COMMENT ON COLUMN SPT_NET_SHR_STG_EVT_V.SOURCE_PTA_VESS_NAME IS 'The name of the given fishing Vessel during the DEPARTURE_DATE_UTC (PTA) for the source fishing event of the net sharing events';</v>
      </c>
    </row>
    <row r="3388" spans="1:4" x14ac:dyDescent="0.25">
      <c r="A3388" s="264" t="s">
        <v>3931</v>
      </c>
      <c r="B3388" t="s">
        <v>3908</v>
      </c>
      <c r="C3388" t="s">
        <v>3953</v>
      </c>
      <c r="D3388" s="258" t="str">
        <f t="shared" si="84"/>
        <v>COMMENT ON COLUMN SPT_NET_SHR_STG_EVT_V.SOURCE_VESS_TRIP_EVT_ID IS 'Primary Key for the SPT_VESSEL_TRIP_EVTS table for the source fishing event of the net sharing events';</v>
      </c>
    </row>
    <row r="3389" spans="1:4" s="263" customFormat="1" x14ac:dyDescent="0.25">
      <c r="A3389" s="264" t="s">
        <v>3931</v>
      </c>
      <c r="B3389" s="263" t="s">
        <v>3973</v>
      </c>
      <c r="C3389" s="263" t="s">
        <v>3981</v>
      </c>
      <c r="D3389" s="258" t="str">
        <f t="shared" si="84"/>
        <v>COMMENT ON COLUMN SPT_NET_SHR_STG_EVT_V.SOURCE_RPL_ORIG_LAT IS 'The Latitude value reported in the RPL form for the specified unit of measure for the source fishing event of the net sharing events';</v>
      </c>
    </row>
    <row r="3390" spans="1:4" s="263" customFormat="1" x14ac:dyDescent="0.25">
      <c r="A3390" s="264" t="s">
        <v>3931</v>
      </c>
      <c r="B3390" s="263" t="s">
        <v>3974</v>
      </c>
      <c r="C3390" s="263" t="s">
        <v>3982</v>
      </c>
      <c r="D3390" s="258" t="str">
        <f t="shared" si="84"/>
        <v>COMMENT ON COLUMN SPT_NET_SHR_STG_EVT_V.SOURCE_RPL_ORIG_LAT_H IS 'The Latitude hemisphere value reported in the RPL form for the source fishing event of the net sharing events';</v>
      </c>
    </row>
    <row r="3391" spans="1:4" x14ac:dyDescent="0.25">
      <c r="A3391" s="264" t="s">
        <v>3931</v>
      </c>
      <c r="B3391" t="s">
        <v>3909</v>
      </c>
      <c r="C3391" t="s">
        <v>3950</v>
      </c>
      <c r="D3391" s="258" t="str">
        <f t="shared" si="84"/>
        <v>COMMENT ON COLUMN SPT_NET_SHR_STG_EVT_V.SOURCE_VESS_TRIP_EVT_LAT_DD IS 'Latitude (DD) for the source fishing event of the net sharing events';</v>
      </c>
    </row>
    <row r="3392" spans="1:4" s="263" customFormat="1" x14ac:dyDescent="0.25">
      <c r="A3392" s="264" t="s">
        <v>3931</v>
      </c>
      <c r="B3392" s="263" t="s">
        <v>3975</v>
      </c>
      <c r="C3392" s="263" t="s">
        <v>3983</v>
      </c>
      <c r="D3392" s="258" t="str">
        <f t="shared" si="84"/>
        <v>COMMENT ON COLUMN SPT_NET_SHR_STG_EVT_V.SOURCE_RPL_ORIG_LON IS 'The Longitude value reported in the RPL form for the specified unit of measure for the source fishing event of the net sharing events';</v>
      </c>
    </row>
    <row r="3393" spans="1:4" s="263" customFormat="1" x14ac:dyDescent="0.25">
      <c r="A3393" s="264" t="s">
        <v>3931</v>
      </c>
      <c r="B3393" s="263" t="s">
        <v>3976</v>
      </c>
      <c r="C3393" s="263" t="s">
        <v>3984</v>
      </c>
      <c r="D3393" s="258" t="str">
        <f t="shared" si="84"/>
        <v>COMMENT ON COLUMN SPT_NET_SHR_STG_EVT_V.SOURCE_RPL_ORIG_LON_H IS 'The Longitude hemisphere value reported in the RPL form for the source fishing event of the net sharing events';</v>
      </c>
    </row>
    <row r="3394" spans="1:4" x14ac:dyDescent="0.25">
      <c r="A3394" s="264" t="s">
        <v>3931</v>
      </c>
      <c r="B3394" t="s">
        <v>3910</v>
      </c>
      <c r="C3394" s="263" t="s">
        <v>3949</v>
      </c>
      <c r="D3394" s="258" t="str">
        <f t="shared" si="84"/>
        <v>COMMENT ON COLUMN SPT_NET_SHR_STG_EVT_V.SOURCE_VESS_TRIP_EVT_LON_DD IS 'Longitude (DD) for the source fishing event of the net sharing events';</v>
      </c>
    </row>
    <row r="3395" spans="1:4" x14ac:dyDescent="0.25">
      <c r="A3395" s="264" t="s">
        <v>3931</v>
      </c>
      <c r="B3395" t="s">
        <v>3911</v>
      </c>
      <c r="C3395" t="s">
        <v>3948</v>
      </c>
      <c r="D3395" s="258" t="str">
        <f t="shared" si="84"/>
        <v>COMMENT ON COLUMN SPT_NET_SHR_STG_EVT_V.SOURCE_VESS_TRIP_EVT_NOTES IS 'Notes for the given vessel trip event (if any) for the source fishing event of the net sharing events';</v>
      </c>
    </row>
    <row r="3396" spans="1:4" x14ac:dyDescent="0.25">
      <c r="A3396" s="264" t="s">
        <v>3931</v>
      </c>
      <c r="B3396" t="s">
        <v>3912</v>
      </c>
      <c r="C3396" t="s">
        <v>3951</v>
      </c>
      <c r="D3396" s="258" t="str">
        <f t="shared" si="84"/>
        <v>COMMENT ON COLUMN SPT_NET_SHR_STG_EVT_V.SOURCE_VESS_TRIP_EVT_START_DTM IS 'The start date/time of the given activity (UTC) for the source fishing event of the net sharing events';</v>
      </c>
    </row>
    <row r="3397" spans="1:4" x14ac:dyDescent="0.25">
      <c r="A3397" s="264" t="s">
        <v>3931</v>
      </c>
      <c r="B3397" t="s">
        <v>3913</v>
      </c>
      <c r="C3397" t="s">
        <v>3952</v>
      </c>
      <c r="D3397" s="258" t="str">
        <f t="shared" si="84"/>
        <v>COMMENT ON COLUMN SPT_NET_SHR_STG_EVT_V.SOURCE_VESS_TRIP_EVT_END_DTM IS 'The end date/time of the given activity (UTC) for the source fishing event of the net sharing events';</v>
      </c>
    </row>
    <row r="3398" spans="1:4" x14ac:dyDescent="0.25">
      <c r="A3398" s="264" t="s">
        <v>3931</v>
      </c>
      <c r="B3398" t="s">
        <v>3914</v>
      </c>
      <c r="C3398" t="s">
        <v>3971</v>
      </c>
      <c r="D3398" s="258" t="str">
        <f t="shared" si="84"/>
        <v>COMMENT ON COLUMN SPT_NET_SHR_STG_EVT_V.SOURCE_RPL_PAGE_NUM IS 'The page number of the RPL form that the given trip event metadata was reported for the source fishing event of the net sharing events';</v>
      </c>
    </row>
    <row r="3399" spans="1:4" s="263" customFormat="1" x14ac:dyDescent="0.25">
      <c r="A3399" s="264" t="s">
        <v>3931</v>
      </c>
      <c r="B3399" s="263" t="s">
        <v>4001</v>
      </c>
      <c r="C3399" s="263" t="s">
        <v>4003</v>
      </c>
      <c r="D3399" s="258" t="str">
        <f t="shared" si="84"/>
        <v>COMMENT ON COLUMN SPT_NET_SHR_STG_EVT_V.SOURCE_RPL_ORIG_PAGE_NUM IS 'The original RPL Page Number of the RPL form that the given trip event metadata was reported for the source fishing event of the net sharing events';</v>
      </c>
    </row>
    <row r="3400" spans="1:4" s="263" customFormat="1" x14ac:dyDescent="0.25">
      <c r="A3400" s="264" t="s">
        <v>3931</v>
      </c>
      <c r="B3400" s="263" t="s">
        <v>3967</v>
      </c>
      <c r="C3400" s="263" t="s">
        <v>3970</v>
      </c>
      <c r="D3400" s="258" t="str">
        <f t="shared" si="84"/>
        <v>COMMENT ON COLUMN SPT_NET_SHR_STG_EVT_V.SOURCE_RPL_ORIG_ACT_CODE IS 'The Activity Code value reported in the RPL form for the source fishing event of the net sharing events';</v>
      </c>
    </row>
    <row r="3401" spans="1:4" s="263" customFormat="1" x14ac:dyDescent="0.25">
      <c r="A3401" s="264" t="s">
        <v>3931</v>
      </c>
      <c r="B3401" s="263" t="s">
        <v>3997</v>
      </c>
      <c r="C3401" s="263" t="s">
        <v>3999</v>
      </c>
      <c r="D3401" s="258" t="str">
        <f t="shared" si="84"/>
        <v>COMMENT ON COLUMN SPT_NET_SHR_STG_EVT_V.SOURCE_RPL_ORIG_EVT_DATE IS 'The original Activity Date of the RPL form that the given trip event metadata was reported for the source fishing event of the net sharing events';</v>
      </c>
    </row>
    <row r="3402" spans="1:4" s="263" customFormat="1" x14ac:dyDescent="0.25">
      <c r="A3402" s="264" t="s">
        <v>3931</v>
      </c>
      <c r="B3402" s="263" t="s">
        <v>3989</v>
      </c>
      <c r="C3402" s="263" t="s">
        <v>3995</v>
      </c>
      <c r="D3402" s="258" t="str">
        <f t="shared" si="84"/>
        <v>COMMENT ON COLUMN SPT_NET_SHR_STG_EVT_V.SOURCE_RPL_ORIG_SET_START IS 'The original Set Start Time of the RPL form that the given trip event metadata was reported for the source fishing event of the net sharing events';</v>
      </c>
    </row>
    <row r="3403" spans="1:4" s="263" customFormat="1" x14ac:dyDescent="0.25">
      <c r="A3403" s="264" t="s">
        <v>3931</v>
      </c>
      <c r="B3403" s="263" t="s">
        <v>3990</v>
      </c>
      <c r="C3403" s="263" t="s">
        <v>3996</v>
      </c>
      <c r="D3403" s="258" t="str">
        <f t="shared" si="84"/>
        <v>COMMENT ON COLUMN SPT_NET_SHR_STG_EVT_V.SOURCE_RPL_ORIG_SET_END IS 'The original Set End Time of the RPL form that the given trip event metadata was reported for the source fishing event of the net sharing events';</v>
      </c>
    </row>
    <row r="3404" spans="1:4" x14ac:dyDescent="0.25">
      <c r="A3404" s="264" t="s">
        <v>3931</v>
      </c>
      <c r="B3404" t="s">
        <v>3915</v>
      </c>
      <c r="C3404" t="s">
        <v>3938</v>
      </c>
      <c r="D3404" s="258" t="str">
        <f t="shared" si="84"/>
        <v>COMMENT ON COLUMN SPT_NET_SHR_STG_EVT_V.RECV_VESS_NAME IS 'The net sharing receive vessel name at the time of departure for the given net sharing event';</v>
      </c>
    </row>
    <row r="3405" spans="1:4" x14ac:dyDescent="0.25">
      <c r="A3405" s="264" t="s">
        <v>3931</v>
      </c>
      <c r="B3405" t="s">
        <v>3916</v>
      </c>
      <c r="C3405" t="s">
        <v>3939</v>
      </c>
      <c r="D3405" s="258" t="str">
        <f t="shared" si="84"/>
        <v>COMMENT ON COLUMN SPT_NET_SHR_STG_EVT_V.RECV_LAT IS 'The latitude in decimal minutes notation (DDMM.MMMM) for the net sharing receive event';</v>
      </c>
    </row>
    <row r="3406" spans="1:4" x14ac:dyDescent="0.25">
      <c r="A3406" s="264" t="s">
        <v>3931</v>
      </c>
      <c r="B3406" t="s">
        <v>3917</v>
      </c>
      <c r="C3406" t="s">
        <v>3940</v>
      </c>
      <c r="D3406" s="258" t="str">
        <f t="shared" si="84"/>
        <v>COMMENT ON COLUMN SPT_NET_SHR_STG_EVT_V.RECV_LAT_H IS 'The latitude hemisphere abbreviation (N/S) for the net sharing receive event';</v>
      </c>
    </row>
    <row r="3407" spans="1:4" x14ac:dyDescent="0.25">
      <c r="A3407" s="264" t="s">
        <v>3931</v>
      </c>
      <c r="B3407" t="s">
        <v>3918</v>
      </c>
      <c r="C3407" t="s">
        <v>3941</v>
      </c>
      <c r="D3407" s="258" t="str">
        <f t="shared" si="84"/>
        <v>COMMENT ON COLUMN SPT_NET_SHR_STG_EVT_V.RECV_LON IS 'The longitude in decimal minutes notation (DDDMM.MMMM) for the net sharing receive event';</v>
      </c>
    </row>
    <row r="3408" spans="1:4" x14ac:dyDescent="0.25">
      <c r="A3408" s="264" t="s">
        <v>3931</v>
      </c>
      <c r="B3408" t="s">
        <v>3919</v>
      </c>
      <c r="C3408" t="s">
        <v>3942</v>
      </c>
      <c r="D3408" s="258" t="str">
        <f t="shared" si="84"/>
        <v>COMMENT ON COLUMN SPT_NET_SHR_STG_EVT_V.RECV_LON_H IS 'The longitude hemisphere abbreviation (E/W) for the net sharing receive event';</v>
      </c>
    </row>
    <row r="3409" spans="1:4" x14ac:dyDescent="0.25">
      <c r="A3409" s="264" t="s">
        <v>3931</v>
      </c>
      <c r="B3409" t="s">
        <v>3920</v>
      </c>
      <c r="C3409" t="s">
        <v>3943</v>
      </c>
      <c r="D3409" s="258" t="str">
        <f t="shared" si="84"/>
        <v>COMMENT ON COLUMN SPT_NET_SHR_STG_EVT_V.RECV_EVT_START_DTM IS 'The event start date/time for the net sharing receive event in MM/DD/YY HH24:MI format';</v>
      </c>
    </row>
    <row r="3410" spans="1:4" x14ac:dyDescent="0.25">
      <c r="A3410" s="264" t="s">
        <v>3931</v>
      </c>
      <c r="B3410" t="s">
        <v>3921</v>
      </c>
      <c r="C3410" s="263" t="s">
        <v>3957</v>
      </c>
      <c r="D3410" s="258" t="str">
        <f t="shared" si="84"/>
        <v>COMMENT ON COLUMN SPT_NET_SHR_STG_EVT_V.RECV_VESS_TRIP_ID IS 'The foreign key reference to the vessel trip the documents/processes belong to for the net sharing receive event';</v>
      </c>
    </row>
    <row r="3411" spans="1:4" x14ac:dyDescent="0.25">
      <c r="A3411" s="264" t="s">
        <v>3931</v>
      </c>
      <c r="B3411" t="s">
        <v>3922</v>
      </c>
      <c r="C3411" s="263" t="s">
        <v>3958</v>
      </c>
      <c r="D3411" s="258" t="str">
        <f t="shared" si="84"/>
        <v>COMMENT ON COLUMN SPT_NET_SHR_STG_EVT_V.RECV_VESS_ID IS 'Primary Key for the SPT_PTA_VESSELS table for the given fishing Vessel for the net sharing receive event';</v>
      </c>
    </row>
    <row r="3412" spans="1:4" s="263" customFormat="1" x14ac:dyDescent="0.25">
      <c r="A3412" s="264" t="s">
        <v>3931</v>
      </c>
      <c r="B3412" s="263" t="s">
        <v>3946</v>
      </c>
      <c r="C3412" s="263" t="s">
        <v>3959</v>
      </c>
      <c r="D3412" s="258" t="str">
        <f t="shared" si="84"/>
        <v>COMMENT ON COLUMN SPT_NET_SHR_STG_EVT_V.RECV_PTA_VESS_NAME IS 'The name of the given fishing Vessel during the DEPARTURE_DATE_UTC (PTA) for the net sharing receive event';</v>
      </c>
    </row>
    <row r="3413" spans="1:4" x14ac:dyDescent="0.25">
      <c r="A3413" s="264" t="s">
        <v>3931</v>
      </c>
      <c r="B3413" t="s">
        <v>3923</v>
      </c>
      <c r="C3413" s="263" t="s">
        <v>3960</v>
      </c>
      <c r="D3413" s="258" t="str">
        <f t="shared" si="84"/>
        <v>COMMENT ON COLUMN SPT_NET_SHR_STG_EVT_V.RECV_VESS_TRIP_EVT_ID IS 'Primary Key for the SPT_VESSEL_TRIP_EVTS table for the net sharing receive event';</v>
      </c>
    </row>
    <row r="3414" spans="1:4" s="263" customFormat="1" x14ac:dyDescent="0.25">
      <c r="A3414" s="264" t="s">
        <v>3931</v>
      </c>
      <c r="B3414" s="263" t="s">
        <v>3977</v>
      </c>
      <c r="C3414" s="263" t="s">
        <v>3985</v>
      </c>
      <c r="D3414" s="258" t="str">
        <f t="shared" si="84"/>
        <v>COMMENT ON COLUMN SPT_NET_SHR_STG_EVT_V.RECV_RPL_ORIG_LAT IS 'The Latitude value reported in the RPL form for the specified unit of measure for the net sharing receive event';</v>
      </c>
    </row>
    <row r="3415" spans="1:4" s="263" customFormat="1" x14ac:dyDescent="0.25">
      <c r="A3415" s="264" t="s">
        <v>3931</v>
      </c>
      <c r="B3415" s="263" t="s">
        <v>3978</v>
      </c>
      <c r="C3415" s="263" t="s">
        <v>3986</v>
      </c>
      <c r="D3415" s="258" t="str">
        <f t="shared" si="84"/>
        <v>COMMENT ON COLUMN SPT_NET_SHR_STG_EVT_V.RECV_RPL_ORIG_LAT_H IS 'The Latitude hemisphere value reported in the RPL form for the net sharing receive event';</v>
      </c>
    </row>
    <row r="3416" spans="1:4" x14ac:dyDescent="0.25">
      <c r="A3416" s="264" t="s">
        <v>3931</v>
      </c>
      <c r="B3416" t="s">
        <v>3924</v>
      </c>
      <c r="C3416" s="263" t="s">
        <v>3961</v>
      </c>
      <c r="D3416" s="258" t="str">
        <f t="shared" si="84"/>
        <v>COMMENT ON COLUMN SPT_NET_SHR_STG_EVT_V.RECV_VESS_TRIP_EVT_LAT_DD IS 'Latitude (DD) for the net sharing receive event';</v>
      </c>
    </row>
    <row r="3417" spans="1:4" s="263" customFormat="1" x14ac:dyDescent="0.25">
      <c r="A3417" s="264" t="s">
        <v>3931</v>
      </c>
      <c r="B3417" s="263" t="s">
        <v>3979</v>
      </c>
      <c r="C3417" s="263" t="s">
        <v>3987</v>
      </c>
      <c r="D3417" s="258" t="str">
        <f t="shared" si="84"/>
        <v>COMMENT ON COLUMN SPT_NET_SHR_STG_EVT_V.RECV_RPL_ORIG_LON IS 'The Longitude value reported in the RPL form for the specified unit of measure for the net sharing receive event';</v>
      </c>
    </row>
    <row r="3418" spans="1:4" s="263" customFormat="1" x14ac:dyDescent="0.25">
      <c r="A3418" s="264" t="s">
        <v>3931</v>
      </c>
      <c r="B3418" s="263" t="s">
        <v>3980</v>
      </c>
      <c r="C3418" s="263" t="s">
        <v>3988</v>
      </c>
      <c r="D3418" s="258" t="str">
        <f t="shared" si="84"/>
        <v>COMMENT ON COLUMN SPT_NET_SHR_STG_EVT_V.RECV_RPL_ORIG_LON_H IS 'The Longitude hemisphere value reported in the RPL form for the net sharing receive event';</v>
      </c>
    </row>
    <row r="3419" spans="1:4" x14ac:dyDescent="0.25">
      <c r="A3419" s="264" t="s">
        <v>3931</v>
      </c>
      <c r="B3419" t="s">
        <v>3925</v>
      </c>
      <c r="C3419" s="263" t="s">
        <v>3962</v>
      </c>
      <c r="D3419" s="258" t="str">
        <f t="shared" si="84"/>
        <v>COMMENT ON COLUMN SPT_NET_SHR_STG_EVT_V.RECV_VESS_TRIP_EVT_LON_DD IS 'Longitude (DD) for the net sharing receive event';</v>
      </c>
    </row>
    <row r="3420" spans="1:4" x14ac:dyDescent="0.25">
      <c r="A3420" s="264" t="s">
        <v>3931</v>
      </c>
      <c r="B3420" t="s">
        <v>3926</v>
      </c>
      <c r="C3420" s="263" t="s">
        <v>3963</v>
      </c>
      <c r="D3420" s="258" t="str">
        <f t="shared" ref="D3420:D3428" si="85">CONCATENATE("COMMENT ON COLUMN ",A3420, ".", B3420, " IS '", SUBSTITUTE(C3420, "'", "''"), "';")</f>
        <v>COMMENT ON COLUMN SPT_NET_SHR_STG_EVT_V.RECV_VESS_TRIP_EVT_NOTES IS 'Notes for the given vessel trip event (if any) for the net sharing receive event';</v>
      </c>
    </row>
    <row r="3421" spans="1:4" x14ac:dyDescent="0.25">
      <c r="A3421" s="264" t="s">
        <v>3931</v>
      </c>
      <c r="B3421" t="s">
        <v>3927</v>
      </c>
      <c r="C3421" s="263" t="s">
        <v>3964</v>
      </c>
      <c r="D3421" s="258" t="str">
        <f t="shared" si="85"/>
        <v>COMMENT ON COLUMN SPT_NET_SHR_STG_EVT_V.RECV_VESS_TRIP_EVT_START_DTM IS 'The start date/time of the given activity (UTC) for the net sharing receive event';</v>
      </c>
    </row>
    <row r="3422" spans="1:4" x14ac:dyDescent="0.25">
      <c r="A3422" s="264" t="s">
        <v>3931</v>
      </c>
      <c r="B3422" t="s">
        <v>3928</v>
      </c>
      <c r="C3422" s="263" t="s">
        <v>3965</v>
      </c>
      <c r="D3422" s="258" t="str">
        <f t="shared" si="85"/>
        <v>COMMENT ON COLUMN SPT_NET_SHR_STG_EVT_V.RECV_VESS_TRIP_EVT_END_DTM IS 'The end date/time of the given activity (UTC) for the net sharing receive event';</v>
      </c>
    </row>
    <row r="3423" spans="1:4" x14ac:dyDescent="0.25">
      <c r="A3423" s="264" t="s">
        <v>3931</v>
      </c>
      <c r="B3423" t="s">
        <v>3929</v>
      </c>
      <c r="C3423" s="263" t="s">
        <v>3968</v>
      </c>
      <c r="D3423" s="258" t="str">
        <f t="shared" si="85"/>
        <v>COMMENT ON COLUMN SPT_NET_SHR_STG_EVT_V.RECV_RPL_PAGE_NUM IS 'The page number of the RPL form that the given trip event metadata was reported for the net sharing receive event';</v>
      </c>
    </row>
    <row r="3424" spans="1:4" s="263" customFormat="1" x14ac:dyDescent="0.25">
      <c r="A3424" s="264" t="s">
        <v>3931</v>
      </c>
      <c r="B3424" s="263" t="s">
        <v>4002</v>
      </c>
      <c r="C3424" s="263" t="s">
        <v>4004</v>
      </c>
      <c r="D3424" s="258" t="str">
        <f t="shared" si="85"/>
        <v>COMMENT ON COLUMN SPT_NET_SHR_STG_EVT_V.RECV_RPL_ORIG_PAGE_NUM IS 'The original RPL Page Number of the RPL form that the given trip event metadata was reported for the net sharing receive event';</v>
      </c>
    </row>
    <row r="3425" spans="1:4" s="263" customFormat="1" x14ac:dyDescent="0.25">
      <c r="A3425" s="264" t="s">
        <v>3931</v>
      </c>
      <c r="B3425" s="263" t="s">
        <v>3966</v>
      </c>
      <c r="C3425" s="263" t="s">
        <v>3969</v>
      </c>
      <c r="D3425" s="258" t="str">
        <f t="shared" si="85"/>
        <v>COMMENT ON COLUMN SPT_NET_SHR_STG_EVT_V.RECV_RPL_ORIG_ACT_CODE IS 'The Activity Code value reported in the RPL form for the net sharing receive event';</v>
      </c>
    </row>
    <row r="3426" spans="1:4" s="263" customFormat="1" x14ac:dyDescent="0.25">
      <c r="A3426" s="264" t="s">
        <v>3931</v>
      </c>
      <c r="B3426" s="263" t="s">
        <v>3998</v>
      </c>
      <c r="C3426" s="263" t="s">
        <v>4000</v>
      </c>
      <c r="D3426" s="258" t="str">
        <f t="shared" si="85"/>
        <v>COMMENT ON COLUMN SPT_NET_SHR_STG_EVT_V.RECV_RPL_ORIG_EVT_DATE IS 'The original Activity Date of the RPL form that the given trip event metadata was reported for the net sharing receive event';</v>
      </c>
    </row>
    <row r="3427" spans="1:4" s="263" customFormat="1" x14ac:dyDescent="0.25">
      <c r="A3427" s="264" t="s">
        <v>3931</v>
      </c>
      <c r="B3427" s="263" t="s">
        <v>3991</v>
      </c>
      <c r="C3427" s="263" t="s">
        <v>3993</v>
      </c>
      <c r="D3427" s="258" t="str">
        <f t="shared" si="85"/>
        <v>COMMENT ON COLUMN SPT_NET_SHR_STG_EVT_V.RECV_RPL_ORIG_SET_START IS 'The original Set Start Time of the RPL form that the given trip event metadata was reported for the net sharing receive event';</v>
      </c>
    </row>
    <row r="3428" spans="1:4" s="263" customFormat="1" x14ac:dyDescent="0.25">
      <c r="A3428" s="264" t="s">
        <v>3931</v>
      </c>
      <c r="B3428" s="263" t="s">
        <v>3992</v>
      </c>
      <c r="C3428" s="263" t="s">
        <v>3994</v>
      </c>
      <c r="D3428" s="258" t="str">
        <f t="shared" si="85"/>
        <v>COMMENT ON COLUMN SPT_NET_SHR_STG_EVT_V.RECV_RPL_ORIG_SET_END IS 'The original Set End Time of the RPL form that the given trip event metadata was reported for the net sharing receive event';</v>
      </c>
    </row>
    <row r="3429" spans="1:4" x14ac:dyDescent="0.25">
      <c r="A3429" s="264" t="s">
        <v>3931</v>
      </c>
      <c r="B3429" t="s">
        <v>3930</v>
      </c>
      <c r="C3429" t="s">
        <v>3944</v>
      </c>
      <c r="D3429" s="258" t="str">
        <f t="shared" ref="D3429:D3512" si="86">CONCATENATE("COMMENT ON COLUMN ",A3429, ".", B3429, " IS '", SUBSTITUTE(C3429, "'", "''"), "';")</f>
        <v>COMMENT ON COLUMN SPT_NET_SHR_STG_EVT_V.NS_NOTES IS 'Notes about the given net sharing event (if any)';</v>
      </c>
    </row>
    <row r="3430" spans="1:4" s="263" customFormat="1" x14ac:dyDescent="0.25">
      <c r="A3430" s="264" t="s">
        <v>4008</v>
      </c>
      <c r="B3430" s="263" t="s">
        <v>1294</v>
      </c>
      <c r="C3430" s="239" t="s">
        <v>4191</v>
      </c>
      <c r="D3430" s="258" t="str">
        <f t="shared" si="86"/>
        <v>COMMENT ON COLUMN SPT_NET_SHR_STG_COMP_V.FISH_VESS_REG_NUM IS 'The registration number for the given fishing Vessel for the Source Fishing Event';</v>
      </c>
    </row>
    <row r="3431" spans="1:4" s="263" customFormat="1" x14ac:dyDescent="0.25">
      <c r="A3431" s="264" t="s">
        <v>4008</v>
      </c>
      <c r="B3431" s="263" t="s">
        <v>4187</v>
      </c>
      <c r="C3431" s="239" t="s">
        <v>4189</v>
      </c>
      <c r="D3431" s="258" t="str">
        <f t="shared" si="86"/>
        <v>COMMENT ON COLUMN SPT_NET_SHR_STG_COMP_V.RECV_VESS_REG_NUM IS 'The registration number for the given fishing Vessel for the Net Sharing Receive Event';</v>
      </c>
    </row>
    <row r="3432" spans="1:4" s="263" customFormat="1" x14ac:dyDescent="0.25">
      <c r="A3432" s="264" t="s">
        <v>4008</v>
      </c>
      <c r="B3432" s="263" t="s">
        <v>4188</v>
      </c>
      <c r="C3432" s="239" t="s">
        <v>4190</v>
      </c>
      <c r="D3432" s="258" t="str">
        <f t="shared" si="86"/>
        <v>COMMENT ON COLUMN SPT_NET_SHR_STG_COMP_V.GIVE_VESS_REG_NUM IS 'The registration number for the given fishing Vessel for the Net Sharing Give Event';</v>
      </c>
    </row>
    <row r="3433" spans="1:4" x14ac:dyDescent="0.25">
      <c r="A3433" s="264" t="s">
        <v>4008</v>
      </c>
      <c r="B3433" t="s">
        <v>3900</v>
      </c>
      <c r="C3433" t="s">
        <v>4009</v>
      </c>
      <c r="D3433" s="258" t="str">
        <f t="shared" si="86"/>
        <v>COMMENT ON COLUMN SPT_NET_SHR_STG_COMP_V.FISH_VESS_NAME IS 'Giving Vessel Name';</v>
      </c>
    </row>
    <row r="3434" spans="1:4" x14ac:dyDescent="0.25">
      <c r="A3434" s="264" t="s">
        <v>4008</v>
      </c>
      <c r="B3434" t="s">
        <v>3901</v>
      </c>
      <c r="C3434" s="223" t="s">
        <v>4010</v>
      </c>
      <c r="D3434" s="258" t="str">
        <f t="shared" si="86"/>
        <v>COMMENT ON COLUMN SPT_NET_SHR_STG_COMP_V.FISH_LAT IS 'Source Fishing Event Latitude (DDMM.MMM)';</v>
      </c>
    </row>
    <row r="3435" spans="1:4" x14ac:dyDescent="0.25">
      <c r="A3435" s="264" t="s">
        <v>4008</v>
      </c>
      <c r="B3435" t="s">
        <v>3902</v>
      </c>
      <c r="C3435" s="223" t="s">
        <v>4011</v>
      </c>
      <c r="D3435" s="258" t="str">
        <f t="shared" si="86"/>
        <v>COMMENT ON COLUMN SPT_NET_SHR_STG_COMP_V.FISH_LAT_H IS 'Source Fishing Event Latitude Hemisphere (N/S)';</v>
      </c>
    </row>
    <row r="3436" spans="1:4" x14ac:dyDescent="0.25">
      <c r="A3436" s="264" t="s">
        <v>4008</v>
      </c>
      <c r="B3436" t="s">
        <v>3903</v>
      </c>
      <c r="C3436" s="223" t="s">
        <v>4012</v>
      </c>
      <c r="D3436" s="258" t="str">
        <f t="shared" si="86"/>
        <v>COMMENT ON COLUMN SPT_NET_SHR_STG_COMP_V.FISH_LON IS 'Source Fishing Event Longitude (DDDMM.MMM)';</v>
      </c>
    </row>
    <row r="3437" spans="1:4" x14ac:dyDescent="0.25">
      <c r="A3437" s="264" t="s">
        <v>4008</v>
      </c>
      <c r="B3437" t="s">
        <v>3904</v>
      </c>
      <c r="C3437" s="223" t="s">
        <v>4013</v>
      </c>
      <c r="D3437" s="258" t="str">
        <f t="shared" si="86"/>
        <v>COMMENT ON COLUMN SPT_NET_SHR_STG_COMP_V.FISH_LON_H IS 'Source Fishing Event Longitude Hemisphere (E/W)';</v>
      </c>
    </row>
    <row r="3438" spans="1:4" x14ac:dyDescent="0.25">
      <c r="A3438" s="264" t="s">
        <v>4008</v>
      </c>
      <c r="B3438" t="s">
        <v>4005</v>
      </c>
      <c r="C3438" s="223" t="s">
        <v>4090</v>
      </c>
      <c r="D3438" s="258" t="str">
        <f t="shared" si="86"/>
        <v>COMMENT ON COLUMN SPT_NET_SHR_STG_COMP_V.FISH_EVENT_DTM IS 'Source Fishing Event Start Date/Time';</v>
      </c>
    </row>
    <row r="3439" spans="1:4" x14ac:dyDescent="0.25">
      <c r="A3439" s="264" t="s">
        <v>4008</v>
      </c>
      <c r="B3439" t="s">
        <v>3915</v>
      </c>
      <c r="C3439" s="223" t="s">
        <v>4014</v>
      </c>
      <c r="D3439" s="258" t="str">
        <f t="shared" si="86"/>
        <v>COMMENT ON COLUMN SPT_NET_SHR_STG_COMP_V.RECV_VESS_NAME IS 'Receiving Vessel Name';</v>
      </c>
    </row>
    <row r="3440" spans="1:4" x14ac:dyDescent="0.25">
      <c r="A3440" s="264" t="s">
        <v>4008</v>
      </c>
      <c r="B3440" t="s">
        <v>3916</v>
      </c>
      <c r="C3440" s="223" t="s">
        <v>4015</v>
      </c>
      <c r="D3440" s="258" t="str">
        <f t="shared" si="86"/>
        <v>COMMENT ON COLUMN SPT_NET_SHR_STG_COMP_V.RECV_LAT IS 'Net Sharing Event Latitude (DDMM.MMM)';</v>
      </c>
    </row>
    <row r="3441" spans="1:4" x14ac:dyDescent="0.25">
      <c r="A3441" s="264" t="s">
        <v>4008</v>
      </c>
      <c r="B3441" t="s">
        <v>3917</v>
      </c>
      <c r="C3441" s="223" t="s">
        <v>4016</v>
      </c>
      <c r="D3441" s="258" t="str">
        <f t="shared" si="86"/>
        <v>COMMENT ON COLUMN SPT_NET_SHR_STG_COMP_V.RECV_LAT_H IS 'Net Sharing Event Latitude Hemisphere (N/S)';</v>
      </c>
    </row>
    <row r="3442" spans="1:4" x14ac:dyDescent="0.25">
      <c r="A3442" s="264" t="s">
        <v>4008</v>
      </c>
      <c r="B3442" t="s">
        <v>3918</v>
      </c>
      <c r="C3442" s="223" t="s">
        <v>4017</v>
      </c>
      <c r="D3442" s="258" t="str">
        <f t="shared" si="86"/>
        <v>COMMENT ON COLUMN SPT_NET_SHR_STG_COMP_V.RECV_LON IS 'Net Sharing Event Longitude (DDDMM.MMM)';</v>
      </c>
    </row>
    <row r="3443" spans="1:4" x14ac:dyDescent="0.25">
      <c r="A3443" s="264" t="s">
        <v>4008</v>
      </c>
      <c r="B3443" t="s">
        <v>3919</v>
      </c>
      <c r="C3443" s="223" t="s">
        <v>4018</v>
      </c>
      <c r="D3443" s="258" t="str">
        <f t="shared" si="86"/>
        <v>COMMENT ON COLUMN SPT_NET_SHR_STG_COMP_V.RECV_LON_H IS 'Net Sharing Event Longitude Hemisphere (E/W)';</v>
      </c>
    </row>
    <row r="3444" spans="1:4" x14ac:dyDescent="0.25">
      <c r="A3444" s="264" t="s">
        <v>4008</v>
      </c>
      <c r="B3444" t="s">
        <v>4006</v>
      </c>
      <c r="C3444" s="223" t="s">
        <v>4091</v>
      </c>
      <c r="D3444" s="258" t="str">
        <f t="shared" si="86"/>
        <v>COMMENT ON COLUMN SPT_NET_SHR_STG_COMP_V.RECV_EVENT_DTM IS 'Net Sharing Event Start Date/Time';</v>
      </c>
    </row>
    <row r="3445" spans="1:4" x14ac:dyDescent="0.25">
      <c r="A3445" s="264" t="s">
        <v>4008</v>
      </c>
      <c r="B3445" t="s">
        <v>4019</v>
      </c>
      <c r="C3445" s="223" t="s">
        <v>4020</v>
      </c>
      <c r="D3445" s="258" t="str">
        <f t="shared" si="86"/>
        <v>COMMENT ON COLUMN SPT_NET_SHR_STG_COMP_V.GIVE_NOTES IS 'Net Sharing Give Event Notes';</v>
      </c>
    </row>
    <row r="3446" spans="1:4" x14ac:dyDescent="0.25">
      <c r="A3446" s="264" t="s">
        <v>4008</v>
      </c>
      <c r="B3446" t="s">
        <v>4007</v>
      </c>
      <c r="C3446" s="223" t="s">
        <v>4021</v>
      </c>
      <c r="D3446" s="258" t="str">
        <f t="shared" si="86"/>
        <v>COMMENT ON COLUMN SPT_NET_SHR_STG_COMP_V.RECV_NOTES IS 'Net Sharing Receive Event Notes';</v>
      </c>
    </row>
    <row r="3447" spans="1:4" s="263" customFormat="1" x14ac:dyDescent="0.25">
      <c r="A3447" s="264" t="s">
        <v>4008</v>
      </c>
      <c r="B3447" t="s">
        <v>4033</v>
      </c>
      <c r="C3447" s="223" t="s">
        <v>4059</v>
      </c>
      <c r="D3447" s="258" t="str">
        <f t="shared" si="86"/>
        <v>COMMENT ON COLUMN SPT_NET_SHR_STG_COMP_V.FISH_VESS_TRIP_ID IS 'Primary Key for the SPT_VESSEL_TRIPS table for the Source Fishing Event';</v>
      </c>
    </row>
    <row r="3448" spans="1:4" s="263" customFormat="1" x14ac:dyDescent="0.25">
      <c r="A3448" s="264" t="s">
        <v>4008</v>
      </c>
      <c r="B3448" t="s">
        <v>4034</v>
      </c>
      <c r="C3448" s="223" t="s">
        <v>4060</v>
      </c>
      <c r="D3448" s="258" t="str">
        <f t="shared" si="86"/>
        <v>COMMENT ON COLUMN SPT_NET_SHR_STG_COMP_V.FISH_VESS_ID IS 'Primary Key for the SPT_PTA_VESSELS table for the given fishing Vessel for the Source Fishing Event';</v>
      </c>
    </row>
    <row r="3449" spans="1:4" s="263" customFormat="1" x14ac:dyDescent="0.25">
      <c r="A3449" s="264" t="s">
        <v>4008</v>
      </c>
      <c r="B3449" t="s">
        <v>4035</v>
      </c>
      <c r="C3449" s="223" t="s">
        <v>4061</v>
      </c>
      <c r="D3449" s="258" t="str">
        <f t="shared" si="86"/>
        <v>COMMENT ON COLUMN SPT_NET_SHR_STG_COMP_V.FISH_FORMATTED_DEPART_DTM IS 'The formatted date/time (in UTC) of departure for the given fishing trip (MM/DD/YYYY HH24:MI) for the Source Fishing Event';</v>
      </c>
    </row>
    <row r="3450" spans="1:4" s="263" customFormat="1" x14ac:dyDescent="0.25">
      <c r="A3450" s="264" t="s">
        <v>4008</v>
      </c>
      <c r="B3450" t="s">
        <v>4036</v>
      </c>
      <c r="C3450" s="223" t="s">
        <v>4062</v>
      </c>
      <c r="D3450" s="258" t="str">
        <f t="shared" si="86"/>
        <v>COMMENT ON COLUMN SPT_NET_SHR_STG_COMP_V.FISH_FORMATTED_ARRIVAL_DTM IS 'The formatted date/time (in UTC) of arrival for the given fishing trip (MM/DD/YYYY HH24:MI) for the Source Fishing Event';</v>
      </c>
    </row>
    <row r="3451" spans="1:4" s="263" customFormat="1" x14ac:dyDescent="0.25">
      <c r="A3451" s="264" t="s">
        <v>4008</v>
      </c>
      <c r="B3451" t="s">
        <v>4037</v>
      </c>
      <c r="C3451" s="223" t="s">
        <v>4063</v>
      </c>
      <c r="D3451" s="258" t="str">
        <f t="shared" si="86"/>
        <v>COMMENT ON COLUMN SPT_NET_SHR_STG_COMP_V.FISH_VESS_TRIP_EVT_ID IS 'Primary Key for the SPT_VESSEL_TRIP_EVTS table for the Source Fishing Event';</v>
      </c>
    </row>
    <row r="3452" spans="1:4" s="263" customFormat="1" x14ac:dyDescent="0.25">
      <c r="A3452" s="264" t="s">
        <v>4008</v>
      </c>
      <c r="B3452" t="s">
        <v>4038</v>
      </c>
      <c r="C3452" s="223" t="s">
        <v>4064</v>
      </c>
      <c r="D3452" s="258" t="str">
        <f t="shared" si="86"/>
        <v>COMMENT ON COLUMN SPT_NET_SHR_STG_COMP_V.FISH_VESS_TRIP_EVT_LAT_DD IS 'Latitude (DD) for the Source Fishing Event';</v>
      </c>
    </row>
    <row r="3453" spans="1:4" s="263" customFormat="1" x14ac:dyDescent="0.25">
      <c r="A3453" s="264" t="s">
        <v>4008</v>
      </c>
      <c r="B3453" t="s">
        <v>4039</v>
      </c>
      <c r="C3453" s="223" t="s">
        <v>4065</v>
      </c>
      <c r="D3453" s="258" t="str">
        <f t="shared" si="86"/>
        <v>COMMENT ON COLUMN SPT_NET_SHR_STG_COMP_V.FISH_VESS_TRIP_EVT_LON_DD IS 'Longitude (DD) for the Source Fishing Event';</v>
      </c>
    </row>
    <row r="3454" spans="1:4" s="263" customFormat="1" x14ac:dyDescent="0.25">
      <c r="A3454" s="264" t="s">
        <v>4008</v>
      </c>
      <c r="B3454" t="s">
        <v>4040</v>
      </c>
      <c r="C3454" s="223" t="s">
        <v>4058</v>
      </c>
      <c r="D3454" s="258" t="str">
        <f t="shared" si="86"/>
        <v>COMMENT ON COLUMN SPT_NET_SHR_STG_COMP_V.FISH_FORM_TRIP_EVT_START_DTM IS 'The formatted start date/time of the given activity (UTC) in MM/DD/YYYY HH24:MI format for the Source Fishing Event';</v>
      </c>
    </row>
    <row r="3455" spans="1:4" s="263" customFormat="1" x14ac:dyDescent="0.25">
      <c r="A3455" s="264" t="s">
        <v>4008</v>
      </c>
      <c r="B3455" t="s">
        <v>3921</v>
      </c>
      <c r="C3455" s="223" t="s">
        <v>4066</v>
      </c>
      <c r="D3455" s="258" t="str">
        <f t="shared" si="86"/>
        <v>COMMENT ON COLUMN SPT_NET_SHR_STG_COMP_V.RECV_VESS_TRIP_ID IS 'Primary Key for the SPT_VESSEL_TRIPS table for the Net Sharing Receive Event';</v>
      </c>
    </row>
    <row r="3456" spans="1:4" s="263" customFormat="1" x14ac:dyDescent="0.25">
      <c r="A3456" s="264" t="s">
        <v>4008</v>
      </c>
      <c r="B3456" t="s">
        <v>3922</v>
      </c>
      <c r="C3456" s="223" t="s">
        <v>4067</v>
      </c>
      <c r="D3456" s="258" t="str">
        <f t="shared" si="86"/>
        <v>COMMENT ON COLUMN SPT_NET_SHR_STG_COMP_V.RECV_VESS_ID IS 'Primary Key for the SPT_PTA_VESSELS table for the given fishing Vessel for the Net Sharing Receive Event';</v>
      </c>
    </row>
    <row r="3457" spans="1:4" s="263" customFormat="1" x14ac:dyDescent="0.25">
      <c r="A3457" s="264" t="s">
        <v>4008</v>
      </c>
      <c r="B3457" t="s">
        <v>4041</v>
      </c>
      <c r="C3457" s="223" t="s">
        <v>4068</v>
      </c>
      <c r="D3457" s="258" t="str">
        <f t="shared" si="86"/>
        <v>COMMENT ON COLUMN SPT_NET_SHR_STG_COMP_V.RECV_FORMATTED_DEPART_DTM IS 'The formatted date/time (in UTC) of departure for the given fishing trip (MM/DD/YYYY HH24:MI) for the Net Sharing Receive Event';</v>
      </c>
    </row>
    <row r="3458" spans="1:4" s="263" customFormat="1" x14ac:dyDescent="0.25">
      <c r="A3458" s="264" t="s">
        <v>4008</v>
      </c>
      <c r="B3458" t="s">
        <v>4042</v>
      </c>
      <c r="C3458" s="223" t="s">
        <v>4069</v>
      </c>
      <c r="D3458" s="258" t="str">
        <f t="shared" si="86"/>
        <v>COMMENT ON COLUMN SPT_NET_SHR_STG_COMP_V.RECV_FORMATTED_ARRIVAL_DTM IS 'The formatted date/time (in UTC) of arrival for the given fishing trip (MM/DD/YYYY HH24:MI) for the Net Sharing Receive Event';</v>
      </c>
    </row>
    <row r="3459" spans="1:4" s="263" customFormat="1" x14ac:dyDescent="0.25">
      <c r="A3459" s="264" t="s">
        <v>4008</v>
      </c>
      <c r="B3459" t="s">
        <v>3923</v>
      </c>
      <c r="C3459" s="223" t="s">
        <v>4070</v>
      </c>
      <c r="D3459" s="258" t="str">
        <f t="shared" si="86"/>
        <v>COMMENT ON COLUMN SPT_NET_SHR_STG_COMP_V.RECV_VESS_TRIP_EVT_ID IS 'Primary Key for the SPT_VESSEL_TRIP_EVTS table for the Net Sharing Receive Event';</v>
      </c>
    </row>
    <row r="3460" spans="1:4" s="263" customFormat="1" x14ac:dyDescent="0.25">
      <c r="A3460" s="264" t="s">
        <v>4008</v>
      </c>
      <c r="B3460" t="s">
        <v>3924</v>
      </c>
      <c r="C3460" s="223" t="s">
        <v>4071</v>
      </c>
      <c r="D3460" s="258" t="str">
        <f t="shared" si="86"/>
        <v>COMMENT ON COLUMN SPT_NET_SHR_STG_COMP_V.RECV_VESS_TRIP_EVT_LAT_DD IS 'Latitude (DD) for the Net Sharing Receive Event';</v>
      </c>
    </row>
    <row r="3461" spans="1:4" s="263" customFormat="1" x14ac:dyDescent="0.25">
      <c r="A3461" s="264" t="s">
        <v>4008</v>
      </c>
      <c r="B3461" t="s">
        <v>3925</v>
      </c>
      <c r="C3461" s="223" t="s">
        <v>4072</v>
      </c>
      <c r="D3461" s="258" t="str">
        <f t="shared" si="86"/>
        <v>COMMENT ON COLUMN SPT_NET_SHR_STG_COMP_V.RECV_VESS_TRIP_EVT_LON_DD IS 'Longitude (DD) for the Net Sharing Receive Event';</v>
      </c>
    </row>
    <row r="3462" spans="1:4" s="263" customFormat="1" x14ac:dyDescent="0.25">
      <c r="A3462" s="264" t="s">
        <v>4008</v>
      </c>
      <c r="B3462" t="s">
        <v>4043</v>
      </c>
      <c r="C3462" s="223" t="s">
        <v>4073</v>
      </c>
      <c r="D3462" s="258" t="str">
        <f t="shared" si="86"/>
        <v>COMMENT ON COLUMN SPT_NET_SHR_STG_COMP_V.RECV_FORM_TRIP_EVT_START_DTM IS 'The formatted start date/time of the given activity (UTC) in MM/DD/YYYY HH24:MI format for the Net Sharing Receive Event';</v>
      </c>
    </row>
    <row r="3463" spans="1:4" s="263" customFormat="1" x14ac:dyDescent="0.25">
      <c r="A3463" s="264" t="s">
        <v>4008</v>
      </c>
      <c r="B3463" t="s">
        <v>4044</v>
      </c>
      <c r="C3463" s="223" t="s">
        <v>4074</v>
      </c>
      <c r="D3463" s="258" t="str">
        <f t="shared" si="86"/>
        <v>COMMENT ON COLUMN SPT_NET_SHR_STG_COMP_V.GIVE_VESS_TRIP_ID IS 'Primary Key for the SPT_VESSEL_TRIPS table for the Net Sharing Give Event';</v>
      </c>
    </row>
    <row r="3464" spans="1:4" s="263" customFormat="1" x14ac:dyDescent="0.25">
      <c r="A3464" s="264" t="s">
        <v>4008</v>
      </c>
      <c r="B3464" t="s">
        <v>4045</v>
      </c>
      <c r="C3464" s="223" t="s">
        <v>4075</v>
      </c>
      <c r="D3464" s="258" t="str">
        <f t="shared" si="86"/>
        <v>COMMENT ON COLUMN SPT_NET_SHR_STG_COMP_V.GIVE_VESS_ID IS 'Primary Key for the SPT_PTA_VESSELS table for the given fishing Vessel for the Net Sharing Give Event';</v>
      </c>
    </row>
    <row r="3465" spans="1:4" s="263" customFormat="1" x14ac:dyDescent="0.25">
      <c r="A3465" s="264" t="s">
        <v>4008</v>
      </c>
      <c r="B3465" t="s">
        <v>4046</v>
      </c>
      <c r="C3465" s="223" t="s">
        <v>4009</v>
      </c>
      <c r="D3465" s="258" t="str">
        <f t="shared" si="86"/>
        <v>COMMENT ON COLUMN SPT_NET_SHR_STG_COMP_V.GIVE_VESS_NAME IS 'Giving Vessel Name';</v>
      </c>
    </row>
    <row r="3466" spans="1:4" s="263" customFormat="1" x14ac:dyDescent="0.25">
      <c r="A3466" s="264" t="s">
        <v>4008</v>
      </c>
      <c r="B3466" t="s">
        <v>4047</v>
      </c>
      <c r="C3466" s="223" t="s">
        <v>4076</v>
      </c>
      <c r="D3466" s="258" t="str">
        <f t="shared" si="86"/>
        <v>COMMENT ON COLUMN SPT_NET_SHR_STG_COMP_V.GIVE_FORMATTED_DEPART_DTM IS 'The formatted date/time (in UTC) of departure for the given fishing trip (MM/DD/YYYY HH24:MI) for the Net Sharing Give Event';</v>
      </c>
    </row>
    <row r="3467" spans="1:4" s="263" customFormat="1" x14ac:dyDescent="0.25">
      <c r="A3467" s="264" t="s">
        <v>4008</v>
      </c>
      <c r="B3467" t="s">
        <v>4048</v>
      </c>
      <c r="C3467" s="223" t="s">
        <v>4077</v>
      </c>
      <c r="D3467" s="258" t="str">
        <f t="shared" si="86"/>
        <v>COMMENT ON COLUMN SPT_NET_SHR_STG_COMP_V.GIVE_FORMATTED_ARRIVAL_DTM IS 'The formatted date/time (in UTC) of arrival for the given fishing trip (MM/DD/YYYY HH24:MI) for the Net Sharing Give Event';</v>
      </c>
    </row>
    <row r="3468" spans="1:4" s="263" customFormat="1" x14ac:dyDescent="0.25">
      <c r="A3468" s="264" t="s">
        <v>4008</v>
      </c>
      <c r="B3468" t="s">
        <v>4049</v>
      </c>
      <c r="C3468" s="223" t="s">
        <v>4078</v>
      </c>
      <c r="D3468" s="258" t="str">
        <f t="shared" si="86"/>
        <v>COMMENT ON COLUMN SPT_NET_SHR_STG_COMP_V.GIVE_VESS_TRIP_EVT_ID IS 'Primary Key for the SPT_VESSEL_TRIP_EVTS table for the Net Sharing Give Event';</v>
      </c>
    </row>
    <row r="3469" spans="1:4" s="263" customFormat="1" x14ac:dyDescent="0.25">
      <c r="A3469" s="264" t="s">
        <v>4008</v>
      </c>
      <c r="B3469" t="s">
        <v>4050</v>
      </c>
      <c r="C3469" s="223" t="s">
        <v>4082</v>
      </c>
      <c r="D3469" s="258" t="str">
        <f t="shared" si="86"/>
        <v>COMMENT ON COLUMN SPT_NET_SHR_STG_COMP_V.GIVE_LAT IS 'Net Sharing Give Event Latitude (DDMM.MMM)';</v>
      </c>
    </row>
    <row r="3470" spans="1:4" s="263" customFormat="1" x14ac:dyDescent="0.25">
      <c r="A3470" s="264" t="s">
        <v>4008</v>
      </c>
      <c r="B3470" t="s">
        <v>4051</v>
      </c>
      <c r="C3470" s="223" t="s">
        <v>4083</v>
      </c>
      <c r="D3470" s="258" t="str">
        <f t="shared" si="86"/>
        <v>COMMENT ON COLUMN SPT_NET_SHR_STG_COMP_V.GIVE_LAT_H IS 'Net Sharing Give Event Latitude Hemisphere (N/S)';</v>
      </c>
    </row>
    <row r="3471" spans="1:4" s="263" customFormat="1" x14ac:dyDescent="0.25">
      <c r="A3471" s="264" t="s">
        <v>4008</v>
      </c>
      <c r="B3471" t="s">
        <v>4052</v>
      </c>
      <c r="C3471" s="223" t="s">
        <v>4084</v>
      </c>
      <c r="D3471" s="258" t="str">
        <f t="shared" si="86"/>
        <v>COMMENT ON COLUMN SPT_NET_SHR_STG_COMP_V.GIVE_LON IS 'Net Sharing Give Event Longitude (DDDMM.MMM)';</v>
      </c>
    </row>
    <row r="3472" spans="1:4" s="263" customFormat="1" x14ac:dyDescent="0.25">
      <c r="A3472" s="264" t="s">
        <v>4008</v>
      </c>
      <c r="B3472" t="s">
        <v>4053</v>
      </c>
      <c r="C3472" s="223" t="s">
        <v>4085</v>
      </c>
      <c r="D3472" s="258" t="str">
        <f t="shared" si="86"/>
        <v>COMMENT ON COLUMN SPT_NET_SHR_STG_COMP_V.GIVE_LON_H IS 'Net Sharing Give Event Longitude Hemisphere (E/W)';</v>
      </c>
    </row>
    <row r="3473" spans="1:4" s="263" customFormat="1" x14ac:dyDescent="0.25">
      <c r="A3473" s="264" t="s">
        <v>4008</v>
      </c>
      <c r="B3473" t="s">
        <v>4054</v>
      </c>
      <c r="C3473" s="223" t="s">
        <v>4092</v>
      </c>
      <c r="D3473" s="258" t="str">
        <f t="shared" si="86"/>
        <v>COMMENT ON COLUMN SPT_NET_SHR_STG_COMP_V.GIVE_EVENT_DTM IS 'Net Sharing Give Event Start Date/Time';</v>
      </c>
    </row>
    <row r="3474" spans="1:4" s="263" customFormat="1" x14ac:dyDescent="0.25">
      <c r="A3474" s="264" t="s">
        <v>4008</v>
      </c>
      <c r="B3474" t="s">
        <v>4055</v>
      </c>
      <c r="C3474" s="223" t="s">
        <v>4079</v>
      </c>
      <c r="D3474" s="258" t="str">
        <f t="shared" si="86"/>
        <v>COMMENT ON COLUMN SPT_NET_SHR_STG_COMP_V.GIVE_VESS_TRIP_EVT_LAT_DD IS 'Latitude (DD) for the Net Sharing Give Event';</v>
      </c>
    </row>
    <row r="3475" spans="1:4" s="263" customFormat="1" x14ac:dyDescent="0.25">
      <c r="A3475" s="264" t="s">
        <v>4008</v>
      </c>
      <c r="B3475" t="s">
        <v>4056</v>
      </c>
      <c r="C3475" s="223" t="s">
        <v>4080</v>
      </c>
      <c r="D3475" s="258" t="str">
        <f t="shared" si="86"/>
        <v>COMMENT ON COLUMN SPT_NET_SHR_STG_COMP_V.GIVE_VESS_TRIP_EVT_LON_DD IS 'Longitude (DD) for the Net Sharing Give Event';</v>
      </c>
    </row>
    <row r="3476" spans="1:4" s="263" customFormat="1" x14ac:dyDescent="0.25">
      <c r="A3476" s="264" t="s">
        <v>4008</v>
      </c>
      <c r="B3476" t="s">
        <v>4057</v>
      </c>
      <c r="C3476" s="223" t="s">
        <v>4081</v>
      </c>
      <c r="D3476" s="258" t="str">
        <f t="shared" si="86"/>
        <v>COMMENT ON COLUMN SPT_NET_SHR_STG_COMP_V.GIVE_FORM_TRIP_EVT_START_DTM IS 'The formatted start date/time of the given activity (UTC) in MM/DD/YYYY HH24:MI format for the Net Sharing Give Event';</v>
      </c>
    </row>
    <row r="3477" spans="1:4" s="263" customFormat="1" x14ac:dyDescent="0.25">
      <c r="A3477" s="264" t="s">
        <v>4008</v>
      </c>
      <c r="B3477" s="263" t="s">
        <v>1304</v>
      </c>
      <c r="C3477" s="223" t="s">
        <v>4087</v>
      </c>
      <c r="D3477" s="258" t="str">
        <f t="shared" si="86"/>
        <v>COMMENT ON COLUMN SPT_NET_SHR_STG_COMP_V.FISH_PTA_VESS_NAME IS 'The name of the given fishing Vessel during the DEPARTURE_DATE_UTC (PTA) for the Source Fishing Event';</v>
      </c>
    </row>
    <row r="3478" spans="1:4" s="263" customFormat="1" x14ac:dyDescent="0.25">
      <c r="A3478" s="264" t="s">
        <v>4008</v>
      </c>
      <c r="B3478" s="263" t="s">
        <v>3946</v>
      </c>
      <c r="C3478" s="223" t="s">
        <v>4088</v>
      </c>
      <c r="D3478" s="258" t="str">
        <f t="shared" si="86"/>
        <v>COMMENT ON COLUMN SPT_NET_SHR_STG_COMP_V.RECV_PTA_VESS_NAME IS 'The name of the given fishing Vessel during the DEPARTURE_DATE_UTC (PTA) for the Net Sharing Receive event';</v>
      </c>
    </row>
    <row r="3479" spans="1:4" s="263" customFormat="1" x14ac:dyDescent="0.25">
      <c r="A3479" s="264" t="s">
        <v>4008</v>
      </c>
      <c r="B3479" s="263" t="s">
        <v>4086</v>
      </c>
      <c r="C3479" s="223" t="s">
        <v>4089</v>
      </c>
      <c r="D3479" s="258" t="str">
        <f t="shared" si="86"/>
        <v>COMMENT ON COLUMN SPT_NET_SHR_STG_COMP_V.GIVE_PTA_VESS_NAME IS 'The name of the given fishing Vessel during the DEPARTURE_DATE_UTC (PTA) for the Net Sharing Give event';</v>
      </c>
    </row>
    <row r="3480" spans="1:4" s="263" customFormat="1" x14ac:dyDescent="0.25">
      <c r="A3480" s="264" t="s">
        <v>4008</v>
      </c>
      <c r="B3480" s="263" t="s">
        <v>4093</v>
      </c>
      <c r="C3480" s="223" t="s">
        <v>4098</v>
      </c>
      <c r="D3480" s="258" t="str">
        <f t="shared" si="86"/>
        <v>COMMENT ON COLUMN SPT_NET_SHR_STG_COMP_V.GIVE_EVENT_END_DTM IS 'The end date/time of the given activity (UTC) for the Net Sharing Give event';</v>
      </c>
    </row>
    <row r="3481" spans="1:4" s="263" customFormat="1" x14ac:dyDescent="0.25">
      <c r="A3481" s="264" t="s">
        <v>4008</v>
      </c>
      <c r="B3481" s="263" t="s">
        <v>4094</v>
      </c>
      <c r="C3481" s="223" t="s">
        <v>4097</v>
      </c>
      <c r="D3481" s="258" t="str">
        <f t="shared" si="86"/>
        <v>COMMENT ON COLUMN SPT_NET_SHR_STG_COMP_V.RECV_EVENT_END_DTM IS 'The end date/time of the given activity (UTC) for the Net Sharing Receive event';</v>
      </c>
    </row>
    <row r="3482" spans="1:4" s="263" customFormat="1" x14ac:dyDescent="0.25">
      <c r="A3482" s="264" t="s">
        <v>4008</v>
      </c>
      <c r="B3482" s="263" t="s">
        <v>4095</v>
      </c>
      <c r="C3482" s="223" t="s">
        <v>4096</v>
      </c>
      <c r="D3482" s="258" t="str">
        <f t="shared" si="86"/>
        <v>COMMENT ON COLUMN SPT_NET_SHR_STG_COMP_V.FISH_EVENT_END_DTM IS 'The end date/time of the given activity (UTC) for the Source Fishing Event';</v>
      </c>
    </row>
    <row r="3483" spans="1:4" s="263" customFormat="1" x14ac:dyDescent="0.25">
      <c r="A3483" s="264" t="s">
        <v>4008</v>
      </c>
      <c r="B3483" s="263" t="s">
        <v>4099</v>
      </c>
      <c r="C3483" s="223" t="s">
        <v>4115</v>
      </c>
      <c r="D3483" s="258" t="str">
        <f t="shared" si="86"/>
        <v>COMMENT ON COLUMN SPT_NET_SHR_STG_COMP_V.FISH_FORM_TRIP_EVT_END_DTM IS 'The formatted end date/time of the given activity (UTC) in MM/DD/YYYY HH24:MI format for the Source Fishing Event';</v>
      </c>
    </row>
    <row r="3484" spans="1:4" s="263" customFormat="1" x14ac:dyDescent="0.25">
      <c r="A3484" s="264" t="s">
        <v>4008</v>
      </c>
      <c r="B3484" s="263" t="s">
        <v>4100</v>
      </c>
      <c r="C3484" s="223" t="s">
        <v>4116</v>
      </c>
      <c r="D3484" s="258" t="str">
        <f t="shared" si="86"/>
        <v>COMMENT ON COLUMN SPT_NET_SHR_STG_COMP_V.FISH_ACT_CODE IS 'The numeric code for the given fishing activity for the Source Fishing Event';</v>
      </c>
    </row>
    <row r="3485" spans="1:4" s="263" customFormat="1" x14ac:dyDescent="0.25">
      <c r="A3485" s="264" t="s">
        <v>4008</v>
      </c>
      <c r="B3485" s="263" t="s">
        <v>4101</v>
      </c>
      <c r="C3485" s="223" t="s">
        <v>4117</v>
      </c>
      <c r="D3485" s="258" t="str">
        <f t="shared" si="86"/>
        <v>COMMENT ON COLUMN SPT_NET_SHR_STG_COMP_V.FISH_ACT_NAME IS 'The name of the given fishing activity for the Source Fishing Event';</v>
      </c>
    </row>
    <row r="3486" spans="1:4" s="263" customFormat="1" x14ac:dyDescent="0.25">
      <c r="A3486" s="264" t="s">
        <v>4008</v>
      </c>
      <c r="B3486" s="263" t="s">
        <v>4102</v>
      </c>
      <c r="C3486" s="223" t="s">
        <v>4118</v>
      </c>
      <c r="D3486" s="258" t="str">
        <f t="shared" si="86"/>
        <v>COMMENT ON COLUMN SPT_NET_SHR_STG_COMP_V.FISH_NOTES IS 'The Trip Event Notes for the Source Fishing Event';</v>
      </c>
    </row>
    <row r="3487" spans="1:4" s="263" customFormat="1" x14ac:dyDescent="0.25">
      <c r="A3487" s="264" t="s">
        <v>4008</v>
      </c>
      <c r="B3487" s="263" t="s">
        <v>4103</v>
      </c>
      <c r="C3487" s="223" t="s">
        <v>4112</v>
      </c>
      <c r="D3487" s="258" t="str">
        <f t="shared" si="86"/>
        <v>COMMENT ON COLUMN SPT_NET_SHR_STG_COMP_V.RECV_FORM_TRIP_EVT_END_DTM IS 'The formatted end date/time of the given activity (UTC) in MM/DD/YYYY HH24:MI format for the Net Sharing Receive event';</v>
      </c>
    </row>
    <row r="3488" spans="1:4" s="263" customFormat="1" x14ac:dyDescent="0.25">
      <c r="A3488" s="264" t="s">
        <v>4008</v>
      </c>
      <c r="B3488" s="263" t="s">
        <v>4104</v>
      </c>
      <c r="C3488" s="223" t="s">
        <v>4113</v>
      </c>
      <c r="D3488" s="258" t="str">
        <f t="shared" si="86"/>
        <v>COMMENT ON COLUMN SPT_NET_SHR_STG_COMP_V.RECV_ACT_CODE IS 'The numeric code for the given fishing activity for the Net Sharing Receive event';</v>
      </c>
    </row>
    <row r="3489" spans="1:4" s="263" customFormat="1" x14ac:dyDescent="0.25">
      <c r="A3489" s="264" t="s">
        <v>4008</v>
      </c>
      <c r="B3489" s="263" t="s">
        <v>4105</v>
      </c>
      <c r="C3489" s="223" t="s">
        <v>4114</v>
      </c>
      <c r="D3489" s="258" t="str">
        <f t="shared" si="86"/>
        <v>COMMENT ON COLUMN SPT_NET_SHR_STG_COMP_V.RECV_ACT_NAME IS 'The name of the given fishing activity for the Net Sharing Receive event';</v>
      </c>
    </row>
    <row r="3490" spans="1:4" s="263" customFormat="1" x14ac:dyDescent="0.25">
      <c r="A3490" s="264" t="s">
        <v>4008</v>
      </c>
      <c r="B3490" s="263" t="s">
        <v>4106</v>
      </c>
      <c r="C3490" s="223" t="s">
        <v>4109</v>
      </c>
      <c r="D3490" s="258" t="str">
        <f t="shared" si="86"/>
        <v>COMMENT ON COLUMN SPT_NET_SHR_STG_COMP_V.GIVE_FORM_TRIP_EVT_END_DTM IS 'The formatted end date/time of the given activity (UTC) in MM/DD/YYYY HH24:MI format for the Net Sharing Give Event';</v>
      </c>
    </row>
    <row r="3491" spans="1:4" s="263" customFormat="1" x14ac:dyDescent="0.25">
      <c r="A3491" s="264" t="s">
        <v>4008</v>
      </c>
      <c r="B3491" s="263" t="s">
        <v>4107</v>
      </c>
      <c r="C3491" s="223" t="s">
        <v>4110</v>
      </c>
      <c r="D3491" s="258" t="str">
        <f t="shared" si="86"/>
        <v>COMMENT ON COLUMN SPT_NET_SHR_STG_COMP_V.GIVE_ACT_CODE IS 'The numeric code for the given fishing activity for the Net Sharing Give Event';</v>
      </c>
    </row>
    <row r="3492" spans="1:4" s="263" customFormat="1" x14ac:dyDescent="0.25">
      <c r="A3492" s="264" t="s">
        <v>4008</v>
      </c>
      <c r="B3492" s="263" t="s">
        <v>4108</v>
      </c>
      <c r="C3492" s="223" t="s">
        <v>4111</v>
      </c>
      <c r="D3492" s="258" t="str">
        <f t="shared" si="86"/>
        <v>COMMENT ON COLUMN SPT_NET_SHR_STG_COMP_V.GIVE_ACT_NAME IS 'The name of the given fishing activity for the Net Sharing Give Event';</v>
      </c>
    </row>
    <row r="3493" spans="1:4" x14ac:dyDescent="0.25">
      <c r="A3493" t="s">
        <v>4026</v>
      </c>
      <c r="B3493" t="s">
        <v>4023</v>
      </c>
      <c r="C3493" s="223" t="s">
        <v>4031</v>
      </c>
      <c r="D3493" s="258" t="str">
        <f>CONCATENATE("COMMENT ON COLUMN ",A3493, ".", B3493, " IS '", SUBSTITUTE(C3493, "'", "''"), "';")</f>
        <v>COMMENT ON COLUMN SPT_NET_SHR_STG_VERIFY_V.MATCH_EXISTS IS 'Calculated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3494" spans="1:4" x14ac:dyDescent="0.25">
      <c r="A3494" s="263" t="s">
        <v>4026</v>
      </c>
      <c r="B3494" t="s">
        <v>4019</v>
      </c>
      <c r="C3494" s="223" t="s">
        <v>4027</v>
      </c>
      <c r="D3494" s="258" t="str">
        <f>CONCATENATE("COMMENT ON COLUMN ",A3494, ".", B3494, " IS '", SUBSTITUTE(C3494, "'", "''"), "';")</f>
        <v>COMMENT ON COLUMN SPT_NET_SHR_STG_VERIFY_V.GIVE_NOTES IS 'The Trip Event Notes for the Net Sharing Give Event';</v>
      </c>
    </row>
    <row r="3495" spans="1:4" x14ac:dyDescent="0.25">
      <c r="A3495" s="263" t="s">
        <v>4026</v>
      </c>
      <c r="B3495" t="s">
        <v>4007</v>
      </c>
      <c r="C3495" s="223" t="s">
        <v>4028</v>
      </c>
      <c r="D3495" s="258" t="str">
        <f t="shared" si="86"/>
        <v>COMMENT ON COLUMN SPT_NET_SHR_STG_VERIFY_V.RECV_NOTES IS 'The Trip Event Notes for the Net Sharing Receive Event';</v>
      </c>
    </row>
    <row r="3496" spans="1:4" x14ac:dyDescent="0.25">
      <c r="A3496" s="263" t="s">
        <v>4026</v>
      </c>
      <c r="B3496" t="s">
        <v>4024</v>
      </c>
      <c r="C3496" s="223" t="s">
        <v>4029</v>
      </c>
      <c r="D3496" s="258" t="str">
        <f t="shared" si="86"/>
        <v>COMMENT ON COLUMN SPT_NET_SHR_STG_VERIFY_V.GIVE_NOTES_MATCH IS 'Flag to indicate if the Trip Event Notes for the Net Sharing Give Event contain the net sharing staging data note (using the LIKE operator)';</v>
      </c>
    </row>
    <row r="3497" spans="1:4" x14ac:dyDescent="0.25">
      <c r="A3497" s="263" t="s">
        <v>4026</v>
      </c>
      <c r="B3497" t="s">
        <v>4025</v>
      </c>
      <c r="C3497" s="223" t="s">
        <v>4030</v>
      </c>
      <c r="D3497" s="258" t="str">
        <f t="shared" si="86"/>
        <v>COMMENT ON COLUMN SPT_NET_SHR_STG_VERIFY_V.RECV_NOTES_MATCH IS 'Flag to indicate if the Trip Event Notes for the Net Sharing Receive Event contain the net sharing staging data note (using the LIKE operator)';</v>
      </c>
    </row>
    <row r="3498" spans="1:4" x14ac:dyDescent="0.25">
      <c r="A3498" s="263" t="s">
        <v>4026</v>
      </c>
      <c r="B3498" t="s">
        <v>3898</v>
      </c>
      <c r="C3498" t="str">
        <f>VLOOKUP(B3498, $B$3378:$C$3429, 2, FALSE)</f>
        <v>Primary Key for the SPT_NET_SHR_STG_DATA table</v>
      </c>
      <c r="D3498" s="258" t="str">
        <f t="shared" si="86"/>
        <v>COMMENT ON COLUMN SPT_NET_SHR_STG_VERIFY_V.NET_SHR_STG_DATA_ID IS 'Primary Key for the SPT_NET_SHR_STG_DATA table';</v>
      </c>
    </row>
    <row r="3499" spans="1:4" x14ac:dyDescent="0.25">
      <c r="A3499" s="263" t="s">
        <v>4026</v>
      </c>
      <c r="B3499" t="s">
        <v>3900</v>
      </c>
      <c r="C3499" s="263" t="str">
        <f t="shared" ref="C3499:C3511" si="87">VLOOKUP(B3499, $B$3378:$C$3429, 2, FALSE)</f>
        <v>The fishing vessel name at the time of departure for the given net sharing event</v>
      </c>
      <c r="D3499" s="258" t="str">
        <f t="shared" si="86"/>
        <v>COMMENT ON COLUMN SPT_NET_SHR_STG_VERIFY_V.FISH_VESS_NAME IS 'The fishing vessel name at the time of departure for the given net sharing event';</v>
      </c>
    </row>
    <row r="3500" spans="1:4" x14ac:dyDescent="0.25">
      <c r="A3500" s="263" t="s">
        <v>4026</v>
      </c>
      <c r="B3500" t="s">
        <v>3901</v>
      </c>
      <c r="C3500" s="263" t="str">
        <f t="shared" si="87"/>
        <v>The latitude in decimal minutes notation (DDMM.MMMM) for the fishing event that is the source of the net sharing event</v>
      </c>
      <c r="D3500" s="258" t="str">
        <f t="shared" si="86"/>
        <v>COMMENT ON COLUMN SPT_NET_SHR_STG_VERIFY_V.FISH_LAT IS 'The latitude in decimal minutes notation (DDMM.MMMM) for the fishing event that is the source of the net sharing event';</v>
      </c>
    </row>
    <row r="3501" spans="1:4" x14ac:dyDescent="0.25">
      <c r="A3501" s="263" t="s">
        <v>4026</v>
      </c>
      <c r="B3501" t="s">
        <v>3902</v>
      </c>
      <c r="C3501" s="263" t="str">
        <f t="shared" si="87"/>
        <v>The latitude hemisphere abbreviation (N/S) for the fishing event that is the source of the net sharing event</v>
      </c>
      <c r="D3501" s="258" t="str">
        <f t="shared" si="86"/>
        <v>COMMENT ON COLUMN SPT_NET_SHR_STG_VERIFY_V.FISH_LAT_H IS 'The latitude hemisphere abbreviation (N/S) for the fishing event that is the source of the net sharing event';</v>
      </c>
    </row>
    <row r="3502" spans="1:4" x14ac:dyDescent="0.25">
      <c r="A3502" s="263" t="s">
        <v>4026</v>
      </c>
      <c r="B3502" t="s">
        <v>3903</v>
      </c>
      <c r="C3502" s="263" t="str">
        <f t="shared" si="87"/>
        <v>The longitude in decimal minutes notation (DDDMM.MMMM) for the fishing event that is the source of the net sharing event</v>
      </c>
      <c r="D3502" s="258" t="str">
        <f t="shared" si="86"/>
        <v>COMMENT ON COLUMN SPT_NET_SHR_STG_VERIFY_V.FISH_LON IS 'The longitude in decimal minutes notation (DDDMM.MMMM) for the fishing event that is the source of the net sharing event';</v>
      </c>
    </row>
    <row r="3503" spans="1:4" x14ac:dyDescent="0.25">
      <c r="A3503" s="263" t="s">
        <v>4026</v>
      </c>
      <c r="B3503" t="s">
        <v>3904</v>
      </c>
      <c r="C3503" s="263" t="str">
        <f t="shared" si="87"/>
        <v>The longitude hemisphere abbreviation (E/W) for the fishing event that is the source of the net sharing event</v>
      </c>
      <c r="D3503" s="258" t="str">
        <f t="shared" si="86"/>
        <v>COMMENT ON COLUMN SPT_NET_SHR_STG_VERIFY_V.FISH_LON_H IS 'The longitude hemisphere abbreviation (E/W) for the fishing event that is the source of the net sharing event';</v>
      </c>
    </row>
    <row r="3504" spans="1:4" x14ac:dyDescent="0.25">
      <c r="A3504" s="263" t="s">
        <v>4026</v>
      </c>
      <c r="B3504" t="s">
        <v>3905</v>
      </c>
      <c r="C3504" s="263" t="str">
        <f t="shared" si="87"/>
        <v>The event start date/time for the fishing event that is the source of the net sharing event in MM/DD/YY HH24:MI format</v>
      </c>
      <c r="D3504" s="258" t="str">
        <f t="shared" si="86"/>
        <v>COMMENT ON COLUMN SPT_NET_SHR_STG_VERIFY_V.FISH_EVT_START_DTM IS 'The event start date/time for the fishing event that is the source of the net sharing event in MM/DD/YY HH24:MI format';</v>
      </c>
    </row>
    <row r="3505" spans="1:4" x14ac:dyDescent="0.25">
      <c r="A3505" s="263" t="s">
        <v>4026</v>
      </c>
      <c r="B3505" t="s">
        <v>3915</v>
      </c>
      <c r="C3505" s="263" t="str">
        <f t="shared" si="87"/>
        <v>The net sharing receive vessel name at the time of departure for the given net sharing event</v>
      </c>
      <c r="D3505" s="258" t="str">
        <f t="shared" si="86"/>
        <v>COMMENT ON COLUMN SPT_NET_SHR_STG_VERIFY_V.RECV_VESS_NAME IS 'The net sharing receive vessel name at the time of departure for the given net sharing event';</v>
      </c>
    </row>
    <row r="3506" spans="1:4" x14ac:dyDescent="0.25">
      <c r="A3506" s="263" t="s">
        <v>4026</v>
      </c>
      <c r="B3506" t="s">
        <v>3916</v>
      </c>
      <c r="C3506" s="263" t="str">
        <f t="shared" si="87"/>
        <v>The latitude in decimal minutes notation (DDMM.MMMM) for the net sharing receive event</v>
      </c>
      <c r="D3506" s="258" t="str">
        <f t="shared" si="86"/>
        <v>COMMENT ON COLUMN SPT_NET_SHR_STG_VERIFY_V.RECV_LAT IS 'The latitude in decimal minutes notation (DDMM.MMMM) for the net sharing receive event';</v>
      </c>
    </row>
    <row r="3507" spans="1:4" x14ac:dyDescent="0.25">
      <c r="A3507" s="263" t="s">
        <v>4026</v>
      </c>
      <c r="B3507" t="s">
        <v>3917</v>
      </c>
      <c r="C3507" s="263" t="str">
        <f t="shared" si="87"/>
        <v>The latitude hemisphere abbreviation (N/S) for the net sharing receive event</v>
      </c>
      <c r="D3507" s="258" t="str">
        <f t="shared" si="86"/>
        <v>COMMENT ON COLUMN SPT_NET_SHR_STG_VERIFY_V.RECV_LAT_H IS 'The latitude hemisphere abbreviation (N/S) for the net sharing receive event';</v>
      </c>
    </row>
    <row r="3508" spans="1:4" x14ac:dyDescent="0.25">
      <c r="A3508" s="263" t="s">
        <v>4026</v>
      </c>
      <c r="B3508" t="s">
        <v>3918</v>
      </c>
      <c r="C3508" s="263" t="str">
        <f t="shared" si="87"/>
        <v>The longitude in decimal minutes notation (DDDMM.MMMM) for the net sharing receive event</v>
      </c>
      <c r="D3508" s="258" t="str">
        <f t="shared" si="86"/>
        <v>COMMENT ON COLUMN SPT_NET_SHR_STG_VERIFY_V.RECV_LON IS 'The longitude in decimal minutes notation (DDDMM.MMMM) for the net sharing receive event';</v>
      </c>
    </row>
    <row r="3509" spans="1:4" x14ac:dyDescent="0.25">
      <c r="A3509" s="263" t="s">
        <v>4026</v>
      </c>
      <c r="B3509" t="s">
        <v>3919</v>
      </c>
      <c r="C3509" s="263" t="str">
        <f t="shared" si="87"/>
        <v>The longitude hemisphere abbreviation (E/W) for the net sharing receive event</v>
      </c>
      <c r="D3509" s="258" t="str">
        <f t="shared" si="86"/>
        <v>COMMENT ON COLUMN SPT_NET_SHR_STG_VERIFY_V.RECV_LON_H IS 'The longitude hemisphere abbreviation (E/W) for the net sharing receive event';</v>
      </c>
    </row>
    <row r="3510" spans="1:4" x14ac:dyDescent="0.25">
      <c r="A3510" s="263" t="s">
        <v>4026</v>
      </c>
      <c r="B3510" t="s">
        <v>3920</v>
      </c>
      <c r="C3510" s="263" t="str">
        <f t="shared" si="87"/>
        <v>The event start date/time for the net sharing receive event in MM/DD/YY HH24:MI format</v>
      </c>
      <c r="D3510" s="258" t="str">
        <f t="shared" si="86"/>
        <v>COMMENT ON COLUMN SPT_NET_SHR_STG_VERIFY_V.RECV_EVT_START_DTM IS 'The event start date/time for the net sharing receive event in MM/DD/YY HH24:MI format';</v>
      </c>
    </row>
    <row r="3511" spans="1:4" x14ac:dyDescent="0.25">
      <c r="A3511" s="263" t="s">
        <v>4026</v>
      </c>
      <c r="B3511" t="s">
        <v>3930</v>
      </c>
      <c r="C3511" s="263" t="str">
        <f t="shared" si="87"/>
        <v>Notes about the given net sharing event (if any)</v>
      </c>
      <c r="D3511" s="258" t="str">
        <f t="shared" si="86"/>
        <v>COMMENT ON COLUMN SPT_NET_SHR_STG_VERIFY_V.NS_NOTES IS 'Notes about the given net sharing event (if any)';</v>
      </c>
    </row>
    <row r="3512" spans="1:4" x14ac:dyDescent="0.25">
      <c r="A3512" t="s">
        <v>4136</v>
      </c>
      <c r="B3512" t="s">
        <v>4033</v>
      </c>
      <c r="C3512" t="str">
        <f t="shared" ref="C3512:C3559" si="88">VLOOKUP(B3512, $B$3378:$C$3511, 2, FALSE)</f>
        <v>Primary Key for the SPT_VESSEL_TRIPS table for the Source Fishing Event</v>
      </c>
      <c r="D3512" s="258" t="str">
        <f t="shared" si="86"/>
        <v>COMMENT ON COLUMN SPT_QC_RPL_NET_SHR_RELS_V.FISH_VESS_TRIP_ID IS 'Primary Key for the SPT_VESSEL_TRIPS table for the Source Fishing Event';</v>
      </c>
    </row>
    <row r="3513" spans="1:4" x14ac:dyDescent="0.25">
      <c r="A3513" s="263" t="s">
        <v>4136</v>
      </c>
      <c r="B3513" t="s">
        <v>4034</v>
      </c>
      <c r="C3513" s="263" t="str">
        <f t="shared" si="88"/>
        <v>Primary Key for the SPT_PTA_VESSELS table for the given fishing Vessel for the Source Fishing Event</v>
      </c>
      <c r="D3513" s="258" t="str">
        <f t="shared" ref="D3513:D3586" si="89">CONCATENATE("COMMENT ON COLUMN ",A3513, ".", B3513, " IS '", SUBSTITUTE(C3513, "'", "''"), "';")</f>
        <v>COMMENT ON COLUMN SPT_QC_RPL_NET_SHR_RELS_V.FISH_VESS_ID IS 'Primary Key for the SPT_PTA_VESSELS table for the given fishing Vessel for the Source Fishing Event';</v>
      </c>
    </row>
    <row r="3514" spans="1:4" x14ac:dyDescent="0.25">
      <c r="A3514" s="263" t="s">
        <v>4136</v>
      </c>
      <c r="B3514" t="s">
        <v>1304</v>
      </c>
      <c r="C3514" s="263" t="str">
        <f t="shared" si="88"/>
        <v>The name of the given fishing Vessel during the DEPARTURE_DATE_UTC (PTA) for the Source Fishing Event</v>
      </c>
      <c r="D3514" s="258" t="str">
        <f t="shared" si="89"/>
        <v>COMMENT ON COLUMN SPT_QC_RPL_NET_SHR_RELS_V.FISH_PTA_VESS_NAME IS 'The name of the given fishing Vessel during the DEPARTURE_DATE_UTC (PTA) for the Source Fishing Event';</v>
      </c>
    </row>
    <row r="3515" spans="1:4" s="263" customFormat="1" x14ac:dyDescent="0.25">
      <c r="A3515" s="263" t="s">
        <v>4136</v>
      </c>
      <c r="B3515" s="263" t="s">
        <v>1294</v>
      </c>
      <c r="C3515" s="263" t="str">
        <f t="shared" si="88"/>
        <v>The registration number for the given fishing Vessel for the Source Fishing Event</v>
      </c>
      <c r="D3515" s="258" t="str">
        <f t="shared" si="89"/>
        <v>COMMENT ON COLUMN SPT_QC_RPL_NET_SHR_RELS_V.FISH_VESS_REG_NUM IS 'The registration number for the given fishing Vessel for the Source Fishing Event';</v>
      </c>
    </row>
    <row r="3516" spans="1:4" x14ac:dyDescent="0.25">
      <c r="A3516" s="263" t="s">
        <v>4136</v>
      </c>
      <c r="B3516" t="s">
        <v>4035</v>
      </c>
      <c r="C3516" s="263" t="str">
        <f t="shared" si="88"/>
        <v>The formatted date/time (in UTC) of departure for the given fishing trip (MM/DD/YYYY HH24:MI) for the Source Fishing Event</v>
      </c>
      <c r="D3516" s="258" t="str">
        <f t="shared" si="89"/>
        <v>COMMENT ON COLUMN SPT_QC_RPL_NET_SHR_RELS_V.FISH_FORMATTED_DEPART_DTM IS 'The formatted date/time (in UTC) of departure for the given fishing trip (MM/DD/YYYY HH24:MI) for the Source Fishing Event';</v>
      </c>
    </row>
    <row r="3517" spans="1:4" x14ac:dyDescent="0.25">
      <c r="A3517" s="263" t="s">
        <v>4136</v>
      </c>
      <c r="B3517" t="s">
        <v>4036</v>
      </c>
      <c r="C3517" s="263" t="str">
        <f t="shared" si="88"/>
        <v>The formatted date/time (in UTC) of arrival for the given fishing trip (MM/DD/YYYY HH24:MI) for the Source Fishing Event</v>
      </c>
      <c r="D3517" s="258" t="str">
        <f t="shared" si="89"/>
        <v>COMMENT ON COLUMN SPT_QC_RPL_NET_SHR_RELS_V.FISH_FORMATTED_ARRIVAL_DTM IS 'The formatted date/time (in UTC) of arrival for the given fishing trip (MM/DD/YYYY HH24:MI) for the Source Fishing Event';</v>
      </c>
    </row>
    <row r="3518" spans="1:4" x14ac:dyDescent="0.25">
      <c r="A3518" s="263" t="s">
        <v>4136</v>
      </c>
      <c r="B3518" t="s">
        <v>4037</v>
      </c>
      <c r="C3518" s="263" t="str">
        <f t="shared" si="88"/>
        <v>Primary Key for the SPT_VESSEL_TRIP_EVTS table for the Source Fishing Event</v>
      </c>
      <c r="D3518" s="258" t="str">
        <f t="shared" si="89"/>
        <v>COMMENT ON COLUMN SPT_QC_RPL_NET_SHR_RELS_V.FISH_VESS_TRIP_EVT_ID IS 'Primary Key for the SPT_VESSEL_TRIP_EVTS table for the Source Fishing Event';</v>
      </c>
    </row>
    <row r="3519" spans="1:4" x14ac:dyDescent="0.25">
      <c r="A3519" s="263" t="s">
        <v>4136</v>
      </c>
      <c r="B3519" t="s">
        <v>4005</v>
      </c>
      <c r="C3519" s="263" t="str">
        <f t="shared" si="88"/>
        <v>Source Fishing Event Start Date/Time</v>
      </c>
      <c r="D3519" s="258" t="str">
        <f t="shared" si="89"/>
        <v>COMMENT ON COLUMN SPT_QC_RPL_NET_SHR_RELS_V.FISH_EVENT_DTM IS 'Source Fishing Event Start Date/Time';</v>
      </c>
    </row>
    <row r="3520" spans="1:4" x14ac:dyDescent="0.25">
      <c r="A3520" s="263" t="s">
        <v>4136</v>
      </c>
      <c r="B3520" t="s">
        <v>4095</v>
      </c>
      <c r="C3520" s="263" t="str">
        <f t="shared" si="88"/>
        <v>The end date/time of the given activity (UTC) for the Source Fishing Event</v>
      </c>
      <c r="D3520" s="258" t="str">
        <f t="shared" si="89"/>
        <v>COMMENT ON COLUMN SPT_QC_RPL_NET_SHR_RELS_V.FISH_EVENT_END_DTM IS 'The end date/time of the given activity (UTC) for the Source Fishing Event';</v>
      </c>
    </row>
    <row r="3521" spans="1:4" x14ac:dyDescent="0.25">
      <c r="A3521" s="263" t="s">
        <v>4136</v>
      </c>
      <c r="B3521" t="s">
        <v>4038</v>
      </c>
      <c r="C3521" s="263" t="str">
        <f t="shared" si="88"/>
        <v>Latitude (DD) for the Source Fishing Event</v>
      </c>
      <c r="D3521" s="258" t="str">
        <f t="shared" si="89"/>
        <v>COMMENT ON COLUMN SPT_QC_RPL_NET_SHR_RELS_V.FISH_VESS_TRIP_EVT_LAT_DD IS 'Latitude (DD) for the Source Fishing Event';</v>
      </c>
    </row>
    <row r="3522" spans="1:4" x14ac:dyDescent="0.25">
      <c r="A3522" s="263" t="s">
        <v>4136</v>
      </c>
      <c r="B3522" t="s">
        <v>4039</v>
      </c>
      <c r="C3522" s="263" t="str">
        <f t="shared" si="88"/>
        <v>Longitude (DD) for the Source Fishing Event</v>
      </c>
      <c r="D3522" s="258" t="str">
        <f t="shared" si="89"/>
        <v>COMMENT ON COLUMN SPT_QC_RPL_NET_SHR_RELS_V.FISH_VESS_TRIP_EVT_LON_DD IS 'Longitude (DD) for the Source Fishing Event';</v>
      </c>
    </row>
    <row r="3523" spans="1:4" x14ac:dyDescent="0.25">
      <c r="A3523" s="263" t="s">
        <v>4136</v>
      </c>
      <c r="B3523" t="s">
        <v>4040</v>
      </c>
      <c r="C3523" s="263" t="str">
        <f t="shared" si="88"/>
        <v>The formatted start date/time of the given activity (UTC) in MM/DD/YYYY HH24:MI format for the Source Fishing Event</v>
      </c>
      <c r="D3523" s="258" t="str">
        <f t="shared" si="89"/>
        <v>COMMENT ON COLUMN SPT_QC_RPL_NET_SHR_RELS_V.FISH_FORM_TRIP_EVT_START_DTM IS 'The formatted start date/time of the given activity (UTC) in MM/DD/YYYY HH24:MI format for the Source Fishing Event';</v>
      </c>
    </row>
    <row r="3524" spans="1:4" x14ac:dyDescent="0.25">
      <c r="A3524" s="263" t="s">
        <v>4136</v>
      </c>
      <c r="B3524" t="s">
        <v>4099</v>
      </c>
      <c r="C3524" s="263" t="str">
        <f t="shared" si="88"/>
        <v>The formatted end date/time of the given activity (UTC) in MM/DD/YYYY HH24:MI format for the Source Fishing Event</v>
      </c>
      <c r="D3524" s="258" t="str">
        <f t="shared" si="89"/>
        <v>COMMENT ON COLUMN SPT_QC_RPL_NET_SHR_RELS_V.FISH_FORM_TRIP_EVT_END_DTM IS 'The formatted end date/time of the given activity (UTC) in MM/DD/YYYY HH24:MI format for the Source Fishing Event';</v>
      </c>
    </row>
    <row r="3525" spans="1:4" s="263" customFormat="1" x14ac:dyDescent="0.25">
      <c r="A3525" s="263" t="s">
        <v>4136</v>
      </c>
      <c r="B3525" s="263" t="s">
        <v>4100</v>
      </c>
      <c r="C3525" s="263" t="str">
        <f t="shared" si="88"/>
        <v>The numeric code for the given fishing activity for the Source Fishing Event</v>
      </c>
      <c r="D3525" s="258" t="str">
        <f t="shared" si="89"/>
        <v>COMMENT ON COLUMN SPT_QC_RPL_NET_SHR_RELS_V.FISH_ACT_CODE IS 'The numeric code for the given fishing activity for the Source Fishing Event';</v>
      </c>
    </row>
    <row r="3526" spans="1:4" s="263" customFormat="1" x14ac:dyDescent="0.25">
      <c r="A3526" s="263" t="s">
        <v>4136</v>
      </c>
      <c r="B3526" s="263" t="s">
        <v>4101</v>
      </c>
      <c r="C3526" s="263" t="str">
        <f t="shared" si="88"/>
        <v>The name of the given fishing activity for the Source Fishing Event</v>
      </c>
      <c r="D3526" s="258" t="str">
        <f t="shared" si="89"/>
        <v>COMMENT ON COLUMN SPT_QC_RPL_NET_SHR_RELS_V.FISH_ACT_NAME IS 'The name of the given fishing activity for the Source Fishing Event';</v>
      </c>
    </row>
    <row r="3527" spans="1:4" x14ac:dyDescent="0.25">
      <c r="A3527" s="263" t="s">
        <v>4136</v>
      </c>
      <c r="B3527" t="s">
        <v>4102</v>
      </c>
      <c r="C3527" s="263" t="str">
        <f t="shared" si="88"/>
        <v>The Trip Event Notes for the Source Fishing Event</v>
      </c>
      <c r="D3527" s="258" t="str">
        <f t="shared" si="89"/>
        <v>COMMENT ON COLUMN SPT_QC_RPL_NET_SHR_RELS_V.FISH_NOTES IS 'The Trip Event Notes for the Source Fishing Event';</v>
      </c>
    </row>
    <row r="3528" spans="1:4" x14ac:dyDescent="0.25">
      <c r="A3528" s="263" t="s">
        <v>4136</v>
      </c>
      <c r="B3528" t="s">
        <v>3921</v>
      </c>
      <c r="C3528" s="263" t="str">
        <f t="shared" si="88"/>
        <v>The foreign key reference to the vessel trip the documents/processes belong to for the net sharing receive event</v>
      </c>
      <c r="D3528" s="258" t="str">
        <f t="shared" si="89"/>
        <v>COMMENT ON COLUMN SPT_QC_RPL_NET_SHR_RELS_V.RECV_VESS_TRIP_ID IS 'The foreign key reference to the vessel trip the documents/processes belong to for the net sharing receive event';</v>
      </c>
    </row>
    <row r="3529" spans="1:4" x14ac:dyDescent="0.25">
      <c r="A3529" s="263" t="s">
        <v>4136</v>
      </c>
      <c r="B3529" t="s">
        <v>3922</v>
      </c>
      <c r="C3529" s="263" t="str">
        <f t="shared" si="88"/>
        <v>Primary Key for the SPT_PTA_VESSELS table for the given fishing Vessel for the net sharing receive event</v>
      </c>
      <c r="D3529" s="258" t="str">
        <f t="shared" si="89"/>
        <v>COMMENT ON COLUMN SPT_QC_RPL_NET_SHR_RELS_V.RECV_VESS_ID IS 'Primary Key for the SPT_PTA_VESSELS table for the given fishing Vessel for the net sharing receive event';</v>
      </c>
    </row>
    <row r="3530" spans="1:4" x14ac:dyDescent="0.25">
      <c r="A3530" s="263" t="s">
        <v>4136</v>
      </c>
      <c r="B3530" t="s">
        <v>3946</v>
      </c>
      <c r="C3530" s="263" t="str">
        <f t="shared" si="88"/>
        <v>The name of the given fishing Vessel during the DEPARTURE_DATE_UTC (PTA) for the net sharing receive event</v>
      </c>
      <c r="D3530" s="258" t="str">
        <f t="shared" si="89"/>
        <v>COMMENT ON COLUMN SPT_QC_RPL_NET_SHR_RELS_V.RECV_PTA_VESS_NAME IS 'The name of the given fishing Vessel during the DEPARTURE_DATE_UTC (PTA) for the net sharing receive event';</v>
      </c>
    </row>
    <row r="3531" spans="1:4" s="263" customFormat="1" x14ac:dyDescent="0.25">
      <c r="A3531" s="263" t="s">
        <v>4136</v>
      </c>
      <c r="B3531" s="263" t="s">
        <v>4187</v>
      </c>
      <c r="C3531" s="263" t="str">
        <f t="shared" si="88"/>
        <v>The registration number for the given fishing Vessel for the Net Sharing Receive Event</v>
      </c>
      <c r="D3531" s="258" t="str">
        <f t="shared" si="89"/>
        <v>COMMENT ON COLUMN SPT_QC_RPL_NET_SHR_RELS_V.RECV_VESS_REG_NUM IS 'The registration number for the given fishing Vessel for the Net Sharing Receive Event';</v>
      </c>
    </row>
    <row r="3532" spans="1:4" x14ac:dyDescent="0.25">
      <c r="A3532" s="263" t="s">
        <v>4136</v>
      </c>
      <c r="B3532" t="s">
        <v>4041</v>
      </c>
      <c r="C3532" s="263" t="str">
        <f t="shared" si="88"/>
        <v>The formatted date/time (in UTC) of departure for the given fishing trip (MM/DD/YYYY HH24:MI) for the Net Sharing Receive Event</v>
      </c>
      <c r="D3532" s="258" t="str">
        <f t="shared" si="89"/>
        <v>COMMENT ON COLUMN SPT_QC_RPL_NET_SHR_RELS_V.RECV_FORMATTED_DEPART_DTM IS 'The formatted date/time (in UTC) of departure for the given fishing trip (MM/DD/YYYY HH24:MI) for the Net Sharing Receive Event';</v>
      </c>
    </row>
    <row r="3533" spans="1:4" x14ac:dyDescent="0.25">
      <c r="A3533" s="263" t="s">
        <v>4136</v>
      </c>
      <c r="B3533" t="s">
        <v>4042</v>
      </c>
      <c r="C3533" s="263" t="str">
        <f t="shared" si="88"/>
        <v>The formatted date/time (in UTC) of arrival for the given fishing trip (MM/DD/YYYY HH24:MI) for the Net Sharing Receive Event</v>
      </c>
      <c r="D3533" s="258" t="str">
        <f t="shared" si="89"/>
        <v>COMMENT ON COLUMN SPT_QC_RPL_NET_SHR_RELS_V.RECV_FORMATTED_ARRIVAL_DTM IS 'The formatted date/time (in UTC) of arrival for the given fishing trip (MM/DD/YYYY HH24:MI) for the Net Sharing Receive Event';</v>
      </c>
    </row>
    <row r="3534" spans="1:4" x14ac:dyDescent="0.25">
      <c r="A3534" s="263" t="s">
        <v>4136</v>
      </c>
      <c r="B3534" t="s">
        <v>3923</v>
      </c>
      <c r="C3534" s="263" t="str">
        <f t="shared" si="88"/>
        <v>Primary Key for the SPT_VESSEL_TRIP_EVTS table for the net sharing receive event</v>
      </c>
      <c r="D3534" s="258" t="str">
        <f t="shared" si="89"/>
        <v>COMMENT ON COLUMN SPT_QC_RPL_NET_SHR_RELS_V.RECV_VESS_TRIP_EVT_ID IS 'Primary Key for the SPT_VESSEL_TRIP_EVTS table for the net sharing receive event';</v>
      </c>
    </row>
    <row r="3535" spans="1:4" x14ac:dyDescent="0.25">
      <c r="A3535" s="263" t="s">
        <v>4136</v>
      </c>
      <c r="B3535" t="s">
        <v>4006</v>
      </c>
      <c r="C3535" s="263" t="str">
        <f t="shared" si="88"/>
        <v>Net Sharing Event Start Date/Time</v>
      </c>
      <c r="D3535" s="258" t="str">
        <f t="shared" si="89"/>
        <v>COMMENT ON COLUMN SPT_QC_RPL_NET_SHR_RELS_V.RECV_EVENT_DTM IS 'Net Sharing Event Start Date/Time';</v>
      </c>
    </row>
    <row r="3536" spans="1:4" x14ac:dyDescent="0.25">
      <c r="A3536" s="263" t="s">
        <v>4136</v>
      </c>
      <c r="B3536" t="s">
        <v>4094</v>
      </c>
      <c r="C3536" s="263" t="str">
        <f t="shared" si="88"/>
        <v>The end date/time of the given activity (UTC) for the Net Sharing Receive event</v>
      </c>
      <c r="D3536" s="258" t="str">
        <f t="shared" si="89"/>
        <v>COMMENT ON COLUMN SPT_QC_RPL_NET_SHR_RELS_V.RECV_EVENT_END_DTM IS 'The end date/time of the given activity (UTC) for the Net Sharing Receive event';</v>
      </c>
    </row>
    <row r="3537" spans="1:4" x14ac:dyDescent="0.25">
      <c r="A3537" s="263" t="s">
        <v>4136</v>
      </c>
      <c r="B3537" t="s">
        <v>3924</v>
      </c>
      <c r="C3537" s="263" t="str">
        <f t="shared" si="88"/>
        <v>Latitude (DD) for the net sharing receive event</v>
      </c>
      <c r="D3537" s="258" t="str">
        <f t="shared" si="89"/>
        <v>COMMENT ON COLUMN SPT_QC_RPL_NET_SHR_RELS_V.RECV_VESS_TRIP_EVT_LAT_DD IS 'Latitude (DD) for the net sharing receive event';</v>
      </c>
    </row>
    <row r="3538" spans="1:4" x14ac:dyDescent="0.25">
      <c r="A3538" s="263" t="s">
        <v>4136</v>
      </c>
      <c r="B3538" t="s">
        <v>3925</v>
      </c>
      <c r="C3538" s="263" t="str">
        <f t="shared" si="88"/>
        <v>Longitude (DD) for the net sharing receive event</v>
      </c>
      <c r="D3538" s="258" t="str">
        <f t="shared" si="89"/>
        <v>COMMENT ON COLUMN SPT_QC_RPL_NET_SHR_RELS_V.RECV_VESS_TRIP_EVT_LON_DD IS 'Longitude (DD) for the net sharing receive event';</v>
      </c>
    </row>
    <row r="3539" spans="1:4" x14ac:dyDescent="0.25">
      <c r="A3539" s="263" t="s">
        <v>4136</v>
      </c>
      <c r="B3539" t="s">
        <v>4043</v>
      </c>
      <c r="C3539" s="263" t="str">
        <f t="shared" si="88"/>
        <v>The formatted start date/time of the given activity (UTC) in MM/DD/YYYY HH24:MI format for the Net Sharing Receive Event</v>
      </c>
      <c r="D3539" s="258" t="str">
        <f t="shared" si="89"/>
        <v>COMMENT ON COLUMN SPT_QC_RPL_NET_SHR_RELS_V.RECV_FORM_TRIP_EVT_START_DTM IS 'The formatted start date/time of the given activity (UTC) in MM/DD/YYYY HH24:MI format for the Net Sharing Receive Event';</v>
      </c>
    </row>
    <row r="3540" spans="1:4" x14ac:dyDescent="0.25">
      <c r="A3540" s="263" t="s">
        <v>4136</v>
      </c>
      <c r="B3540" t="s">
        <v>4103</v>
      </c>
      <c r="C3540" s="263" t="str">
        <f t="shared" si="88"/>
        <v>The formatted end date/time of the given activity (UTC) in MM/DD/YYYY HH24:MI format for the Net Sharing Receive event</v>
      </c>
      <c r="D3540" s="258" t="str">
        <f t="shared" si="89"/>
        <v>COMMENT ON COLUMN SPT_QC_RPL_NET_SHR_RELS_V.RECV_FORM_TRIP_EVT_END_DTM IS 'The formatted end date/time of the given activity (UTC) in MM/DD/YYYY HH24:MI format for the Net Sharing Receive event';</v>
      </c>
    </row>
    <row r="3541" spans="1:4" s="263" customFormat="1" x14ac:dyDescent="0.25">
      <c r="A3541" s="263" t="s">
        <v>4136</v>
      </c>
      <c r="B3541" s="263" t="s">
        <v>4104</v>
      </c>
      <c r="C3541" s="263" t="str">
        <f t="shared" si="88"/>
        <v>The numeric code for the given fishing activity for the Net Sharing Receive event</v>
      </c>
      <c r="D3541" s="258" t="str">
        <f t="shared" si="89"/>
        <v>COMMENT ON COLUMN SPT_QC_RPL_NET_SHR_RELS_V.RECV_ACT_CODE IS 'The numeric code for the given fishing activity for the Net Sharing Receive event';</v>
      </c>
    </row>
    <row r="3542" spans="1:4" s="263" customFormat="1" x14ac:dyDescent="0.25">
      <c r="A3542" s="263" t="s">
        <v>4136</v>
      </c>
      <c r="B3542" s="263" t="s">
        <v>4105</v>
      </c>
      <c r="C3542" s="263" t="str">
        <f t="shared" si="88"/>
        <v>The name of the given fishing activity for the Net Sharing Receive event</v>
      </c>
      <c r="D3542" s="258" t="str">
        <f t="shared" si="89"/>
        <v>COMMENT ON COLUMN SPT_QC_RPL_NET_SHR_RELS_V.RECV_ACT_NAME IS 'The name of the given fishing activity for the Net Sharing Receive event';</v>
      </c>
    </row>
    <row r="3543" spans="1:4" x14ac:dyDescent="0.25">
      <c r="A3543" s="263" t="s">
        <v>4136</v>
      </c>
      <c r="B3543" t="s">
        <v>4007</v>
      </c>
      <c r="C3543" s="263" t="str">
        <f t="shared" si="88"/>
        <v>Net Sharing Receive Event Notes</v>
      </c>
      <c r="D3543" s="258" t="str">
        <f t="shared" si="89"/>
        <v>COMMENT ON COLUMN SPT_QC_RPL_NET_SHR_RELS_V.RECV_NOTES IS 'Net Sharing Receive Event Notes';</v>
      </c>
    </row>
    <row r="3544" spans="1:4" x14ac:dyDescent="0.25">
      <c r="A3544" s="263" t="s">
        <v>4136</v>
      </c>
      <c r="B3544" t="s">
        <v>4044</v>
      </c>
      <c r="C3544" s="263" t="str">
        <f t="shared" si="88"/>
        <v>Primary Key for the SPT_VESSEL_TRIPS table for the Net Sharing Give Event</v>
      </c>
      <c r="D3544" s="258" t="str">
        <f t="shared" si="89"/>
        <v>COMMENT ON COLUMN SPT_QC_RPL_NET_SHR_RELS_V.GIVE_VESS_TRIP_ID IS 'Primary Key for the SPT_VESSEL_TRIPS table for the Net Sharing Give Event';</v>
      </c>
    </row>
    <row r="3545" spans="1:4" x14ac:dyDescent="0.25">
      <c r="A3545" s="263" t="s">
        <v>4136</v>
      </c>
      <c r="B3545" t="s">
        <v>4045</v>
      </c>
      <c r="C3545" s="263" t="str">
        <f t="shared" si="88"/>
        <v>Primary Key for the SPT_PTA_VESSELS table for the given fishing Vessel for the Net Sharing Give Event</v>
      </c>
      <c r="D3545" s="258" t="str">
        <f t="shared" si="89"/>
        <v>COMMENT ON COLUMN SPT_QC_RPL_NET_SHR_RELS_V.GIVE_VESS_ID IS 'Primary Key for the SPT_PTA_VESSELS table for the given fishing Vessel for the Net Sharing Give Event';</v>
      </c>
    </row>
    <row r="3546" spans="1:4" x14ac:dyDescent="0.25">
      <c r="A3546" s="263" t="s">
        <v>4136</v>
      </c>
      <c r="B3546" t="s">
        <v>4086</v>
      </c>
      <c r="C3546" s="263" t="str">
        <f t="shared" si="88"/>
        <v>The name of the given fishing Vessel during the DEPARTURE_DATE_UTC (PTA) for the Net Sharing Give event</v>
      </c>
      <c r="D3546" s="258" t="str">
        <f t="shared" si="89"/>
        <v>COMMENT ON COLUMN SPT_QC_RPL_NET_SHR_RELS_V.GIVE_PTA_VESS_NAME IS 'The name of the given fishing Vessel during the DEPARTURE_DATE_UTC (PTA) for the Net Sharing Give event';</v>
      </c>
    </row>
    <row r="3547" spans="1:4" s="263" customFormat="1" x14ac:dyDescent="0.25">
      <c r="A3547" s="263" t="s">
        <v>4136</v>
      </c>
      <c r="B3547" s="263" t="s">
        <v>4188</v>
      </c>
      <c r="C3547" s="263" t="str">
        <f t="shared" si="88"/>
        <v>The registration number for the given fishing Vessel for the Net Sharing Give Event</v>
      </c>
      <c r="D3547" s="258" t="str">
        <f t="shared" si="89"/>
        <v>COMMENT ON COLUMN SPT_QC_RPL_NET_SHR_RELS_V.GIVE_VESS_REG_NUM IS 'The registration number for the given fishing Vessel for the Net Sharing Give Event';</v>
      </c>
    </row>
    <row r="3548" spans="1:4" x14ac:dyDescent="0.25">
      <c r="A3548" s="263" t="s">
        <v>4136</v>
      </c>
      <c r="B3548" t="s">
        <v>4047</v>
      </c>
      <c r="C3548" s="263" t="str">
        <f t="shared" si="88"/>
        <v>The formatted date/time (in UTC) of departure for the given fishing trip (MM/DD/YYYY HH24:MI) for the Net Sharing Give Event</v>
      </c>
      <c r="D3548" s="258" t="str">
        <f t="shared" si="89"/>
        <v>COMMENT ON COLUMN SPT_QC_RPL_NET_SHR_RELS_V.GIVE_FORMATTED_DEPART_DTM IS 'The formatted date/time (in UTC) of departure for the given fishing trip (MM/DD/YYYY HH24:MI) for the Net Sharing Give Event';</v>
      </c>
    </row>
    <row r="3549" spans="1:4" x14ac:dyDescent="0.25">
      <c r="A3549" s="263" t="s">
        <v>4136</v>
      </c>
      <c r="B3549" t="s">
        <v>4048</v>
      </c>
      <c r="C3549" s="263" t="str">
        <f t="shared" si="88"/>
        <v>The formatted date/time (in UTC) of arrival for the given fishing trip (MM/DD/YYYY HH24:MI) for the Net Sharing Give Event</v>
      </c>
      <c r="D3549" s="258" t="str">
        <f t="shared" si="89"/>
        <v>COMMENT ON COLUMN SPT_QC_RPL_NET_SHR_RELS_V.GIVE_FORMATTED_ARRIVAL_DTM IS 'The formatted date/time (in UTC) of arrival for the given fishing trip (MM/DD/YYYY HH24:MI) for the Net Sharing Give Event';</v>
      </c>
    </row>
    <row r="3550" spans="1:4" x14ac:dyDescent="0.25">
      <c r="A3550" s="263" t="s">
        <v>4136</v>
      </c>
      <c r="B3550" t="s">
        <v>4049</v>
      </c>
      <c r="C3550" s="263" t="str">
        <f t="shared" si="88"/>
        <v>Primary Key for the SPT_VESSEL_TRIP_EVTS table for the Net Sharing Give Event</v>
      </c>
      <c r="D3550" s="258" t="str">
        <f t="shared" si="89"/>
        <v>COMMENT ON COLUMN SPT_QC_RPL_NET_SHR_RELS_V.GIVE_VESS_TRIP_EVT_ID IS 'Primary Key for the SPT_VESSEL_TRIP_EVTS table for the Net Sharing Give Event';</v>
      </c>
    </row>
    <row r="3551" spans="1:4" x14ac:dyDescent="0.25">
      <c r="A3551" s="263" t="s">
        <v>4136</v>
      </c>
      <c r="B3551" t="s">
        <v>4054</v>
      </c>
      <c r="C3551" s="263" t="str">
        <f t="shared" si="88"/>
        <v>Net Sharing Give Event Start Date/Time</v>
      </c>
      <c r="D3551" s="258" t="str">
        <f t="shared" si="89"/>
        <v>COMMENT ON COLUMN SPT_QC_RPL_NET_SHR_RELS_V.GIVE_EVENT_DTM IS 'Net Sharing Give Event Start Date/Time';</v>
      </c>
    </row>
    <row r="3552" spans="1:4" x14ac:dyDescent="0.25">
      <c r="A3552" s="263" t="s">
        <v>4136</v>
      </c>
      <c r="B3552" t="s">
        <v>4093</v>
      </c>
      <c r="C3552" s="263" t="str">
        <f t="shared" si="88"/>
        <v>The end date/time of the given activity (UTC) for the Net Sharing Give event</v>
      </c>
      <c r="D3552" s="258" t="str">
        <f t="shared" si="89"/>
        <v>COMMENT ON COLUMN SPT_QC_RPL_NET_SHR_RELS_V.GIVE_EVENT_END_DTM IS 'The end date/time of the given activity (UTC) for the Net Sharing Give event';</v>
      </c>
    </row>
    <row r="3553" spans="1:4" x14ac:dyDescent="0.25">
      <c r="A3553" s="263" t="s">
        <v>4136</v>
      </c>
      <c r="B3553" t="s">
        <v>4055</v>
      </c>
      <c r="C3553" s="263" t="str">
        <f t="shared" si="88"/>
        <v>Latitude (DD) for the Net Sharing Give Event</v>
      </c>
      <c r="D3553" s="258" t="str">
        <f t="shared" si="89"/>
        <v>COMMENT ON COLUMN SPT_QC_RPL_NET_SHR_RELS_V.GIVE_VESS_TRIP_EVT_LAT_DD IS 'Latitude (DD) for the Net Sharing Give Event';</v>
      </c>
    </row>
    <row r="3554" spans="1:4" x14ac:dyDescent="0.25">
      <c r="A3554" s="263" t="s">
        <v>4136</v>
      </c>
      <c r="B3554" t="s">
        <v>4056</v>
      </c>
      <c r="C3554" s="263" t="str">
        <f t="shared" si="88"/>
        <v>Longitude (DD) for the Net Sharing Give Event</v>
      </c>
      <c r="D3554" s="258" t="str">
        <f t="shared" si="89"/>
        <v>COMMENT ON COLUMN SPT_QC_RPL_NET_SHR_RELS_V.GIVE_VESS_TRIP_EVT_LON_DD IS 'Longitude (DD) for the Net Sharing Give Event';</v>
      </c>
    </row>
    <row r="3555" spans="1:4" x14ac:dyDescent="0.25">
      <c r="A3555" s="263" t="s">
        <v>4136</v>
      </c>
      <c r="B3555" t="s">
        <v>4057</v>
      </c>
      <c r="C3555" s="263" t="str">
        <f t="shared" si="88"/>
        <v>The formatted start date/time of the given activity (UTC) in MM/DD/YYYY HH24:MI format for the Net Sharing Give Event</v>
      </c>
      <c r="D3555" s="258" t="str">
        <f t="shared" si="89"/>
        <v>COMMENT ON COLUMN SPT_QC_RPL_NET_SHR_RELS_V.GIVE_FORM_TRIP_EVT_START_DTM IS 'The formatted start date/time of the given activity (UTC) in MM/DD/YYYY HH24:MI format for the Net Sharing Give Event';</v>
      </c>
    </row>
    <row r="3556" spans="1:4" x14ac:dyDescent="0.25">
      <c r="A3556" s="263" t="s">
        <v>4136</v>
      </c>
      <c r="B3556" t="s">
        <v>4106</v>
      </c>
      <c r="C3556" s="263" t="str">
        <f t="shared" si="88"/>
        <v>The formatted end date/time of the given activity (UTC) in MM/DD/YYYY HH24:MI format for the Net Sharing Give Event</v>
      </c>
      <c r="D3556" s="258" t="str">
        <f t="shared" si="89"/>
        <v>COMMENT ON COLUMN SPT_QC_RPL_NET_SHR_RELS_V.GIVE_FORM_TRIP_EVT_END_DTM IS 'The formatted end date/time of the given activity (UTC) in MM/DD/YYYY HH24:MI format for the Net Sharing Give Event';</v>
      </c>
    </row>
    <row r="3557" spans="1:4" s="263" customFormat="1" x14ac:dyDescent="0.25">
      <c r="A3557" s="263" t="s">
        <v>4136</v>
      </c>
      <c r="B3557" s="263" t="s">
        <v>4107</v>
      </c>
      <c r="C3557" s="263" t="str">
        <f t="shared" si="88"/>
        <v>The numeric code for the given fishing activity for the Net Sharing Give Event</v>
      </c>
      <c r="D3557" s="258" t="str">
        <f t="shared" si="89"/>
        <v>COMMENT ON COLUMN SPT_QC_RPL_NET_SHR_RELS_V.GIVE_ACT_CODE IS 'The numeric code for the given fishing activity for the Net Sharing Give Event';</v>
      </c>
    </row>
    <row r="3558" spans="1:4" s="263" customFormat="1" x14ac:dyDescent="0.25">
      <c r="A3558" s="263" t="s">
        <v>4136</v>
      </c>
      <c r="B3558" s="263" t="s">
        <v>4108</v>
      </c>
      <c r="C3558" s="263" t="str">
        <f t="shared" si="88"/>
        <v>The name of the given fishing activity for the Net Sharing Give Event</v>
      </c>
      <c r="D3558" s="258" t="str">
        <f t="shared" si="89"/>
        <v>COMMENT ON COLUMN SPT_QC_RPL_NET_SHR_RELS_V.GIVE_ACT_NAME IS 'The name of the given fishing activity for the Net Sharing Give Event';</v>
      </c>
    </row>
    <row r="3559" spans="1:4" x14ac:dyDescent="0.25">
      <c r="A3559" s="263" t="s">
        <v>4136</v>
      </c>
      <c r="B3559" t="s">
        <v>4019</v>
      </c>
      <c r="C3559" s="263" t="str">
        <f t="shared" si="88"/>
        <v>Net Sharing Give Event Notes</v>
      </c>
      <c r="D3559" s="258" t="str">
        <f t="shared" si="89"/>
        <v>COMMENT ON COLUMN SPT_QC_RPL_NET_SHR_RELS_V.GIVE_NOTES IS 'Net Sharing Give Event Notes';</v>
      </c>
    </row>
    <row r="3560" spans="1:4" x14ac:dyDescent="0.25">
      <c r="A3560" s="263" t="s">
        <v>4136</v>
      </c>
      <c r="B3560" t="s">
        <v>4119</v>
      </c>
      <c r="C3560" s="223" t="s">
        <v>4137</v>
      </c>
      <c r="D3560" s="258" t="str">
        <f t="shared" si="89"/>
        <v>COMMENT ON COLUMN SPT_QC_RPL_NET_SHR_RELS_V.MIS_SRC_GIVE_VESS IS 'Net Sharing Give Event''s Trip has a different Vessel than the Source fishing trip';</v>
      </c>
    </row>
    <row r="3561" spans="1:4" x14ac:dyDescent="0.25">
      <c r="A3561" s="263" t="s">
        <v>4136</v>
      </c>
      <c r="B3561" t="s">
        <v>4120</v>
      </c>
      <c r="C3561" s="223" t="s">
        <v>4138</v>
      </c>
      <c r="D3561" s="258" t="str">
        <f t="shared" si="89"/>
        <v>COMMENT ON COLUMN SPT_QC_RPL_NET_SHR_RELS_V.MIS_SRC_GIVE_TRIP IS 'Net Sharing Give Event occurs during a different fishing trip than the Source fishing trip';</v>
      </c>
    </row>
    <row r="3562" spans="1:4" x14ac:dyDescent="0.25">
      <c r="A3562" s="263" t="s">
        <v>4136</v>
      </c>
      <c r="B3562" t="s">
        <v>4121</v>
      </c>
      <c r="C3562" s="223" t="s">
        <v>4139</v>
      </c>
      <c r="D3562" s="258" t="str">
        <f t="shared" si="89"/>
        <v>COMMENT ON COLUMN SPT_QC_RPL_NET_SHR_RELS_V.INV_GIVE_RECV_VESS IS 'Net Sharing Give Event''s Trip has the same Vessel as the Net Sharing Receiving trip';</v>
      </c>
    </row>
    <row r="3563" spans="1:4" x14ac:dyDescent="0.25">
      <c r="A3563" s="263" t="s">
        <v>4136</v>
      </c>
      <c r="B3563" t="s">
        <v>4122</v>
      </c>
      <c r="C3563" s="223" t="s">
        <v>4140</v>
      </c>
      <c r="D3563" s="258" t="str">
        <f t="shared" si="89"/>
        <v>COMMENT ON COLUMN SPT_QC_RPL_NET_SHR_RELS_V.INV_GIVE_RECV_TRIP IS 'Net Sharing Give Event occurs on the same trip as the Net Sharing Receiving trip';</v>
      </c>
    </row>
    <row r="3564" spans="1:4" x14ac:dyDescent="0.25">
      <c r="A3564" s="263" t="s">
        <v>4136</v>
      </c>
      <c r="B3564" t="s">
        <v>4123</v>
      </c>
      <c r="C3564" s="223" t="s">
        <v>4141</v>
      </c>
      <c r="D3564" s="258" t="str">
        <f t="shared" si="89"/>
        <v>COMMENT ON COLUMN SPT_QC_RPL_NET_SHR_RELS_V.INV_RECV_SRC_VESS IS 'Net Sharing Receive Event''s Trip has the same Vessel as the source fishing trip';</v>
      </c>
    </row>
    <row r="3565" spans="1:4" x14ac:dyDescent="0.25">
      <c r="A3565" s="263" t="s">
        <v>4136</v>
      </c>
      <c r="B3565" t="s">
        <v>4124</v>
      </c>
      <c r="C3565" s="223" t="s">
        <v>4142</v>
      </c>
      <c r="D3565" s="258" t="str">
        <f t="shared" si="89"/>
        <v>COMMENT ON COLUMN SPT_QC_RPL_NET_SHR_RELS_V.INV_RECV_SRC_TRIP IS 'Net Sharing Receive Event occurs on the same trip as the source fishing trip';</v>
      </c>
    </row>
    <row r="3566" spans="1:4" x14ac:dyDescent="0.25">
      <c r="A3566" s="263" t="s">
        <v>4136</v>
      </c>
      <c r="B3566" t="s">
        <v>4125</v>
      </c>
      <c r="C3566" s="223" t="s">
        <v>4143</v>
      </c>
      <c r="D3566" s="258" t="str">
        <f t="shared" si="89"/>
        <v>COMMENT ON COLUMN SPT_QC_RPL_NET_SHR_RELS_V.MIS_GIVE_RECV_EVT_START_DTM IS 'The matching Net Sharing Give and Receive Events do not have matching Event Start Date/Time values';</v>
      </c>
    </row>
    <row r="3567" spans="1:4" x14ac:dyDescent="0.25">
      <c r="A3567" s="263" t="s">
        <v>4136</v>
      </c>
      <c r="B3567" t="s">
        <v>4126</v>
      </c>
      <c r="C3567" s="223" t="s">
        <v>4144</v>
      </c>
      <c r="D3567" s="258" t="str">
        <f t="shared" si="89"/>
        <v>COMMENT ON COLUMN SPT_QC_RPL_NET_SHR_RELS_V.MIS_GIVE_RECV_EVT_END_DTM IS 'The matching Net Sharing Give and Receive Events do not have matching Event End Date/Time values';</v>
      </c>
    </row>
    <row r="3568" spans="1:4" x14ac:dyDescent="0.25">
      <c r="A3568" s="263" t="s">
        <v>4136</v>
      </c>
      <c r="B3568" t="s">
        <v>4127</v>
      </c>
      <c r="C3568" s="223" t="s">
        <v>4145</v>
      </c>
      <c r="D3568" s="258" t="str">
        <f t="shared" si="89"/>
        <v>COMMENT ON COLUMN SPT_QC_RPL_NET_SHR_RELS_V.MIS_GIVE_RECV_LAT IS 'The matching Net Sharing Give and Receive Events do not have matching Latitude values';</v>
      </c>
    </row>
    <row r="3569" spans="1:4" x14ac:dyDescent="0.25">
      <c r="A3569" s="263" t="s">
        <v>4136</v>
      </c>
      <c r="B3569" t="s">
        <v>4128</v>
      </c>
      <c r="C3569" s="223" t="s">
        <v>4146</v>
      </c>
      <c r="D3569" s="258" t="str">
        <f t="shared" si="89"/>
        <v>COMMENT ON COLUMN SPT_QC_RPL_NET_SHR_RELS_V.MIS_GIVE_RECV_LON IS 'The matching Net Sharing Give and Receive Events do not have matching Longitude values';</v>
      </c>
    </row>
    <row r="3570" spans="1:4" x14ac:dyDescent="0.25">
      <c r="A3570" s="263" t="s">
        <v>4136</v>
      </c>
      <c r="B3570" t="s">
        <v>4129</v>
      </c>
      <c r="C3570" s="223" t="s">
        <v>4147</v>
      </c>
      <c r="D3570" s="258" t="str">
        <f t="shared" si="89"/>
        <v>COMMENT ON COLUMN SPT_QC_RPL_NET_SHR_RELS_V.MISS_GIVING_EVT IS 'Missing Matching Giving Event for Net Sharing Receiving Event';</v>
      </c>
    </row>
    <row r="3571" spans="1:4" x14ac:dyDescent="0.25">
      <c r="A3571" s="263" t="s">
        <v>4136</v>
      </c>
      <c r="B3571" t="s">
        <v>4130</v>
      </c>
      <c r="C3571" s="223" t="s">
        <v>4148</v>
      </c>
      <c r="D3571" s="258" t="str">
        <f t="shared" si="89"/>
        <v>COMMENT ON COLUMN SPT_QC_RPL_NET_SHR_RELS_V.MISS_RECV_PAR_EVT IS 'Net Sharing Receive Event has a missing Parent Trip Event for the source fishing event';</v>
      </c>
    </row>
    <row r="3572" spans="1:4" x14ac:dyDescent="0.25">
      <c r="A3572" s="263" t="s">
        <v>4136</v>
      </c>
      <c r="B3572" t="s">
        <v>4131</v>
      </c>
      <c r="C3572" s="223" t="s">
        <v>4180</v>
      </c>
      <c r="D3572" s="258" t="str">
        <f t="shared" si="89"/>
        <v>COMMENT ON COLUMN SPT_QC_RPL_NET_SHR_RELS_V.INV_PAR_EVT_ACT_CODE IS 'Net Sharing Receive Event''s parent trip event has an invalid non-Fishing Activity Code';</v>
      </c>
    </row>
    <row r="3573" spans="1:4" x14ac:dyDescent="0.25">
      <c r="A3573" s="263" t="s">
        <v>4136</v>
      </c>
      <c r="B3573" t="s">
        <v>4132</v>
      </c>
      <c r="C3573" s="223" t="s">
        <v>4149</v>
      </c>
      <c r="D3573" s="258" t="str">
        <f t="shared" si="89"/>
        <v>COMMENT ON COLUMN SPT_QC_RPL_NET_SHR_RELS_V.INV_RECV_FISH_EVT_DTM IS 'The Net Sharing Receive Event Start Date/Time occurs before the source Fishing Event''s Start Date/Time';</v>
      </c>
    </row>
    <row r="3574" spans="1:4" x14ac:dyDescent="0.25">
      <c r="A3574" s="263" t="s">
        <v>4136</v>
      </c>
      <c r="B3574" t="s">
        <v>4133</v>
      </c>
      <c r="C3574" s="223" t="s">
        <v>4150</v>
      </c>
      <c r="D3574" s="258" t="str">
        <f t="shared" si="89"/>
        <v>COMMENT ON COLUMN SPT_QC_RPL_NET_SHR_RELS_V.INV_GIVE_FISH_EVT_DTM IS 'The Net Sharing Give Event Start Date/Time occurs before the source Fishing Event''s Start Date/Time';</v>
      </c>
    </row>
    <row r="3575" spans="1:4" x14ac:dyDescent="0.25">
      <c r="A3575" s="263" t="s">
        <v>4136</v>
      </c>
      <c r="B3575" t="s">
        <v>4134</v>
      </c>
      <c r="C3575" s="223" t="s">
        <v>4151</v>
      </c>
      <c r="D3575" s="258" t="str">
        <f t="shared" si="89"/>
        <v>COMMENT ON COLUMN SPT_QC_RPL_NET_SHR_RELS_V.INV_RECV_FISH_EVT_DTM_GAP IS 'The Net Sharing Receive Event occurs more than one day after the source Fishing Event';</v>
      </c>
    </row>
    <row r="3576" spans="1:4" x14ac:dyDescent="0.25">
      <c r="A3576" s="263" t="s">
        <v>4136</v>
      </c>
      <c r="B3576" t="s">
        <v>4135</v>
      </c>
      <c r="C3576" s="223" t="s">
        <v>4152</v>
      </c>
      <c r="D3576" s="258" t="str">
        <f t="shared" si="89"/>
        <v>COMMENT ON COLUMN SPT_QC_RPL_NET_SHR_RELS_V.INV_GIVE_FISH_EVT_DTM_GAP IS 'The Net Sharing Give Event occurs more than one day after the source Fishing Event';</v>
      </c>
    </row>
    <row r="3577" spans="1:4" s="263" customFormat="1" x14ac:dyDescent="0.25">
      <c r="A3577" s="263" t="s">
        <v>4136</v>
      </c>
      <c r="B3577" s="263" t="s">
        <v>366</v>
      </c>
      <c r="C3577" s="223" t="s">
        <v>3957</v>
      </c>
      <c r="D3577" s="258" t="str">
        <f t="shared" si="89"/>
        <v>COMMENT ON COLUMN SPT_QC_RPL_NET_SHR_RELS_V.VESS_TRIP_ID IS 'The foreign key reference to the vessel trip the documents/processes belong to for the net sharing receive event';</v>
      </c>
    </row>
    <row r="3578" spans="1:4" x14ac:dyDescent="0.25">
      <c r="A3578" t="s">
        <v>4154</v>
      </c>
      <c r="B3578" t="s">
        <v>366</v>
      </c>
      <c r="C3578" t="s">
        <v>4160</v>
      </c>
      <c r="D3578" s="258" t="str">
        <f t="shared" si="89"/>
        <v>COMMENT ON COLUMN SPT_QC_NET_SHR_DUP_V.VESS_TRIP_ID IS 'Primary Key for the SPT_VESSEL_TRIPS table for the Parent Fishing Trip Event for net sharing events';</v>
      </c>
    </row>
    <row r="3579" spans="1:4" x14ac:dyDescent="0.25">
      <c r="A3579" s="263" t="s">
        <v>4154</v>
      </c>
      <c r="B3579" t="s">
        <v>903</v>
      </c>
      <c r="C3579" t="s">
        <v>4165</v>
      </c>
      <c r="D3579" s="258" t="str">
        <f t="shared" si="89"/>
        <v>COMMENT ON COLUMN SPT_QC_NET_SHR_DUP_V.PTA_VESS_NAME IS 'The name of the given fishing Vessel during the DEPARTURE_DATE_UTC (PTA) for the Parent Fishing Trip Event for net sharing events';</v>
      </c>
    </row>
    <row r="3580" spans="1:4" x14ac:dyDescent="0.25">
      <c r="A3580" s="263" t="s">
        <v>4154</v>
      </c>
      <c r="B3580" t="s">
        <v>445</v>
      </c>
      <c r="C3580" s="239" t="s">
        <v>4166</v>
      </c>
      <c r="D3580" s="258" t="str">
        <f t="shared" si="89"/>
        <v>COMMENT ON COLUMN SPT_QC_NET_SHR_DUP_V.VESS_REG_NUM IS 'The registration number for the given fishing Vessel for the Parent Fishing Trip Event for net sharing events';</v>
      </c>
    </row>
    <row r="3581" spans="1:4" x14ac:dyDescent="0.25">
      <c r="A3581" s="263" t="s">
        <v>4154</v>
      </c>
      <c r="B3581" t="s">
        <v>1208</v>
      </c>
      <c r="C3581" t="s">
        <v>4167</v>
      </c>
      <c r="D3581" s="258" t="str">
        <f t="shared" si="89"/>
        <v>COMMENT ON COLUMN SPT_QC_NET_SHR_DUP_V.FORMATTED_DEPART_DTM IS 'The formatted date/time (in UTC) of departure for the given fishing trip (MM/DD/YYYY HH24:MI) for the Parent Fishing Trip Event for net sharing events';</v>
      </c>
    </row>
    <row r="3582" spans="1:4" x14ac:dyDescent="0.25">
      <c r="A3582" s="263" t="s">
        <v>4154</v>
      </c>
      <c r="B3582" t="s">
        <v>1210</v>
      </c>
      <c r="C3582" t="s">
        <v>4168</v>
      </c>
      <c r="D3582" s="258" t="str">
        <f t="shared" si="89"/>
        <v>COMMENT ON COLUMN SPT_QC_NET_SHR_DUP_V.FORMATTED_ARRIVAL_DTM IS 'The formatted date/time (in UTC) of arrival for the given fishing trip (MM/DD/YYYY HH24:MI) for the Parent Fishing Trip Event for net sharing events';</v>
      </c>
    </row>
    <row r="3583" spans="1:4" x14ac:dyDescent="0.25">
      <c r="A3583" s="263" t="s">
        <v>4154</v>
      </c>
      <c r="B3583" t="s">
        <v>387</v>
      </c>
      <c r="C3583" s="263" t="s">
        <v>4169</v>
      </c>
      <c r="D3583" s="258" t="str">
        <f t="shared" si="89"/>
        <v>COMMENT ON COLUMN SPT_QC_NET_SHR_DUP_V.VESS_TRIP_EVT_ID IS 'Primary Key for the SPT_VESSEL_TRIP_EVTS table for the Parent Fishing Trip Event for net sharing events';</v>
      </c>
    </row>
    <row r="3584" spans="1:4" x14ac:dyDescent="0.25">
      <c r="A3584" s="263" t="s">
        <v>4154</v>
      </c>
      <c r="B3584" t="s">
        <v>315</v>
      </c>
      <c r="C3584" s="239" t="s">
        <v>4170</v>
      </c>
      <c r="D3584" s="258" t="str">
        <f t="shared" si="89"/>
        <v>COMMENT ON COLUMN SPT_QC_NET_SHR_DUP_V.ACT_CODE IS 'The numeric code for the given fishing activity for the Parent Fishing Trip Event for net sharing events';</v>
      </c>
    </row>
    <row r="3585" spans="1:4" x14ac:dyDescent="0.25">
      <c r="A3585" s="263" t="s">
        <v>4154</v>
      </c>
      <c r="B3585" t="s">
        <v>390</v>
      </c>
      <c r="C3585" s="239" t="s">
        <v>4171</v>
      </c>
      <c r="D3585" s="258" t="str">
        <f t="shared" si="89"/>
        <v>COMMENT ON COLUMN SPT_QC_NET_SHR_DUP_V.ACT_NAME IS 'The name of the given fishing activity for the Parent Fishing Trip Event for net sharing events';</v>
      </c>
    </row>
    <row r="3586" spans="1:4" x14ac:dyDescent="0.25">
      <c r="A3586" s="263" t="s">
        <v>4154</v>
      </c>
      <c r="B3586" t="s">
        <v>1839</v>
      </c>
      <c r="C3586" s="263" t="s">
        <v>4172</v>
      </c>
      <c r="D3586" s="258" t="str">
        <f t="shared" si="89"/>
        <v>COMMENT ON COLUMN SPT_QC_NET_SHR_DUP_V.FORMATTED_TRIP_EVT_START_DTM IS 'The formatted start date/time of the given activity (UTC) in MM/DD/YYYY HH24:MI format for the Parent Fishing Trip Event for net sharing events';</v>
      </c>
    </row>
    <row r="3587" spans="1:4" x14ac:dyDescent="0.25">
      <c r="A3587" s="263" t="s">
        <v>4154</v>
      </c>
      <c r="B3587" t="s">
        <v>1840</v>
      </c>
      <c r="C3587" s="263" t="s">
        <v>4173</v>
      </c>
      <c r="D3587" s="258" t="str">
        <f t="shared" ref="D3587" si="90">CONCATENATE("COMMENT ON COLUMN ",A3587, ".", B3587, " IS '", SUBSTITUTE(C3587, "'", "''"), "';")</f>
        <v>COMMENT ON COLUMN SPT_QC_NET_SHR_DUP_V.FORMATTED_TRIP_EVT_END_DTM IS 'The formatted end date/time of the given activity (UTC) in MM/DD/YYYY HH24:MI format for the Parent Fishing Trip Event for net sharing events';</v>
      </c>
    </row>
    <row r="3588" spans="1:4" x14ac:dyDescent="0.25">
      <c r="A3588" s="263" t="s">
        <v>4154</v>
      </c>
      <c r="B3588" t="s">
        <v>4156</v>
      </c>
      <c r="C3588" t="s">
        <v>4163</v>
      </c>
      <c r="D3588" s="258" t="str">
        <f t="shared" ref="D3588:D3654" si="91">CONCATENATE("COMMENT ON COLUMN ",A3588, ".", B3588, " IS '", SUBSTITUTE(C3588, "'", "''"), "';")</f>
        <v>COMMENT ON COLUMN SPT_QC_NET_SHR_DUP_V.NUM_NS_RECV_EVTS IS 'The number of net sharing receiving events for the source fishing parent event';</v>
      </c>
    </row>
    <row r="3589" spans="1:4" x14ac:dyDescent="0.25">
      <c r="A3589" s="263" t="s">
        <v>4154</v>
      </c>
      <c r="B3589" t="s">
        <v>4157</v>
      </c>
      <c r="C3589" s="263" t="s">
        <v>4164</v>
      </c>
      <c r="D3589" s="258" t="str">
        <f t="shared" si="91"/>
        <v>COMMENT ON COLUMN SPT_QC_NET_SHR_DUP_V.NUM_NS_GIVE_EVTS IS 'The number of net sharing giving events for the source fishing parent event';</v>
      </c>
    </row>
    <row r="3590" spans="1:4" x14ac:dyDescent="0.25">
      <c r="A3590" s="263" t="s">
        <v>4154</v>
      </c>
      <c r="B3590" t="s">
        <v>4158</v>
      </c>
      <c r="C3590" s="223" t="s">
        <v>4161</v>
      </c>
      <c r="D3590" s="258" t="str">
        <f t="shared" si="91"/>
        <v>COMMENT ON COLUMN SPT_QC_NET_SHR_DUP_V.DUP_NET_SHR_REC_EVTS IS 'Multiple net sharing receive events for the source fishing parent event';</v>
      </c>
    </row>
    <row r="3591" spans="1:4" x14ac:dyDescent="0.25">
      <c r="A3591" s="263" t="s">
        <v>4154</v>
      </c>
      <c r="B3591" t="s">
        <v>4159</v>
      </c>
      <c r="C3591" s="223" t="s">
        <v>4162</v>
      </c>
      <c r="D3591" s="258" t="str">
        <f t="shared" si="91"/>
        <v>COMMENT ON COLUMN SPT_QC_NET_SHR_DUP_V.DUP_NET_SHR_GIVE_EVTS IS 'Multiple net sharing give events for the source fishing parent event';</v>
      </c>
    </row>
    <row r="3592" spans="1:4" x14ac:dyDescent="0.25">
      <c r="A3592" s="264" t="s">
        <v>4247</v>
      </c>
      <c r="B3592" t="s">
        <v>4194</v>
      </c>
      <c r="C3592" t="s">
        <v>4240</v>
      </c>
      <c r="D3592" s="258" t="str">
        <f t="shared" si="91"/>
        <v>COMMENT ON COLUMN SPT_UL_STG_NO_MATCH_RPL_WT_V.UL_VESSEL_NAME IS 'The Vessel Name reported on the UL form';</v>
      </c>
    </row>
    <row r="3593" spans="1:4" x14ac:dyDescent="0.25">
      <c r="A3593" s="264" t="s">
        <v>4247</v>
      </c>
      <c r="B3593" t="s">
        <v>4195</v>
      </c>
      <c r="C3593" s="263" t="s">
        <v>4237</v>
      </c>
      <c r="D3593" s="258" t="str">
        <f t="shared" si="91"/>
        <v>COMMENT ON COLUMN SPT_UL_STG_NO_MATCH_RPL_WT_V.UL_TRIP_START_DATE IS 'The Trip Start Date reported on the UL form in MM/DD/YYYY format';</v>
      </c>
    </row>
    <row r="3594" spans="1:4" s="263" customFormat="1" x14ac:dyDescent="0.25">
      <c r="A3594" s="264" t="s">
        <v>4247</v>
      </c>
      <c r="B3594" s="263" t="s">
        <v>4242</v>
      </c>
      <c r="C3594" s="263" t="s">
        <v>4243</v>
      </c>
      <c r="D3594" s="258" t="str">
        <f t="shared" si="91"/>
        <v>COMMENT ON COLUMN SPT_UL_STG_NO_MATCH_RPL_WT_V.RPL_VESSEL_NAME IS 'The Vessel Name (PTA) for the given fishing trip (based on departure date)';</v>
      </c>
    </row>
    <row r="3595" spans="1:4" x14ac:dyDescent="0.25">
      <c r="A3595" s="264" t="s">
        <v>4247</v>
      </c>
      <c r="B3595" t="s">
        <v>4196</v>
      </c>
      <c r="C3595" s="263" t="s">
        <v>4238</v>
      </c>
      <c r="D3595" s="258" t="str">
        <f t="shared" si="91"/>
        <v>COMMENT ON COLUMN SPT_UL_STG_NO_MATCH_RPL_WT_V.RPL_TRIP_START_DATE IS 'The Trip Start Date reported on the RPL form in MM/DD/YYYY format';</v>
      </c>
    </row>
    <row r="3596" spans="1:4" x14ac:dyDescent="0.25">
      <c r="A3596" s="264" t="s">
        <v>4247</v>
      </c>
      <c r="B3596" t="s">
        <v>4198</v>
      </c>
      <c r="C3596" t="s">
        <v>4239</v>
      </c>
      <c r="D3596" s="258" t="str">
        <f t="shared" si="91"/>
        <v>COMMENT ON COLUMN SPT_UL_STG_NO_MATCH_RPL_WT_V.UL_POINT_ARRIVAL_DATE IS 'The arrival date at the unloading point';</v>
      </c>
    </row>
    <row r="3597" spans="1:4" x14ac:dyDescent="0.25">
      <c r="A3597" s="264" t="s">
        <v>4247</v>
      </c>
      <c r="B3597" t="s">
        <v>4199</v>
      </c>
      <c r="C3597" s="263" t="s">
        <v>4218</v>
      </c>
      <c r="D3597" s="258" t="str">
        <f t="shared" si="91"/>
        <v>COMMENT ON COLUMN SPT_UL_STG_NO_MATCH_RPL_WT_V.UL_YFT_ACCEPTED IS 'The amount of Yellowfin accepted by the UL company (based on unit of measure provided)';</v>
      </c>
    </row>
    <row r="3598" spans="1:4" x14ac:dyDescent="0.25">
      <c r="A3598" s="264" t="s">
        <v>4247</v>
      </c>
      <c r="B3598" t="s">
        <v>4200</v>
      </c>
      <c r="C3598" s="263" t="s">
        <v>4219</v>
      </c>
      <c r="D3598" s="258" t="str">
        <f t="shared" si="91"/>
        <v>COMMENT ON COLUMN SPT_UL_STG_NO_MATCH_RPL_WT_V.UL_SKJ_ACCEPTED IS 'The amount of Skipjack accepted by the UL company (based on unit of measure provided)';</v>
      </c>
    </row>
    <row r="3599" spans="1:4" x14ac:dyDescent="0.25">
      <c r="A3599" s="264" t="s">
        <v>4247</v>
      </c>
      <c r="B3599" t="s">
        <v>4201</v>
      </c>
      <c r="C3599" s="263" t="s">
        <v>4220</v>
      </c>
      <c r="D3599" s="258" t="str">
        <f t="shared" si="91"/>
        <v>COMMENT ON COLUMN SPT_UL_STG_NO_MATCH_RPL_WT_V.UL_BET_ACCEPTED IS 'The amount of Bigeye accepted by the UL company (based on unit of measure provided)';</v>
      </c>
    </row>
    <row r="3600" spans="1:4" x14ac:dyDescent="0.25">
      <c r="A3600" s="264" t="s">
        <v>4247</v>
      </c>
      <c r="B3600" t="s">
        <v>4202</v>
      </c>
      <c r="C3600" s="263" t="s">
        <v>4221</v>
      </c>
      <c r="D3600" s="258" t="str">
        <f t="shared" si="91"/>
        <v>COMMENT ON COLUMN SPT_UL_STG_NO_MATCH_RPL_WT_V.UL_MAR_ACCEPTED IS 'The amount of Marlin accepted by the UL company (based on unit of measure provided)';</v>
      </c>
    </row>
    <row r="3601" spans="1:4" x14ac:dyDescent="0.25">
      <c r="A3601" s="264" t="s">
        <v>4247</v>
      </c>
      <c r="B3601" t="s">
        <v>4203</v>
      </c>
      <c r="C3601" s="263" t="s">
        <v>4222</v>
      </c>
      <c r="D3601" s="258" t="str">
        <f t="shared" si="91"/>
        <v>COMMENT ON COLUMN SPT_UL_STG_NO_MATCH_RPL_WT_V.UL_OTH_ACCEPTED IS 'The amount of other fish species accepted by the UL company (based on unit of measure provided)';</v>
      </c>
    </row>
    <row r="3602" spans="1:4" x14ac:dyDescent="0.25">
      <c r="A3602" s="264" t="s">
        <v>4247</v>
      </c>
      <c r="B3602" t="s">
        <v>4204</v>
      </c>
      <c r="C3602" s="263" t="s">
        <v>4223</v>
      </c>
      <c r="D3602" s="258" t="str">
        <f t="shared" si="91"/>
        <v>COMMENT ON COLUMN SPT_UL_STG_NO_MATCH_RPL_WT_V.UL_YFT_REJECTED IS 'The amount of Yellowfin rejected by the UL company (based on unit of measure provided)';</v>
      </c>
    </row>
    <row r="3603" spans="1:4" x14ac:dyDescent="0.25">
      <c r="A3603" s="264" t="s">
        <v>4247</v>
      </c>
      <c r="B3603" t="s">
        <v>4205</v>
      </c>
      <c r="C3603" s="263" t="s">
        <v>4224</v>
      </c>
      <c r="D3603" s="258" t="str">
        <f t="shared" si="91"/>
        <v>COMMENT ON COLUMN SPT_UL_STG_NO_MATCH_RPL_WT_V.UL_SKJ_REJECTED IS 'The amount of Skipjack rejected by the UL company (based on unit of measure provided)';</v>
      </c>
    </row>
    <row r="3604" spans="1:4" x14ac:dyDescent="0.25">
      <c r="A3604" s="264" t="s">
        <v>4247</v>
      </c>
      <c r="B3604" t="s">
        <v>4206</v>
      </c>
      <c r="C3604" s="263" t="s">
        <v>4225</v>
      </c>
      <c r="D3604" s="258" t="str">
        <f t="shared" si="91"/>
        <v>COMMENT ON COLUMN SPT_UL_STG_NO_MATCH_RPL_WT_V.UL_BET_REJECTED IS 'The amount of Bigeye rejected by the UL company (based on unit of measure provided)';</v>
      </c>
    </row>
    <row r="3605" spans="1:4" x14ac:dyDescent="0.25">
      <c r="A3605" s="264" t="s">
        <v>4247</v>
      </c>
      <c r="B3605" t="s">
        <v>4207</v>
      </c>
      <c r="C3605" s="263" t="s">
        <v>4226</v>
      </c>
      <c r="D3605" s="258" t="str">
        <f t="shared" si="91"/>
        <v>COMMENT ON COLUMN SPT_UL_STG_NO_MATCH_RPL_WT_V.UL_MAR_REJECTED IS 'The amount of Marlin rejected by the UL company (based on unit of measure provided)';</v>
      </c>
    </row>
    <row r="3606" spans="1:4" x14ac:dyDescent="0.25">
      <c r="A3606" s="264" t="s">
        <v>4247</v>
      </c>
      <c r="B3606" t="s">
        <v>4208</v>
      </c>
      <c r="C3606" s="263" t="s">
        <v>4227</v>
      </c>
      <c r="D3606" s="258" t="str">
        <f t="shared" si="91"/>
        <v>COMMENT ON COLUMN SPT_UL_STG_NO_MATCH_RPL_WT_V.UL_OTH_REJECTED IS 'The amount of other fish species rejected by the UL company (based on unit of measure provided)';</v>
      </c>
    </row>
    <row r="3607" spans="1:4" x14ac:dyDescent="0.25">
      <c r="A3607" s="264" t="s">
        <v>4247</v>
      </c>
      <c r="B3607" t="s">
        <v>4209</v>
      </c>
      <c r="C3607" s="263" t="s">
        <v>4228</v>
      </c>
      <c r="D3607" s="258" t="str">
        <f t="shared" si="91"/>
        <v>COMMENT ON COLUMN SPT_UL_STG_NO_MATCH_RPL_WT_V.UL_YFT_TRANSSHIPPED IS 'The amount of Yellowfin transshipped by the UL company (based on unit of measure provided)';</v>
      </c>
    </row>
    <row r="3608" spans="1:4" x14ac:dyDescent="0.25">
      <c r="A3608" s="264" t="s">
        <v>4247</v>
      </c>
      <c r="B3608" t="s">
        <v>4210</v>
      </c>
      <c r="C3608" s="263" t="s">
        <v>4229</v>
      </c>
      <c r="D3608" s="258" t="str">
        <f t="shared" si="91"/>
        <v>COMMENT ON COLUMN SPT_UL_STG_NO_MATCH_RPL_WT_V.UL_SKJ_TRANSSHIPPED IS 'The amount of Skipjack transshipped by the UL company (based on unit of measure provided)';</v>
      </c>
    </row>
    <row r="3609" spans="1:4" x14ac:dyDescent="0.25">
      <c r="A3609" s="264" t="s">
        <v>4247</v>
      </c>
      <c r="B3609" t="s">
        <v>4211</v>
      </c>
      <c r="C3609" s="263" t="s">
        <v>4230</v>
      </c>
      <c r="D3609" s="258" t="str">
        <f t="shared" si="91"/>
        <v>COMMENT ON COLUMN SPT_UL_STG_NO_MATCH_RPL_WT_V.UL_BET_TRANSSHIPPED IS 'The amount of Bigeye transshipped by the UL company (based on unit of measure provided)';</v>
      </c>
    </row>
    <row r="3610" spans="1:4" x14ac:dyDescent="0.25">
      <c r="A3610" s="264" t="s">
        <v>4247</v>
      </c>
      <c r="B3610" t="s">
        <v>4212</v>
      </c>
      <c r="C3610" s="263" t="s">
        <v>4231</v>
      </c>
      <c r="D3610" s="258" t="str">
        <f t="shared" si="91"/>
        <v>COMMENT ON COLUMN SPT_UL_STG_NO_MATCH_RPL_WT_V.UL_MAR_TRANSSHIPPED IS 'The amount of Marlin transshipped by the UL company (based on unit of measure provided)';</v>
      </c>
    </row>
    <row r="3611" spans="1:4" x14ac:dyDescent="0.25">
      <c r="A3611" s="264" t="s">
        <v>4247</v>
      </c>
      <c r="B3611" t="s">
        <v>4213</v>
      </c>
      <c r="C3611" s="263" t="s">
        <v>4232</v>
      </c>
      <c r="D3611" s="258" t="str">
        <f t="shared" si="91"/>
        <v>COMMENT ON COLUMN SPT_UL_STG_NO_MATCH_RPL_WT_V.UL_OTH_TRANSSHIPPED IS 'The amount of other fish species transshipped by the UL company (based on unit of measure provided)';</v>
      </c>
    </row>
    <row r="3612" spans="1:4" x14ac:dyDescent="0.25">
      <c r="A3612" s="264" t="s">
        <v>4247</v>
      </c>
      <c r="B3612" t="s">
        <v>366</v>
      </c>
      <c r="C3612" t="s">
        <v>841</v>
      </c>
      <c r="D3612" s="258" t="str">
        <f t="shared" si="91"/>
        <v>COMMENT ON COLUMN SPT_UL_STG_NO_MATCH_RPL_WT_V.VESS_TRIP_ID IS 'Primary Key for the SPT_VESSEL_TRIPS table';</v>
      </c>
    </row>
    <row r="3613" spans="1:4" x14ac:dyDescent="0.25">
      <c r="A3613" s="264" t="s">
        <v>4247</v>
      </c>
      <c r="B3613" t="s">
        <v>4214</v>
      </c>
      <c r="C3613" s="263" t="s">
        <v>4233</v>
      </c>
      <c r="D3613" s="258" t="str">
        <f t="shared" si="91"/>
        <v>COMMENT ON COLUMN SPT_UL_STG_NO_MATCH_RPL_WT_V.RPL_TOTAL_RET_SKJ_MT IS 'The total weight of all Skipjack tuna species retained for the corresponding Trip in metric tons ';</v>
      </c>
    </row>
    <row r="3614" spans="1:4" x14ac:dyDescent="0.25">
      <c r="A3614" s="264" t="s">
        <v>4247</v>
      </c>
      <c r="B3614" t="s">
        <v>4215</v>
      </c>
      <c r="C3614" s="263" t="s">
        <v>4234</v>
      </c>
      <c r="D3614" s="258" t="str">
        <f t="shared" si="91"/>
        <v>COMMENT ON COLUMN SPT_UL_STG_NO_MATCH_RPL_WT_V.RPL_TOTAL_RET_YFT_MT IS 'The total weight of all Yellowfin tuna species retained for the corresponding Trip in metric tons ';</v>
      </c>
    </row>
    <row r="3615" spans="1:4" x14ac:dyDescent="0.25">
      <c r="A3615" s="264" t="s">
        <v>4247</v>
      </c>
      <c r="B3615" t="s">
        <v>4216</v>
      </c>
      <c r="C3615" s="263" t="s">
        <v>4235</v>
      </c>
      <c r="D3615" s="258" t="str">
        <f t="shared" si="91"/>
        <v>COMMENT ON COLUMN SPT_UL_STG_NO_MATCH_RPL_WT_V.RPL_TOTAL_RET_BET_MT IS 'The total weight of all Bigeye tuna species retained for the corresponding Trip in metric tons ';</v>
      </c>
    </row>
    <row r="3616" spans="1:4" x14ac:dyDescent="0.25">
      <c r="A3616" s="264" t="s">
        <v>4247</v>
      </c>
      <c r="B3616" t="s">
        <v>4217</v>
      </c>
      <c r="C3616" s="263" t="s">
        <v>4236</v>
      </c>
      <c r="D3616" s="258" t="str">
        <f t="shared" si="91"/>
        <v>COMMENT ON COLUMN SPT_UL_STG_NO_MATCH_RPL_WT_V.RPL_TOTAL_RET_OTH_MT IS 'The total weight of all non-target tuna species (SKJ, YFT, BET) retained for the corresponding Trip in metric tons ';</v>
      </c>
    </row>
    <row r="3617" spans="1:4" x14ac:dyDescent="0.25">
      <c r="A3617" s="264" t="s">
        <v>4248</v>
      </c>
      <c r="B3617" t="s">
        <v>4194</v>
      </c>
      <c r="C3617" s="263" t="s">
        <v>4240</v>
      </c>
      <c r="D3617" s="258" t="str">
        <f t="shared" si="91"/>
        <v>COMMENT ON COLUMN SPT_UL_STG_RPL_MATCH_WT_V.UL_VESSEL_NAME IS 'The Vessel Name reported on the UL form';</v>
      </c>
    </row>
    <row r="3618" spans="1:4" x14ac:dyDescent="0.25">
      <c r="A3618" s="264" t="s">
        <v>4248</v>
      </c>
      <c r="B3618" t="s">
        <v>4195</v>
      </c>
      <c r="C3618" t="s">
        <v>4237</v>
      </c>
      <c r="D3618" s="258" t="str">
        <f t="shared" si="91"/>
        <v>COMMENT ON COLUMN SPT_UL_STG_RPL_MATCH_WT_V.UL_TRIP_START_DATE IS 'The Trip Start Date reported on the UL form in MM/DD/YYYY format';</v>
      </c>
    </row>
    <row r="3619" spans="1:4" s="263" customFormat="1" x14ac:dyDescent="0.25">
      <c r="A3619" s="264" t="s">
        <v>4248</v>
      </c>
      <c r="B3619" s="263" t="s">
        <v>4242</v>
      </c>
      <c r="C3619" s="263" t="s">
        <v>4243</v>
      </c>
      <c r="D3619" s="258" t="str">
        <f t="shared" si="91"/>
        <v>COMMENT ON COLUMN SPT_UL_STG_RPL_MATCH_WT_V.RPL_VESSEL_NAME IS 'The Vessel Name (PTA) for the given fishing trip (based on departure date)';</v>
      </c>
    </row>
    <row r="3620" spans="1:4" x14ac:dyDescent="0.25">
      <c r="A3620" s="264" t="s">
        <v>4248</v>
      </c>
      <c r="B3620" t="s">
        <v>4196</v>
      </c>
      <c r="C3620" s="263" t="s">
        <v>4238</v>
      </c>
      <c r="D3620" s="258" t="str">
        <f t="shared" si="91"/>
        <v>COMMENT ON COLUMN SPT_UL_STG_RPL_MATCH_WT_V.RPL_TRIP_START_DATE IS 'The Trip Start Date reported on the RPL form in MM/DD/YYYY format';</v>
      </c>
    </row>
    <row r="3621" spans="1:4" x14ac:dyDescent="0.25">
      <c r="A3621" s="264" t="s">
        <v>4248</v>
      </c>
      <c r="B3621" t="s">
        <v>4197</v>
      </c>
      <c r="C3621" t="s">
        <v>4241</v>
      </c>
      <c r="D3621" s="258" t="str">
        <f t="shared" si="91"/>
        <v>COMMENT ON COLUMN SPT_UL_STG_RPL_MATCH_WT_V.TIME_DIFFERENCE IS 'The difference (in days) between the matching trip start date reported on the RPL and UL forms';</v>
      </c>
    </row>
    <row r="3622" spans="1:4" x14ac:dyDescent="0.25">
      <c r="A3622" s="264" t="s">
        <v>4248</v>
      </c>
      <c r="B3622" t="s">
        <v>4198</v>
      </c>
      <c r="C3622" t="s">
        <v>4239</v>
      </c>
      <c r="D3622" s="258" t="str">
        <f t="shared" si="91"/>
        <v>COMMENT ON COLUMN SPT_UL_STG_RPL_MATCH_WT_V.UL_POINT_ARRIVAL_DATE IS 'The arrival date at the unloading point';</v>
      </c>
    </row>
    <row r="3623" spans="1:4" x14ac:dyDescent="0.25">
      <c r="A3623" s="264" t="s">
        <v>4248</v>
      </c>
      <c r="B3623" t="s">
        <v>4199</v>
      </c>
      <c r="C3623" t="s">
        <v>4218</v>
      </c>
      <c r="D3623" s="258" t="str">
        <f t="shared" si="91"/>
        <v>COMMENT ON COLUMN SPT_UL_STG_RPL_MATCH_WT_V.UL_YFT_ACCEPTED IS 'The amount of Yellowfin accepted by the UL company (based on unit of measure provided)';</v>
      </c>
    </row>
    <row r="3624" spans="1:4" x14ac:dyDescent="0.25">
      <c r="A3624" s="264" t="s">
        <v>4248</v>
      </c>
      <c r="B3624" t="s">
        <v>4200</v>
      </c>
      <c r="C3624" t="s">
        <v>4219</v>
      </c>
      <c r="D3624" s="258" t="str">
        <f t="shared" si="91"/>
        <v>COMMENT ON COLUMN SPT_UL_STG_RPL_MATCH_WT_V.UL_SKJ_ACCEPTED IS 'The amount of Skipjack accepted by the UL company (based on unit of measure provided)';</v>
      </c>
    </row>
    <row r="3625" spans="1:4" x14ac:dyDescent="0.25">
      <c r="A3625" s="264" t="s">
        <v>4248</v>
      </c>
      <c r="B3625" t="s">
        <v>4201</v>
      </c>
      <c r="C3625" t="s">
        <v>4220</v>
      </c>
      <c r="D3625" s="258" t="str">
        <f t="shared" si="91"/>
        <v>COMMENT ON COLUMN SPT_UL_STG_RPL_MATCH_WT_V.UL_BET_ACCEPTED IS 'The amount of Bigeye accepted by the UL company (based on unit of measure provided)';</v>
      </c>
    </row>
    <row r="3626" spans="1:4" x14ac:dyDescent="0.25">
      <c r="A3626" s="264" t="s">
        <v>4248</v>
      </c>
      <c r="B3626" t="s">
        <v>4202</v>
      </c>
      <c r="C3626" t="s">
        <v>4221</v>
      </c>
      <c r="D3626" s="258" t="str">
        <f t="shared" si="91"/>
        <v>COMMENT ON COLUMN SPT_UL_STG_RPL_MATCH_WT_V.UL_MAR_ACCEPTED IS 'The amount of Marlin accepted by the UL company (based on unit of measure provided)';</v>
      </c>
    </row>
    <row r="3627" spans="1:4" x14ac:dyDescent="0.25">
      <c r="A3627" s="264" t="s">
        <v>4248</v>
      </c>
      <c r="B3627" t="s">
        <v>4203</v>
      </c>
      <c r="C3627" t="s">
        <v>4222</v>
      </c>
      <c r="D3627" s="258" t="str">
        <f t="shared" si="91"/>
        <v>COMMENT ON COLUMN SPT_UL_STG_RPL_MATCH_WT_V.UL_OTH_ACCEPTED IS 'The amount of other fish species accepted by the UL company (based on unit of measure provided)';</v>
      </c>
    </row>
    <row r="3628" spans="1:4" x14ac:dyDescent="0.25">
      <c r="A3628" s="264" t="s">
        <v>4248</v>
      </c>
      <c r="B3628" t="s">
        <v>4204</v>
      </c>
      <c r="C3628" t="s">
        <v>4223</v>
      </c>
      <c r="D3628" s="258" t="str">
        <f t="shared" si="91"/>
        <v>COMMENT ON COLUMN SPT_UL_STG_RPL_MATCH_WT_V.UL_YFT_REJECTED IS 'The amount of Yellowfin rejected by the UL company (based on unit of measure provided)';</v>
      </c>
    </row>
    <row r="3629" spans="1:4" x14ac:dyDescent="0.25">
      <c r="A3629" s="264" t="s">
        <v>4248</v>
      </c>
      <c r="B3629" t="s">
        <v>4205</v>
      </c>
      <c r="C3629" t="s">
        <v>4224</v>
      </c>
      <c r="D3629" s="258" t="str">
        <f t="shared" si="91"/>
        <v>COMMENT ON COLUMN SPT_UL_STG_RPL_MATCH_WT_V.UL_SKJ_REJECTED IS 'The amount of Skipjack rejected by the UL company (based on unit of measure provided)';</v>
      </c>
    </row>
    <row r="3630" spans="1:4" x14ac:dyDescent="0.25">
      <c r="A3630" s="264" t="s">
        <v>4248</v>
      </c>
      <c r="B3630" t="s">
        <v>4206</v>
      </c>
      <c r="C3630" t="s">
        <v>4225</v>
      </c>
      <c r="D3630" s="258" t="str">
        <f t="shared" si="91"/>
        <v>COMMENT ON COLUMN SPT_UL_STG_RPL_MATCH_WT_V.UL_BET_REJECTED IS 'The amount of Bigeye rejected by the UL company (based on unit of measure provided)';</v>
      </c>
    </row>
    <row r="3631" spans="1:4" x14ac:dyDescent="0.25">
      <c r="A3631" s="264" t="s">
        <v>4248</v>
      </c>
      <c r="B3631" t="s">
        <v>4207</v>
      </c>
      <c r="C3631" t="s">
        <v>4226</v>
      </c>
      <c r="D3631" s="258" t="str">
        <f t="shared" si="91"/>
        <v>COMMENT ON COLUMN SPT_UL_STG_RPL_MATCH_WT_V.UL_MAR_REJECTED IS 'The amount of Marlin rejected by the UL company (based on unit of measure provided)';</v>
      </c>
    </row>
    <row r="3632" spans="1:4" x14ac:dyDescent="0.25">
      <c r="A3632" s="264" t="s">
        <v>4248</v>
      </c>
      <c r="B3632" t="s">
        <v>4208</v>
      </c>
      <c r="C3632" t="s">
        <v>4227</v>
      </c>
      <c r="D3632" s="258" t="str">
        <f t="shared" si="91"/>
        <v>COMMENT ON COLUMN SPT_UL_STG_RPL_MATCH_WT_V.UL_OTH_REJECTED IS 'The amount of other fish species rejected by the UL company (based on unit of measure provided)';</v>
      </c>
    </row>
    <row r="3633" spans="1:4" x14ac:dyDescent="0.25">
      <c r="A3633" s="264" t="s">
        <v>4248</v>
      </c>
      <c r="B3633" t="s">
        <v>4209</v>
      </c>
      <c r="C3633" t="s">
        <v>4228</v>
      </c>
      <c r="D3633" s="258" t="str">
        <f t="shared" si="91"/>
        <v>COMMENT ON COLUMN SPT_UL_STG_RPL_MATCH_WT_V.UL_YFT_TRANSSHIPPED IS 'The amount of Yellowfin transshipped by the UL company (based on unit of measure provided)';</v>
      </c>
    </row>
    <row r="3634" spans="1:4" x14ac:dyDescent="0.25">
      <c r="A3634" s="264" t="s">
        <v>4248</v>
      </c>
      <c r="B3634" t="s">
        <v>4210</v>
      </c>
      <c r="C3634" t="s">
        <v>4229</v>
      </c>
      <c r="D3634" s="258" t="str">
        <f t="shared" si="91"/>
        <v>COMMENT ON COLUMN SPT_UL_STG_RPL_MATCH_WT_V.UL_SKJ_TRANSSHIPPED IS 'The amount of Skipjack transshipped by the UL company (based on unit of measure provided)';</v>
      </c>
    </row>
    <row r="3635" spans="1:4" x14ac:dyDescent="0.25">
      <c r="A3635" s="264" t="s">
        <v>4248</v>
      </c>
      <c r="B3635" t="s">
        <v>4211</v>
      </c>
      <c r="C3635" t="s">
        <v>4230</v>
      </c>
      <c r="D3635" s="258" t="str">
        <f t="shared" si="91"/>
        <v>COMMENT ON COLUMN SPT_UL_STG_RPL_MATCH_WT_V.UL_BET_TRANSSHIPPED IS 'The amount of Bigeye transshipped by the UL company (based on unit of measure provided)';</v>
      </c>
    </row>
    <row r="3636" spans="1:4" x14ac:dyDescent="0.25">
      <c r="A3636" s="264" t="s">
        <v>4248</v>
      </c>
      <c r="B3636" t="s">
        <v>4212</v>
      </c>
      <c r="C3636" t="s">
        <v>4231</v>
      </c>
      <c r="D3636" s="258" t="str">
        <f t="shared" si="91"/>
        <v>COMMENT ON COLUMN SPT_UL_STG_RPL_MATCH_WT_V.UL_MAR_TRANSSHIPPED IS 'The amount of Marlin transshipped by the UL company (based on unit of measure provided)';</v>
      </c>
    </row>
    <row r="3637" spans="1:4" x14ac:dyDescent="0.25">
      <c r="A3637" s="264" t="s">
        <v>4248</v>
      </c>
      <c r="B3637" t="s">
        <v>4213</v>
      </c>
      <c r="C3637" t="s">
        <v>4232</v>
      </c>
      <c r="D3637" s="258" t="str">
        <f t="shared" si="91"/>
        <v>COMMENT ON COLUMN SPT_UL_STG_RPL_MATCH_WT_V.UL_OTH_TRANSSHIPPED IS 'The amount of other fish species transshipped by the UL company (based on unit of measure provided)';</v>
      </c>
    </row>
    <row r="3638" spans="1:4" x14ac:dyDescent="0.25">
      <c r="A3638" s="264" t="s">
        <v>4248</v>
      </c>
      <c r="B3638" t="s">
        <v>366</v>
      </c>
      <c r="C3638" t="s">
        <v>841</v>
      </c>
      <c r="D3638" s="258" t="str">
        <f t="shared" si="91"/>
        <v>COMMENT ON COLUMN SPT_UL_STG_RPL_MATCH_WT_V.VESS_TRIP_ID IS 'Primary Key for the SPT_VESSEL_TRIPS table';</v>
      </c>
    </row>
    <row r="3639" spans="1:4" x14ac:dyDescent="0.25">
      <c r="A3639" s="264" t="s">
        <v>4248</v>
      </c>
      <c r="B3639" t="s">
        <v>4214</v>
      </c>
      <c r="C3639" s="263" t="s">
        <v>4233</v>
      </c>
      <c r="D3639" s="258" t="str">
        <f t="shared" si="91"/>
        <v>COMMENT ON COLUMN SPT_UL_STG_RPL_MATCH_WT_V.RPL_TOTAL_RET_SKJ_MT IS 'The total weight of all Skipjack tuna species retained for the corresponding Trip in metric tons ';</v>
      </c>
    </row>
    <row r="3640" spans="1:4" x14ac:dyDescent="0.25">
      <c r="A3640" s="264" t="s">
        <v>4248</v>
      </c>
      <c r="B3640" t="s">
        <v>4215</v>
      </c>
      <c r="C3640" s="263" t="s">
        <v>4234</v>
      </c>
      <c r="D3640" s="258" t="str">
        <f t="shared" si="91"/>
        <v>COMMENT ON COLUMN SPT_UL_STG_RPL_MATCH_WT_V.RPL_TOTAL_RET_YFT_MT IS 'The total weight of all Yellowfin tuna species retained for the corresponding Trip in metric tons ';</v>
      </c>
    </row>
    <row r="3641" spans="1:4" x14ac:dyDescent="0.25">
      <c r="A3641" s="264" t="s">
        <v>4248</v>
      </c>
      <c r="B3641" t="s">
        <v>4216</v>
      </c>
      <c r="C3641" s="263" t="s">
        <v>4235</v>
      </c>
      <c r="D3641" s="258" t="str">
        <f t="shared" si="91"/>
        <v>COMMENT ON COLUMN SPT_UL_STG_RPL_MATCH_WT_V.RPL_TOTAL_RET_BET_MT IS 'The total weight of all Bigeye tuna species retained for the corresponding Trip in metric tons ';</v>
      </c>
    </row>
    <row r="3642" spans="1:4" x14ac:dyDescent="0.25">
      <c r="A3642" s="264" t="s">
        <v>4248</v>
      </c>
      <c r="B3642" t="s">
        <v>4217</v>
      </c>
      <c r="C3642" s="263" t="s">
        <v>4236</v>
      </c>
      <c r="D3642" s="258" t="str">
        <f t="shared" si="91"/>
        <v>COMMENT ON COLUMN SPT_UL_STG_RPL_MATCH_WT_V.RPL_TOTAL_RET_OTH_MT IS 'The total weight of all non-target tuna species (SKJ, YFT, BET) retained for the corresponding Trip in metric tons ';</v>
      </c>
    </row>
    <row r="3643" spans="1:4" x14ac:dyDescent="0.25">
      <c r="A3643" s="264" t="s">
        <v>4249</v>
      </c>
      <c r="B3643" t="s">
        <v>4194</v>
      </c>
      <c r="C3643" s="263" t="s">
        <v>4240</v>
      </c>
      <c r="D3643" s="258" t="str">
        <f t="shared" si="91"/>
        <v>COMMENT ON COLUMN SPT_RPL_NO_MATCH_UL_STG_WT_V.UL_VESSEL_NAME IS 'The Vessel Name reported on the UL form';</v>
      </c>
    </row>
    <row r="3644" spans="1:4" x14ac:dyDescent="0.25">
      <c r="A3644" s="264" t="s">
        <v>4249</v>
      </c>
      <c r="B3644" t="s">
        <v>4195</v>
      </c>
      <c r="C3644" s="263" t="s">
        <v>4237</v>
      </c>
      <c r="D3644" s="258" t="str">
        <f t="shared" si="91"/>
        <v>COMMENT ON COLUMN SPT_RPL_NO_MATCH_UL_STG_WT_V.UL_TRIP_START_DATE IS 'The Trip Start Date reported on the UL form in MM/DD/YYYY format';</v>
      </c>
    </row>
    <row r="3645" spans="1:4" s="263" customFormat="1" x14ac:dyDescent="0.25">
      <c r="A3645" s="264" t="s">
        <v>4249</v>
      </c>
      <c r="B3645" s="263" t="s">
        <v>4242</v>
      </c>
      <c r="C3645" s="263" t="s">
        <v>4243</v>
      </c>
      <c r="D3645" s="258" t="str">
        <f t="shared" si="91"/>
        <v>COMMENT ON COLUMN SPT_RPL_NO_MATCH_UL_STG_WT_V.RPL_VESSEL_NAME IS 'The Vessel Name (PTA) for the given fishing trip (based on departure date)';</v>
      </c>
    </row>
    <row r="3646" spans="1:4" x14ac:dyDescent="0.25">
      <c r="A3646" s="264" t="s">
        <v>4249</v>
      </c>
      <c r="B3646" t="s">
        <v>4196</v>
      </c>
      <c r="C3646" s="263" t="s">
        <v>4238</v>
      </c>
      <c r="D3646" s="258" t="str">
        <f t="shared" si="91"/>
        <v>COMMENT ON COLUMN SPT_RPL_NO_MATCH_UL_STG_WT_V.RPL_TRIP_START_DATE IS 'The Trip Start Date reported on the RPL form in MM/DD/YYYY format';</v>
      </c>
    </row>
    <row r="3647" spans="1:4" x14ac:dyDescent="0.25">
      <c r="A3647" s="264" t="s">
        <v>4249</v>
      </c>
      <c r="B3647" t="s">
        <v>4198</v>
      </c>
      <c r="C3647" t="s">
        <v>4239</v>
      </c>
      <c r="D3647" s="258" t="str">
        <f t="shared" si="91"/>
        <v>COMMENT ON COLUMN SPT_RPL_NO_MATCH_UL_STG_WT_V.UL_POINT_ARRIVAL_DATE IS 'The arrival date at the unloading point';</v>
      </c>
    </row>
    <row r="3648" spans="1:4" x14ac:dyDescent="0.25">
      <c r="A3648" s="264" t="s">
        <v>4249</v>
      </c>
      <c r="B3648" t="s">
        <v>4199</v>
      </c>
      <c r="C3648" s="263" t="s">
        <v>4218</v>
      </c>
      <c r="D3648" s="258" t="str">
        <f t="shared" si="91"/>
        <v>COMMENT ON COLUMN SPT_RPL_NO_MATCH_UL_STG_WT_V.UL_YFT_ACCEPTED IS 'The amount of Yellowfin accepted by the UL company (based on unit of measure provided)';</v>
      </c>
    </row>
    <row r="3649" spans="1:4" x14ac:dyDescent="0.25">
      <c r="A3649" s="264" t="s">
        <v>4249</v>
      </c>
      <c r="B3649" t="s">
        <v>4200</v>
      </c>
      <c r="C3649" s="263" t="s">
        <v>4219</v>
      </c>
      <c r="D3649" s="258" t="str">
        <f t="shared" si="91"/>
        <v>COMMENT ON COLUMN SPT_RPL_NO_MATCH_UL_STG_WT_V.UL_SKJ_ACCEPTED IS 'The amount of Skipjack accepted by the UL company (based on unit of measure provided)';</v>
      </c>
    </row>
    <row r="3650" spans="1:4" x14ac:dyDescent="0.25">
      <c r="A3650" s="264" t="s">
        <v>4249</v>
      </c>
      <c r="B3650" t="s">
        <v>4201</v>
      </c>
      <c r="C3650" s="263" t="s">
        <v>4220</v>
      </c>
      <c r="D3650" s="258" t="str">
        <f t="shared" si="91"/>
        <v>COMMENT ON COLUMN SPT_RPL_NO_MATCH_UL_STG_WT_V.UL_BET_ACCEPTED IS 'The amount of Bigeye accepted by the UL company (based on unit of measure provided)';</v>
      </c>
    </row>
    <row r="3651" spans="1:4" x14ac:dyDescent="0.25">
      <c r="A3651" s="264" t="s">
        <v>4249</v>
      </c>
      <c r="B3651" t="s">
        <v>4202</v>
      </c>
      <c r="C3651" s="263" t="s">
        <v>4221</v>
      </c>
      <c r="D3651" s="258" t="str">
        <f t="shared" si="91"/>
        <v>COMMENT ON COLUMN SPT_RPL_NO_MATCH_UL_STG_WT_V.UL_MAR_ACCEPTED IS 'The amount of Marlin accepted by the UL company (based on unit of measure provided)';</v>
      </c>
    </row>
    <row r="3652" spans="1:4" x14ac:dyDescent="0.25">
      <c r="A3652" s="264" t="s">
        <v>4249</v>
      </c>
      <c r="B3652" t="s">
        <v>4203</v>
      </c>
      <c r="C3652" s="263" t="s">
        <v>4222</v>
      </c>
      <c r="D3652" s="258" t="str">
        <f t="shared" si="91"/>
        <v>COMMENT ON COLUMN SPT_RPL_NO_MATCH_UL_STG_WT_V.UL_OTH_ACCEPTED IS 'The amount of other fish species accepted by the UL company (based on unit of measure provided)';</v>
      </c>
    </row>
    <row r="3653" spans="1:4" x14ac:dyDescent="0.25">
      <c r="A3653" s="264" t="s">
        <v>4249</v>
      </c>
      <c r="B3653" t="s">
        <v>4204</v>
      </c>
      <c r="C3653" s="263" t="s">
        <v>4223</v>
      </c>
      <c r="D3653" s="258" t="str">
        <f t="shared" si="91"/>
        <v>COMMENT ON COLUMN SPT_RPL_NO_MATCH_UL_STG_WT_V.UL_YFT_REJECTED IS 'The amount of Yellowfin rejected by the UL company (based on unit of measure provided)';</v>
      </c>
    </row>
    <row r="3654" spans="1:4" x14ac:dyDescent="0.25">
      <c r="A3654" s="264" t="s">
        <v>4249</v>
      </c>
      <c r="B3654" t="s">
        <v>4205</v>
      </c>
      <c r="C3654" s="263" t="s">
        <v>4224</v>
      </c>
      <c r="D3654" s="258" t="str">
        <f t="shared" si="91"/>
        <v>COMMENT ON COLUMN SPT_RPL_NO_MATCH_UL_STG_WT_V.UL_SKJ_REJECTED IS 'The amount of Skipjack rejected by the UL company (based on unit of measure provided)';</v>
      </c>
    </row>
    <row r="3655" spans="1:4" x14ac:dyDescent="0.25">
      <c r="A3655" s="264" t="s">
        <v>4249</v>
      </c>
      <c r="B3655" t="s">
        <v>4206</v>
      </c>
      <c r="C3655" s="263" t="s">
        <v>4225</v>
      </c>
      <c r="D3655" s="258" t="str">
        <f t="shared" ref="D3655:D3718" si="92">CONCATENATE("COMMENT ON COLUMN ",A3655, ".", B3655, " IS '", SUBSTITUTE(C3655, "'", "''"), "';")</f>
        <v>COMMENT ON COLUMN SPT_RPL_NO_MATCH_UL_STG_WT_V.UL_BET_REJECTED IS 'The amount of Bigeye rejected by the UL company (based on unit of measure provided)';</v>
      </c>
    </row>
    <row r="3656" spans="1:4" x14ac:dyDescent="0.25">
      <c r="A3656" s="264" t="s">
        <v>4249</v>
      </c>
      <c r="B3656" t="s">
        <v>4207</v>
      </c>
      <c r="C3656" s="263" t="s">
        <v>4226</v>
      </c>
      <c r="D3656" s="258" t="str">
        <f t="shared" si="92"/>
        <v>COMMENT ON COLUMN SPT_RPL_NO_MATCH_UL_STG_WT_V.UL_MAR_REJECTED IS 'The amount of Marlin rejected by the UL company (based on unit of measure provided)';</v>
      </c>
    </row>
    <row r="3657" spans="1:4" x14ac:dyDescent="0.25">
      <c r="A3657" s="264" t="s">
        <v>4249</v>
      </c>
      <c r="B3657" t="s">
        <v>4208</v>
      </c>
      <c r="C3657" s="263" t="s">
        <v>4227</v>
      </c>
      <c r="D3657" s="258" t="str">
        <f t="shared" si="92"/>
        <v>COMMENT ON COLUMN SPT_RPL_NO_MATCH_UL_STG_WT_V.UL_OTH_REJECTED IS 'The amount of other fish species rejected by the UL company (based on unit of measure provided)';</v>
      </c>
    </row>
    <row r="3658" spans="1:4" x14ac:dyDescent="0.25">
      <c r="A3658" s="264" t="s">
        <v>4249</v>
      </c>
      <c r="B3658" t="s">
        <v>4209</v>
      </c>
      <c r="C3658" s="263" t="s">
        <v>4228</v>
      </c>
      <c r="D3658" s="258" t="str">
        <f t="shared" si="92"/>
        <v>COMMENT ON COLUMN SPT_RPL_NO_MATCH_UL_STG_WT_V.UL_YFT_TRANSSHIPPED IS 'The amount of Yellowfin transshipped by the UL company (based on unit of measure provided)';</v>
      </c>
    </row>
    <row r="3659" spans="1:4" x14ac:dyDescent="0.25">
      <c r="A3659" s="264" t="s">
        <v>4249</v>
      </c>
      <c r="B3659" t="s">
        <v>4210</v>
      </c>
      <c r="C3659" s="263" t="s">
        <v>4229</v>
      </c>
      <c r="D3659" s="258" t="str">
        <f t="shared" si="92"/>
        <v>COMMENT ON COLUMN SPT_RPL_NO_MATCH_UL_STG_WT_V.UL_SKJ_TRANSSHIPPED IS 'The amount of Skipjack transshipped by the UL company (based on unit of measure provided)';</v>
      </c>
    </row>
    <row r="3660" spans="1:4" x14ac:dyDescent="0.25">
      <c r="A3660" s="264" t="s">
        <v>4249</v>
      </c>
      <c r="B3660" t="s">
        <v>4211</v>
      </c>
      <c r="C3660" s="263" t="s">
        <v>4230</v>
      </c>
      <c r="D3660" s="258" t="str">
        <f t="shared" si="92"/>
        <v>COMMENT ON COLUMN SPT_RPL_NO_MATCH_UL_STG_WT_V.UL_BET_TRANSSHIPPED IS 'The amount of Bigeye transshipped by the UL company (based on unit of measure provided)';</v>
      </c>
    </row>
    <row r="3661" spans="1:4" x14ac:dyDescent="0.25">
      <c r="A3661" s="264" t="s">
        <v>4249</v>
      </c>
      <c r="B3661" t="s">
        <v>4212</v>
      </c>
      <c r="C3661" s="263" t="s">
        <v>4231</v>
      </c>
      <c r="D3661" s="258" t="str">
        <f t="shared" si="92"/>
        <v>COMMENT ON COLUMN SPT_RPL_NO_MATCH_UL_STG_WT_V.UL_MAR_TRANSSHIPPED IS 'The amount of Marlin transshipped by the UL company (based on unit of measure provided)';</v>
      </c>
    </row>
    <row r="3662" spans="1:4" x14ac:dyDescent="0.25">
      <c r="A3662" s="264" t="s">
        <v>4249</v>
      </c>
      <c r="B3662" t="s">
        <v>4213</v>
      </c>
      <c r="C3662" s="263" t="s">
        <v>4232</v>
      </c>
      <c r="D3662" s="258" t="str">
        <f t="shared" si="92"/>
        <v>COMMENT ON COLUMN SPT_RPL_NO_MATCH_UL_STG_WT_V.UL_OTH_TRANSSHIPPED IS 'The amount of other fish species transshipped by the UL company (based on unit of measure provided)';</v>
      </c>
    </row>
    <row r="3663" spans="1:4" x14ac:dyDescent="0.25">
      <c r="A3663" s="264" t="s">
        <v>4249</v>
      </c>
      <c r="B3663" t="s">
        <v>366</v>
      </c>
      <c r="C3663" t="s">
        <v>841</v>
      </c>
      <c r="D3663" s="258" t="str">
        <f t="shared" si="92"/>
        <v>COMMENT ON COLUMN SPT_RPL_NO_MATCH_UL_STG_WT_V.VESS_TRIP_ID IS 'Primary Key for the SPT_VESSEL_TRIPS table';</v>
      </c>
    </row>
    <row r="3664" spans="1:4" x14ac:dyDescent="0.25">
      <c r="A3664" s="264" t="s">
        <v>4249</v>
      </c>
      <c r="B3664" t="s">
        <v>4214</v>
      </c>
      <c r="C3664" s="263" t="s">
        <v>4233</v>
      </c>
      <c r="D3664" s="258" t="str">
        <f t="shared" si="92"/>
        <v>COMMENT ON COLUMN SPT_RPL_NO_MATCH_UL_STG_WT_V.RPL_TOTAL_RET_SKJ_MT IS 'The total weight of all Skipjack tuna species retained for the corresponding Trip in metric tons ';</v>
      </c>
    </row>
    <row r="3665" spans="1:4" x14ac:dyDescent="0.25">
      <c r="A3665" s="264" t="s">
        <v>4249</v>
      </c>
      <c r="B3665" t="s">
        <v>4215</v>
      </c>
      <c r="C3665" s="263" t="s">
        <v>4234</v>
      </c>
      <c r="D3665" s="258" t="str">
        <f t="shared" si="92"/>
        <v>COMMENT ON COLUMN SPT_RPL_NO_MATCH_UL_STG_WT_V.RPL_TOTAL_RET_YFT_MT IS 'The total weight of all Yellowfin tuna species retained for the corresponding Trip in metric tons ';</v>
      </c>
    </row>
    <row r="3666" spans="1:4" x14ac:dyDescent="0.25">
      <c r="A3666" s="264" t="s">
        <v>4249</v>
      </c>
      <c r="B3666" t="s">
        <v>4216</v>
      </c>
      <c r="C3666" s="263" t="s">
        <v>4235</v>
      </c>
      <c r="D3666" s="258" t="str">
        <f t="shared" si="92"/>
        <v>COMMENT ON COLUMN SPT_RPL_NO_MATCH_UL_STG_WT_V.RPL_TOTAL_RET_BET_MT IS 'The total weight of all Bigeye tuna species retained for the corresponding Trip in metric tons ';</v>
      </c>
    </row>
    <row r="3667" spans="1:4" x14ac:dyDescent="0.25">
      <c r="A3667" s="264" t="s">
        <v>4249</v>
      </c>
      <c r="B3667" t="s">
        <v>4217</v>
      </c>
      <c r="C3667" s="263" t="s">
        <v>4236</v>
      </c>
      <c r="D3667" s="258" t="str">
        <f t="shared" si="92"/>
        <v>COMMENT ON COLUMN SPT_RPL_NO_MATCH_UL_STG_WT_V.RPL_TOTAL_RET_OTH_MT IS 'The total weight of all non-target tuna species (SKJ, YFT, BET) retained for the corresponding Trip in metric tons ';</v>
      </c>
    </row>
    <row r="3668" spans="1:4" x14ac:dyDescent="0.25">
      <c r="A3668" t="s">
        <v>4250</v>
      </c>
      <c r="B3668" t="s">
        <v>1889</v>
      </c>
      <c r="C3668" s="239" t="s">
        <v>2137</v>
      </c>
      <c r="D3668" s="258" t="str">
        <f t="shared" si="92"/>
        <v>COMMENT ON COLUMN SPT_RPT_ACT_FATAL_ERR_V.ERROR_ID IS 'Primary Key for the SPT_ERRORS table';</v>
      </c>
    </row>
    <row r="3669" spans="1:4" x14ac:dyDescent="0.25">
      <c r="A3669" s="263" t="s">
        <v>4250</v>
      </c>
      <c r="B3669" t="s">
        <v>2903</v>
      </c>
      <c r="C3669" s="239" t="s">
        <v>4253</v>
      </c>
      <c r="D3669" s="258" t="str">
        <f t="shared" si="92"/>
        <v>COMMENT ON COLUMN SPT_RPT_ACT_FATAL_ERR_V.PDF_FILE_NAME IS 'This is the file name for the given PDF data file (generated based on XML data file name and naming convention)';</v>
      </c>
    </row>
    <row r="3670" spans="1:4" x14ac:dyDescent="0.25">
      <c r="A3670" s="263" t="s">
        <v>4250</v>
      </c>
      <c r="B3670" t="s">
        <v>4244</v>
      </c>
      <c r="C3670" s="239" t="s">
        <v>2116</v>
      </c>
      <c r="D3670" s="258" t="str">
        <f t="shared" si="92"/>
        <v>COMMENT ON COLUMN SPT_RPT_ACT_FATAL_ERR_V.XML_FILE_NAME IS 'This is the file name for the given XML data file';</v>
      </c>
    </row>
    <row r="3671" spans="1:4" x14ac:dyDescent="0.25">
      <c r="A3671" s="263" t="s">
        <v>4250</v>
      </c>
      <c r="B3671" t="s">
        <v>1978</v>
      </c>
      <c r="C3671" s="239" t="s">
        <v>2136</v>
      </c>
      <c r="D3671" s="258" t="str">
        <f t="shared" si="92"/>
        <v>COMMENT ON COLUMN SPT_RPT_ACT_FATAL_ERR_V.ERROR_DESCRIPTION IS 'The description of the given XML Data File error';</v>
      </c>
    </row>
    <row r="3672" spans="1:4" x14ac:dyDescent="0.25">
      <c r="A3672" s="263" t="s">
        <v>4250</v>
      </c>
      <c r="B3672" t="s">
        <v>1988</v>
      </c>
      <c r="C3672" s="239" t="s">
        <v>2146</v>
      </c>
      <c r="D3672" s="258" t="str">
        <f t="shared" si="92"/>
        <v>COMMENT ON COLUMN SPT_RPT_ACT_FATAL_ERR_V.ERR_TYPE_NAME IS 'The name of the given QC validation criteria';</v>
      </c>
    </row>
    <row r="3673" spans="1:4" x14ac:dyDescent="0.25">
      <c r="A3673" s="263" t="s">
        <v>4250</v>
      </c>
      <c r="B3673" t="s">
        <v>4245</v>
      </c>
      <c r="C3673" s="239" t="s">
        <v>4252</v>
      </c>
      <c r="D3673" s="258" t="str">
        <f t="shared" si="92"/>
        <v>COMMENT ON COLUMN SPT_RPT_ACT_FATAL_ERR_V.ERROR_DESCRIPTION_NO_PKS IS 'The description of the given XML Data File error with all record PK references removed (e.g. VESS_TRIP_ID)';</v>
      </c>
    </row>
    <row r="3674" spans="1:4" x14ac:dyDescent="0.25">
      <c r="A3674" s="263" t="s">
        <v>4250</v>
      </c>
      <c r="B3674" t="s">
        <v>4246</v>
      </c>
      <c r="C3674" t="s">
        <v>4251</v>
      </c>
      <c r="D3674" s="258" t="str">
        <f t="shared" si="92"/>
        <v>COMMENT ON COLUMN SPT_RPT_ACT_FATAL_ERR_V.NOTES IS 'Blank field returned in template to allow manual notes to be added to the data validation report';</v>
      </c>
    </row>
    <row r="3675" spans="1:4" x14ac:dyDescent="0.25">
      <c r="A3675" s="264" t="s">
        <v>4316</v>
      </c>
      <c r="B3675" t="s">
        <v>1993</v>
      </c>
      <c r="C3675" t="s">
        <v>4317</v>
      </c>
      <c r="D3675" s="258" t="str">
        <f t="shared" si="92"/>
        <v>COMMENT ON COLUMN UI_DEF_FIELDS_EXPORT_V.OBJECT_NAME IS 'The name of the given database object';</v>
      </c>
    </row>
    <row r="3676" spans="1:4" x14ac:dyDescent="0.25">
      <c r="A3676" s="264" t="s">
        <v>4316</v>
      </c>
      <c r="B3676" t="s">
        <v>4310</v>
      </c>
      <c r="C3676" t="s">
        <v>4318</v>
      </c>
      <c r="D3676" s="258" t="str">
        <f t="shared" si="92"/>
        <v>COMMENT ON COLUMN UI_DEF_FIELDS_EXPORT_V.OBJECT_TYPE IS 'The type of the given database object';</v>
      </c>
    </row>
    <row r="3677" spans="1:4" x14ac:dyDescent="0.25">
      <c r="A3677" s="264" t="s">
        <v>4316</v>
      </c>
      <c r="B3677" t="s">
        <v>4311</v>
      </c>
      <c r="C3677" t="s">
        <v>4319</v>
      </c>
      <c r="D3677" s="258" t="str">
        <f t="shared" si="92"/>
        <v>COMMENT ON COLUMN UI_DEF_FIELDS_EXPORT_V.OBJECT_COMMENTS IS 'The database COMMENTS defined on the underlying data model of the given database object';</v>
      </c>
    </row>
    <row r="3678" spans="1:4" x14ac:dyDescent="0.25">
      <c r="A3678" s="264" t="s">
        <v>4316</v>
      </c>
      <c r="B3678" t="s">
        <v>1913</v>
      </c>
      <c r="C3678" t="s">
        <v>4320</v>
      </c>
      <c r="D3678" s="258" t="str">
        <f t="shared" si="92"/>
        <v>COMMENT ON COLUMN UI_DEF_FIELDS_EXPORT_V.FIELD_NAME IS 'The name of the given database object''s field';</v>
      </c>
    </row>
    <row r="3679" spans="1:4" x14ac:dyDescent="0.25">
      <c r="A3679" s="264" t="s">
        <v>4316</v>
      </c>
      <c r="B3679" t="s">
        <v>4314</v>
      </c>
      <c r="C3679" s="263" t="s">
        <v>4324</v>
      </c>
      <c r="D3679" s="258" t="str">
        <f t="shared" si="92"/>
        <v>COMMENT ON COLUMN UI_DEF_FIELDS_EXPORT_V.FIELD_LABEL IS 'The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v>
      </c>
    </row>
    <row r="3680" spans="1:4" x14ac:dyDescent="0.25">
      <c r="A3680" s="264" t="s">
        <v>4316</v>
      </c>
      <c r="B3680" t="s">
        <v>4315</v>
      </c>
      <c r="C3680" s="263" t="s">
        <v>4321</v>
      </c>
      <c r="D3680" s="258" t="str">
        <f t="shared" si="92"/>
        <v>COMMENT ON COLUMN UI_DEF_FIELDS_EXPORT_V.FIELD_HELP_TEXT IS 'The database COMMENTS defined on the underlying data model of the given database object field';</v>
      </c>
    </row>
    <row r="3681" spans="1:4" x14ac:dyDescent="0.25">
      <c r="A3681" s="264" t="s">
        <v>4309</v>
      </c>
      <c r="B3681" t="s">
        <v>1993</v>
      </c>
      <c r="C3681" s="263" t="s">
        <v>4317</v>
      </c>
      <c r="D3681" s="258" t="str">
        <f t="shared" si="92"/>
        <v>COMMENT ON COLUMN UI_DEF_OBJECTS_EXPORT_V.OBJECT_NAME IS 'The name of the given database object';</v>
      </c>
    </row>
    <row r="3682" spans="1:4" x14ac:dyDescent="0.25">
      <c r="A3682" s="264" t="s">
        <v>4309</v>
      </c>
      <c r="B3682" t="s">
        <v>4310</v>
      </c>
      <c r="C3682" s="263" t="s">
        <v>4318</v>
      </c>
      <c r="D3682" s="258" t="str">
        <f t="shared" si="92"/>
        <v>COMMENT ON COLUMN UI_DEF_OBJECTS_EXPORT_V.OBJECT_TYPE IS 'The type of the given database object';</v>
      </c>
    </row>
    <row r="3683" spans="1:4" x14ac:dyDescent="0.25">
      <c r="A3683" s="264" t="s">
        <v>4309</v>
      </c>
      <c r="B3683" t="s">
        <v>4311</v>
      </c>
      <c r="C3683" s="263" t="s">
        <v>4319</v>
      </c>
      <c r="D3683" s="258" t="str">
        <f t="shared" si="92"/>
        <v>COMMENT ON COLUMN UI_DEF_OBJECTS_EXPORT_V.OBJECT_COMMENTS IS 'The database COMMENTS defined on the underlying data model of the given database object';</v>
      </c>
    </row>
    <row r="3684" spans="1:4" x14ac:dyDescent="0.25">
      <c r="A3684" s="264" t="s">
        <v>4309</v>
      </c>
      <c r="B3684" t="s">
        <v>4312</v>
      </c>
      <c r="C3684" s="263" t="s">
        <v>4325</v>
      </c>
      <c r="D3684" s="258" t="str">
        <f t="shared" si="92"/>
        <v>COMMENT ON COLUMN UI_DEF_OBJECTS_EXPORT_V.OBJECT_FORM_LABEL IS 'The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v>
      </c>
    </row>
    <row r="3685" spans="1:4" x14ac:dyDescent="0.25">
      <c r="A3685" s="264" t="s">
        <v>4309</v>
      </c>
      <c r="B3685" t="s">
        <v>4313</v>
      </c>
      <c r="C3685" s="263" t="s">
        <v>4326</v>
      </c>
      <c r="D3685" s="258" t="str">
        <f t="shared" si="92"/>
        <v>COMMENT ON COLUMN UI_DEF_OBJECTS_EXPORT_V.OBJECT_REPORT_LABEL IS 'The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v>
      </c>
    </row>
    <row r="3686" spans="1:4" x14ac:dyDescent="0.25">
      <c r="A3686" s="264" t="s">
        <v>4346</v>
      </c>
      <c r="B3686" t="s">
        <v>2570</v>
      </c>
      <c r="C3686" t="s">
        <v>2577</v>
      </c>
      <c r="D3686" s="258" t="str">
        <f t="shared" si="92"/>
        <v>COMMENT ON COLUMN DVM_DATA_STREAMS_V.DATA_STREAM_ID IS 'Primary Key for the SPT_DATA_STREAMS table';</v>
      </c>
    </row>
    <row r="3687" spans="1:4" x14ac:dyDescent="0.25">
      <c r="A3687" s="264" t="s">
        <v>4346</v>
      </c>
      <c r="B3687" t="s">
        <v>2571</v>
      </c>
      <c r="C3687" t="s">
        <v>2574</v>
      </c>
      <c r="D3687" s="258" t="str">
        <f t="shared" si="92"/>
        <v>COMMENT ON COLUMN DVM_DATA_STREAMS_V.DATA_STREAM_CODE IS 'The code for the given data stream';</v>
      </c>
    </row>
    <row r="3688" spans="1:4" x14ac:dyDescent="0.25">
      <c r="A3688" s="264" t="s">
        <v>4346</v>
      </c>
      <c r="B3688" t="s">
        <v>2573</v>
      </c>
      <c r="C3688" t="s">
        <v>2575</v>
      </c>
      <c r="D3688" s="258" t="str">
        <f t="shared" si="92"/>
        <v>COMMENT ON COLUMN DVM_DATA_STREAMS_V.DATA_STREAM_NAME IS 'The name for the given data stream';</v>
      </c>
    </row>
    <row r="3689" spans="1:4" x14ac:dyDescent="0.25">
      <c r="A3689" s="264" t="s">
        <v>4346</v>
      </c>
      <c r="B3689" t="s">
        <v>2572</v>
      </c>
      <c r="C3689" t="s">
        <v>2576</v>
      </c>
      <c r="D3689" s="258" t="str">
        <f t="shared" si="92"/>
        <v>COMMENT ON COLUMN DVM_DATA_STREAMS_V.DATA_STREAM_DESC IS 'The description for the given data stream';</v>
      </c>
    </row>
    <row r="3690" spans="1:4" x14ac:dyDescent="0.25">
      <c r="A3690" s="264" t="s">
        <v>4346</v>
      </c>
      <c r="B3690" t="s">
        <v>1605</v>
      </c>
      <c r="C3690" t="s">
        <v>1606</v>
      </c>
      <c r="D3690" s="258" t="str">
        <f t="shared" si="92"/>
        <v>COMMENT ON COLUMN DVM_DATA_STREAMS_V.CREATE_DATE IS 'The date on which this record was created in the database';</v>
      </c>
    </row>
    <row r="3691" spans="1:4" x14ac:dyDescent="0.25">
      <c r="A3691" s="264" t="s">
        <v>4346</v>
      </c>
      <c r="B3691" t="s">
        <v>1607</v>
      </c>
      <c r="C3691" t="s">
        <v>1608</v>
      </c>
      <c r="D3691" s="258" t="str">
        <f t="shared" si="92"/>
        <v>COMMENT ON COLUMN DVM_DATA_STREAMS_V.CREATED_BY IS 'The Oracle username of the person creating this record in the database';</v>
      </c>
    </row>
    <row r="3692" spans="1:4" x14ac:dyDescent="0.25">
      <c r="A3692" s="264" t="s">
        <v>4346</v>
      </c>
      <c r="B3692" t="s">
        <v>1609</v>
      </c>
      <c r="C3692" t="s">
        <v>1610</v>
      </c>
      <c r="D3692" s="258" t="str">
        <f t="shared" si="92"/>
        <v>COMMENT ON COLUMN DVM_DATA_STREAMS_V.LAST_MOD_DATE IS 'The last date on which any of the data in this record was changed';</v>
      </c>
    </row>
    <row r="3693" spans="1:4" x14ac:dyDescent="0.25">
      <c r="A3693" s="264" t="s">
        <v>4346</v>
      </c>
      <c r="B3693" t="s">
        <v>1611</v>
      </c>
      <c r="C3693" t="s">
        <v>1612</v>
      </c>
      <c r="D3693" s="258" t="str">
        <f t="shared" si="92"/>
        <v>COMMENT ON COLUMN DVM_DATA_STREAMS_V.LAST_MOD_BY IS 'The Oracle username of the person making the most recent change to this record';</v>
      </c>
    </row>
    <row r="3694" spans="1:4" x14ac:dyDescent="0.25">
      <c r="A3694" s="264" t="s">
        <v>4346</v>
      </c>
      <c r="B3694" t="s">
        <v>4341</v>
      </c>
      <c r="C3694" t="s">
        <v>4340</v>
      </c>
      <c r="D3694" s="258" t="str">
        <f t="shared" si="92"/>
        <v>COMMENT ON COLUMN DVM_DATA_STREAMS_V.DATA_STREAM_PK_FIELD IS 'The Data stream''s parent record''s primary key field (used when evaluating QC validation criteria to specify a given parent record)';</v>
      </c>
    </row>
    <row r="3695" spans="1:4" x14ac:dyDescent="0.25">
      <c r="A3695" s="264" t="s">
        <v>4346</v>
      </c>
      <c r="B3695" t="s">
        <v>4344</v>
      </c>
      <c r="C3695" t="s">
        <v>4345</v>
      </c>
      <c r="D3695" s="258" t="str">
        <f t="shared" si="92"/>
        <v>COMMENT ON COLUMN DVM_DATA_STREAMS_V.DATA_STREAM_PAR_TABLE IS 'The Data stream''s parent table name (used when evaluating QC validation criteria to specify a given parent table)';</v>
      </c>
    </row>
    <row r="3696" spans="1:4" x14ac:dyDescent="0.25">
      <c r="A3696" s="264" t="s">
        <v>4351</v>
      </c>
      <c r="B3696" t="s">
        <v>2571</v>
      </c>
      <c r="C3696" t="s">
        <v>2574</v>
      </c>
      <c r="D3696" s="258" t="str">
        <f t="shared" si="92"/>
        <v>COMMENT ON COLUMN DVM_QC_MSG_MISS_FIELDS_V.DATA_STREAM_CODE IS 'The code for the given data stream';</v>
      </c>
    </row>
    <row r="3697" spans="1:4" x14ac:dyDescent="0.25">
      <c r="A3697" s="264" t="s">
        <v>4351</v>
      </c>
      <c r="B3697" t="s">
        <v>2572</v>
      </c>
      <c r="C3697" t="s">
        <v>2576</v>
      </c>
      <c r="D3697" s="258" t="str">
        <f t="shared" si="92"/>
        <v>COMMENT ON COLUMN DVM_QC_MSG_MISS_FIELDS_V.DATA_STREAM_DESC IS 'The description for the given data stream';</v>
      </c>
    </row>
    <row r="3698" spans="1:4" x14ac:dyDescent="0.25">
      <c r="A3698" s="264" t="s">
        <v>4351</v>
      </c>
      <c r="B3698" t="s">
        <v>2570</v>
      </c>
      <c r="C3698" t="s">
        <v>2577</v>
      </c>
      <c r="D3698" s="258" t="str">
        <f t="shared" si="92"/>
        <v>COMMENT ON COLUMN DVM_QC_MSG_MISS_FIELDS_V.DATA_STREAM_ID IS 'Primary Key for the SPT_DATA_STREAMS table';</v>
      </c>
    </row>
    <row r="3699" spans="1:4" x14ac:dyDescent="0.25">
      <c r="A3699" s="264" t="s">
        <v>4351</v>
      </c>
      <c r="B3699" t="s">
        <v>2573</v>
      </c>
      <c r="C3699" t="s">
        <v>2575</v>
      </c>
      <c r="D3699" s="258" t="str">
        <f t="shared" si="92"/>
        <v>COMMENT ON COLUMN DVM_QC_MSG_MISS_FIELDS_V.DATA_STREAM_NAME IS 'The name for the given data stream';</v>
      </c>
    </row>
    <row r="3700" spans="1:4" x14ac:dyDescent="0.25">
      <c r="A3700" s="264" t="s">
        <v>4351</v>
      </c>
      <c r="B3700" t="s">
        <v>4341</v>
      </c>
      <c r="C3700" t="s">
        <v>4340</v>
      </c>
      <c r="D3700" s="258" t="str">
        <f t="shared" si="92"/>
        <v>COMMENT ON COLUMN DVM_QC_MSG_MISS_FIELDS_V.DATA_STREAM_PK_FIELD IS 'The Data stream''s parent record''s primary key field (used when evaluating QC validation criteria to specify a given parent record)';</v>
      </c>
    </row>
    <row r="3701" spans="1:4" x14ac:dyDescent="0.25">
      <c r="A3701" s="264" t="s">
        <v>4351</v>
      </c>
      <c r="B3701" t="s">
        <v>1890</v>
      </c>
      <c r="C3701" t="s">
        <v>2138</v>
      </c>
      <c r="D3701" s="258" t="str">
        <f t="shared" si="92"/>
        <v>COMMENT ON COLUMN DVM_QC_MSG_MISS_FIELDS_V.ERROR_TYPE_ID IS 'The Error Type for the given error';</v>
      </c>
    </row>
    <row r="3702" spans="1:4" x14ac:dyDescent="0.25">
      <c r="A3702" s="264" t="s">
        <v>4351</v>
      </c>
      <c r="B3702" t="s">
        <v>1982</v>
      </c>
      <c r="C3702" t="s">
        <v>2153</v>
      </c>
      <c r="D3702" s="258" t="str">
        <f t="shared" si="92"/>
        <v>COMMENT ON COLUMN DVM_QC_MSG_MISS_FIELDS_V.ERR_SEVERITY_CODE IS 'The code for the given error severity';</v>
      </c>
    </row>
    <row r="3703" spans="1:4" x14ac:dyDescent="0.25">
      <c r="A3703" s="264" t="s">
        <v>4351</v>
      </c>
      <c r="B3703" t="s">
        <v>1983</v>
      </c>
      <c r="C3703" t="s">
        <v>2154</v>
      </c>
      <c r="D3703" s="258" t="str">
        <f t="shared" si="92"/>
        <v>COMMENT ON COLUMN DVM_QC_MSG_MISS_FIELDS_V.ERR_SEVERITY_DESC IS 'The description for the given error severity';</v>
      </c>
    </row>
    <row r="3704" spans="1:4" x14ac:dyDescent="0.25">
      <c r="A3704" s="264" t="s">
        <v>4351</v>
      </c>
      <c r="B3704" t="s">
        <v>1835</v>
      </c>
      <c r="C3704" t="s">
        <v>2142</v>
      </c>
      <c r="D3704" s="258" t="str">
        <f t="shared" si="92"/>
        <v>COMMENT ON COLUMN DVM_QC_MSG_MISS_FIELDS_V.ERR_SEVERITY_ID IS 'The Severity of the given error type criteria.  These indicate the status of the given error (e.g. warnings, data errors, violations of law, etc.)';</v>
      </c>
    </row>
    <row r="3705" spans="1:4" x14ac:dyDescent="0.25">
      <c r="A3705" s="264" t="s">
        <v>4351</v>
      </c>
      <c r="B3705" t="s">
        <v>1984</v>
      </c>
      <c r="C3705" t="s">
        <v>2156</v>
      </c>
      <c r="D3705" s="258" t="str">
        <f t="shared" si="92"/>
        <v>COMMENT ON COLUMN DVM_QC_MSG_MISS_FIELDS_V.ERR_SEVERITY_NAME IS 'The name for the given error severity';</v>
      </c>
    </row>
    <row r="3706" spans="1:4" x14ac:dyDescent="0.25">
      <c r="A3706" s="264" t="s">
        <v>4351</v>
      </c>
      <c r="B3706" t="s">
        <v>1985</v>
      </c>
      <c r="C3706" t="s">
        <v>2143</v>
      </c>
      <c r="D3706" s="258" t="str">
        <f t="shared" si="92"/>
        <v>COMMENT ON COLUMN DVM_QC_MSG_MISS_FIELDS_V.ERR_TYPE_ACTIVE_YN IS 'Flag to indicate if the given error type criteria is active';</v>
      </c>
    </row>
    <row r="3707" spans="1:4" x14ac:dyDescent="0.25">
      <c r="A3707" s="264" t="s">
        <v>4351</v>
      </c>
      <c r="B3707" t="s">
        <v>1986</v>
      </c>
      <c r="C3707" t="s">
        <v>2144</v>
      </c>
      <c r="D3707" s="258" t="str">
        <f t="shared" si="92"/>
        <v>COMMENT ON COLUMN DVM_QC_MSG_MISS_FIELDS_V.ERR_TYPE_COMMENT_TEMPLATE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708" spans="1:4" x14ac:dyDescent="0.25">
      <c r="A3708" s="264" t="s">
        <v>4351</v>
      </c>
      <c r="B3708" t="s">
        <v>1987</v>
      </c>
      <c r="C3708" t="s">
        <v>2145</v>
      </c>
      <c r="D3708" s="258" t="str">
        <f t="shared" si="92"/>
        <v>COMMENT ON COLUMN DVM_QC_MSG_MISS_FIELDS_V.ERR_TYPE_DESC IS 'The description for the given QC validation error type';</v>
      </c>
    </row>
    <row r="3709" spans="1:4" x14ac:dyDescent="0.25">
      <c r="A3709" s="264" t="s">
        <v>4351</v>
      </c>
      <c r="B3709" t="s">
        <v>1988</v>
      </c>
      <c r="C3709" t="s">
        <v>2146</v>
      </c>
      <c r="D3709" s="258" t="str">
        <f t="shared" si="92"/>
        <v>COMMENT ON COLUMN DVM_QC_MSG_MISS_FIELDS_V.ERR_TYPE_NAME IS 'The name of the given QC validation criteria';</v>
      </c>
    </row>
    <row r="3710" spans="1:4" x14ac:dyDescent="0.25">
      <c r="A3710" s="264" t="s">
        <v>4351</v>
      </c>
      <c r="B3710" t="s">
        <v>1991</v>
      </c>
      <c r="C3710" t="s">
        <v>2147</v>
      </c>
      <c r="D3710" s="258" t="str">
        <f t="shared" si="92"/>
        <v>COMMENT ON COLUMN DVM_QC_MSG_MISS_FIELDS_V.IND_FIELD_NAME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711" spans="1:4" x14ac:dyDescent="0.25">
      <c r="A3711" s="264" t="s">
        <v>4351</v>
      </c>
      <c r="B3711" t="s">
        <v>1993</v>
      </c>
      <c r="C3711" t="s">
        <v>2172</v>
      </c>
      <c r="D3711" s="258" t="str">
        <f t="shared" si="92"/>
        <v>COMMENT ON COLUMN DVM_QC_MSG_MISS_FIELDS_V.OBJECT_NAME IS 'The name of the object that is used in the given QC validation criteria';</v>
      </c>
    </row>
    <row r="3712" spans="1:4" x14ac:dyDescent="0.25">
      <c r="A3712" s="264" t="s">
        <v>4351</v>
      </c>
      <c r="B3712" t="s">
        <v>1893</v>
      </c>
      <c r="C3712" t="s">
        <v>2148</v>
      </c>
      <c r="D3712" s="258" t="str">
        <f t="shared" si="92"/>
        <v>COMMENT ON COLUMN DVM_QC_MSG_MISS_FIELDS_V.QC_OBJECT_ID IS 'The Data QC Object that the error type is determined from.  If this is NULL it is not associated with a QC query validation constraint (e.g. DB error)';</v>
      </c>
    </row>
    <row r="3713" spans="1:4" x14ac:dyDescent="0.25">
      <c r="A3713" s="264" t="s">
        <v>4351</v>
      </c>
      <c r="B3713" t="s">
        <v>1994</v>
      </c>
      <c r="C3713" t="s">
        <v>2174</v>
      </c>
      <c r="D3713" s="258" t="str">
        <f t="shared" si="92"/>
        <v>COMMENT ON COLUMN DVM_QC_MSG_MISS_FIELDS_V.QC_OBJ_ACTIVE_YN IS 'Flag to indicate if the QC object is active (Y) or inactive (N)';</v>
      </c>
    </row>
    <row r="3714" spans="1:4" x14ac:dyDescent="0.25">
      <c r="A3714" s="264" t="s">
        <v>4351</v>
      </c>
      <c r="B3714" t="s">
        <v>1995</v>
      </c>
      <c r="C3714" t="s">
        <v>2175</v>
      </c>
      <c r="D3714" s="258" t="str">
        <f t="shared" si="92"/>
        <v>COMMENT ON COLUMN DVM_QC_MSG_MISS_FIELDS_V.QC_SORT_ORDER IS 'Relative sort order for the QC object to be executed in';</v>
      </c>
    </row>
    <row r="3715" spans="1:4" x14ac:dyDescent="0.25">
      <c r="A3715" s="264" t="s">
        <v>4351</v>
      </c>
      <c r="B3715" s="263" t="s">
        <v>4353</v>
      </c>
      <c r="C3715" t="s">
        <v>4354</v>
      </c>
      <c r="D3715" s="258" t="str">
        <f t="shared" si="92"/>
        <v>COMMENT ON COLUMN DVM_QC_MSG_MISS_FIELDS_V.MISSING_VIEW_FIELDS IS 'The comma-delimited list of field names that is not found in the corresponding QC View object for the given error type comment template value';</v>
      </c>
    </row>
    <row r="3716" spans="1:4" x14ac:dyDescent="0.25">
      <c r="A3716" s="264" t="s">
        <v>4369</v>
      </c>
      <c r="B3716" s="263" t="s">
        <v>4355</v>
      </c>
      <c r="C3716" t="s">
        <v>4362</v>
      </c>
      <c r="D3716" s="258" t="str">
        <f t="shared" si="92"/>
        <v>COMMENT ON COLUMN INP_DS_SCORING_VERIFY_V.DATA_URL_ID IS 'Primary key for the INP_VERIFY_DATA_URLS table';</v>
      </c>
    </row>
    <row r="3717" spans="1:4" x14ac:dyDescent="0.25">
      <c r="A3717" s="264" t="s">
        <v>4369</v>
      </c>
      <c r="B3717" t="s">
        <v>4356</v>
      </c>
      <c r="C3717" t="s">
        <v>4363</v>
      </c>
      <c r="D3717" s="258" t="str">
        <f t="shared" si="92"/>
        <v>COMMENT ON COLUMN INP_DS_SCORING_VERIFY_V.DATA_ACCESS_YN IS 'Flag to indicate that a given data set is accessible (Y) or not (N)';</v>
      </c>
    </row>
    <row r="3718" spans="1:4" x14ac:dyDescent="0.25">
      <c r="A3718" s="264" t="s">
        <v>4369</v>
      </c>
      <c r="B3718" t="s">
        <v>4357</v>
      </c>
      <c r="C3718" t="s">
        <v>4364</v>
      </c>
      <c r="D3718" s="258" t="str">
        <f t="shared" si="92"/>
        <v>COMMENT ON COLUMN INP_DS_SCORING_VERIFY_V.DATA_ARCHIVE_YN IS 'Flag to indicate that a given data set is archived (Y) or not (N)';</v>
      </c>
    </row>
    <row r="3719" spans="1:4" x14ac:dyDescent="0.25">
      <c r="A3719" s="264" t="s">
        <v>4369</v>
      </c>
      <c r="B3719" t="s">
        <v>4358</v>
      </c>
      <c r="C3719" t="s">
        <v>4365</v>
      </c>
      <c r="D3719" s="258" t="str">
        <f t="shared" ref="D3719:D3722" si="93">CONCATENATE("COMMENT ON COLUMN ",A3719, ".", B3719, " IS '", SUBSTITUTE(C3719, "'", "''"), "';")</f>
        <v>COMMENT ON COLUMN INP_DS_SCORING_VERIFY_V.DATA_CHECK_DTM IS 'Date/Time that the data access/archive was checked';</v>
      </c>
    </row>
    <row r="3720" spans="1:4" x14ac:dyDescent="0.25">
      <c r="A3720" s="264" t="s">
        <v>4369</v>
      </c>
      <c r="B3720" t="s">
        <v>4359</v>
      </c>
      <c r="C3720" t="s">
        <v>4366</v>
      </c>
      <c r="D3720" s="258" t="str">
        <f t="shared" si="93"/>
        <v>COMMENT ON COLUMN INP_DS_SCORING_VERIFY_V.CONTENT_TYPE IS 'Content Type returned by the corresponding DOWNLOAD_URL';</v>
      </c>
    </row>
    <row r="3721" spans="1:4" x14ac:dyDescent="0.25">
      <c r="A3721" s="264" t="s">
        <v>4369</v>
      </c>
      <c r="B3721" t="s">
        <v>4360</v>
      </c>
      <c r="C3721" t="s">
        <v>4367</v>
      </c>
      <c r="D3721" s="258" t="str">
        <f t="shared" si="93"/>
        <v>COMMENT ON COLUMN INP_DS_SCORING_VERIFY_V.FILE_SIZE IS 'Size of file (in bytes) returned by the corresponding DOWNLOAD_URL';</v>
      </c>
    </row>
    <row r="3722" spans="1:4" x14ac:dyDescent="0.25">
      <c r="A3722" s="264" t="s">
        <v>4369</v>
      </c>
      <c r="B3722" t="s">
        <v>4361</v>
      </c>
      <c r="C3722" t="s">
        <v>4368</v>
      </c>
      <c r="D3722" s="258" t="str">
        <f t="shared" si="93"/>
        <v>COMMENT ON COLUMN INP_DS_SCORING_VERIFY_V.VERIFIED_URL IS 'Verified resolved Download URL (for redirects/established web links) returned by the corresponding DOWNLOAD_URL (if any)';</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5"/>
  <sheetViews>
    <sheetView topLeftCell="A579" workbookViewId="0">
      <selection activeCell="A605" sqref="A605:XFD615"/>
    </sheetView>
  </sheetViews>
  <sheetFormatPr defaultRowHeight="15" x14ac:dyDescent="0.25"/>
  <cols>
    <col min="1" max="1" width="54.7109375" bestFit="1" customWidth="1"/>
    <col min="2" max="2" width="27.42578125" customWidth="1"/>
    <col min="3" max="3" width="25.7109375" customWidth="1"/>
  </cols>
  <sheetData>
    <row r="1" spans="1:20" x14ac:dyDescent="0.25">
      <c r="A1" t="s">
        <v>552</v>
      </c>
      <c r="B1" t="s">
        <v>553</v>
      </c>
      <c r="C1" t="s">
        <v>554</v>
      </c>
    </row>
    <row r="2" spans="1:20" x14ac:dyDescent="0.25">
      <c r="A2" t="s">
        <v>49</v>
      </c>
      <c r="B2" t="s">
        <v>315</v>
      </c>
      <c r="C2" t="s">
        <v>555</v>
      </c>
      <c r="T2" s="44"/>
    </row>
    <row r="3" spans="1:20" x14ac:dyDescent="0.25">
      <c r="A3" t="s">
        <v>49</v>
      </c>
      <c r="B3" t="s">
        <v>314</v>
      </c>
      <c r="C3" t="s">
        <v>556</v>
      </c>
      <c r="T3" s="44"/>
    </row>
    <row r="4" spans="1:20" x14ac:dyDescent="0.25">
      <c r="A4" t="s">
        <v>49</v>
      </c>
      <c r="B4" t="s">
        <v>391</v>
      </c>
      <c r="C4" t="s">
        <v>557</v>
      </c>
      <c r="T4" s="44"/>
    </row>
    <row r="5" spans="1:20" x14ac:dyDescent="0.25">
      <c r="A5" t="s">
        <v>49</v>
      </c>
      <c r="B5" t="s">
        <v>390</v>
      </c>
      <c r="C5" t="s">
        <v>558</v>
      </c>
      <c r="P5" s="45"/>
      <c r="T5" s="44"/>
    </row>
    <row r="6" spans="1:20" x14ac:dyDescent="0.25">
      <c r="A6" t="s">
        <v>76</v>
      </c>
      <c r="B6" t="s">
        <v>411</v>
      </c>
      <c r="C6" t="s">
        <v>559</v>
      </c>
      <c r="T6" s="44"/>
    </row>
    <row r="7" spans="1:20" x14ac:dyDescent="0.25">
      <c r="A7" t="s">
        <v>76</v>
      </c>
      <c r="B7" t="s">
        <v>408</v>
      </c>
      <c r="C7" t="s">
        <v>560</v>
      </c>
      <c r="T7" s="44"/>
    </row>
    <row r="8" spans="1:20" x14ac:dyDescent="0.25">
      <c r="A8" t="s">
        <v>76</v>
      </c>
      <c r="B8" t="s">
        <v>239</v>
      </c>
      <c r="C8" t="s">
        <v>561</v>
      </c>
      <c r="T8" s="44"/>
    </row>
    <row r="9" spans="1:20" x14ac:dyDescent="0.25">
      <c r="A9" t="s">
        <v>76</v>
      </c>
      <c r="B9" t="s">
        <v>412</v>
      </c>
      <c r="C9" t="s">
        <v>562</v>
      </c>
      <c r="T9" s="44"/>
    </row>
    <row r="10" spans="1:20" x14ac:dyDescent="0.25">
      <c r="A10" t="s">
        <v>76</v>
      </c>
      <c r="B10" t="s">
        <v>410</v>
      </c>
      <c r="C10" t="s">
        <v>563</v>
      </c>
      <c r="T10" s="44"/>
    </row>
    <row r="11" spans="1:20" x14ac:dyDescent="0.25">
      <c r="A11" t="s">
        <v>76</v>
      </c>
      <c r="B11" t="s">
        <v>564</v>
      </c>
      <c r="C11" t="s">
        <v>565</v>
      </c>
      <c r="T11" s="44"/>
    </row>
    <row r="12" spans="1:20" x14ac:dyDescent="0.25">
      <c r="A12" t="s">
        <v>76</v>
      </c>
      <c r="B12" t="s">
        <v>508</v>
      </c>
      <c r="C12" t="s">
        <v>566</v>
      </c>
      <c r="T12" s="44"/>
    </row>
    <row r="13" spans="1:20" x14ac:dyDescent="0.25">
      <c r="A13" t="s">
        <v>76</v>
      </c>
      <c r="B13" t="s">
        <v>509</v>
      </c>
      <c r="C13" t="s">
        <v>567</v>
      </c>
      <c r="T13" s="44"/>
    </row>
    <row r="14" spans="1:20" x14ac:dyDescent="0.25">
      <c r="A14" t="s">
        <v>76</v>
      </c>
      <c r="B14" t="s">
        <v>242</v>
      </c>
      <c r="C14" t="s">
        <v>568</v>
      </c>
      <c r="T14" s="44"/>
    </row>
    <row r="15" spans="1:20" x14ac:dyDescent="0.25">
      <c r="A15" t="s">
        <v>50</v>
      </c>
      <c r="B15" t="s">
        <v>243</v>
      </c>
      <c r="C15" t="s">
        <v>569</v>
      </c>
      <c r="T15" s="44"/>
    </row>
    <row r="16" spans="1:20" x14ac:dyDescent="0.25">
      <c r="A16" t="s">
        <v>50</v>
      </c>
      <c r="B16" t="s">
        <v>350</v>
      </c>
      <c r="C16" t="s">
        <v>570</v>
      </c>
      <c r="T16" s="44"/>
    </row>
    <row r="17" spans="1:20" x14ac:dyDescent="0.25">
      <c r="A17" t="s">
        <v>50</v>
      </c>
      <c r="B17" t="s">
        <v>354</v>
      </c>
      <c r="C17" t="s">
        <v>571</v>
      </c>
      <c r="T17" s="44"/>
    </row>
    <row r="18" spans="1:20" x14ac:dyDescent="0.25">
      <c r="A18" t="s">
        <v>50</v>
      </c>
      <c r="B18" t="s">
        <v>355</v>
      </c>
      <c r="C18" t="s">
        <v>572</v>
      </c>
      <c r="T18" s="44"/>
    </row>
    <row r="19" spans="1:20" x14ac:dyDescent="0.25">
      <c r="A19" t="s">
        <v>50</v>
      </c>
      <c r="B19" t="s">
        <v>573</v>
      </c>
      <c r="C19" t="s">
        <v>574</v>
      </c>
      <c r="T19" s="44"/>
    </row>
    <row r="20" spans="1:20" x14ac:dyDescent="0.25">
      <c r="A20" t="s">
        <v>50</v>
      </c>
      <c r="B20" t="s">
        <v>351</v>
      </c>
      <c r="C20" t="s">
        <v>575</v>
      </c>
      <c r="T20" s="44"/>
    </row>
    <row r="21" spans="1:20" x14ac:dyDescent="0.25">
      <c r="A21" t="s">
        <v>50</v>
      </c>
      <c r="B21" t="s">
        <v>347</v>
      </c>
      <c r="C21" t="s">
        <v>576</v>
      </c>
      <c r="T21" s="44"/>
    </row>
    <row r="22" spans="1:20" x14ac:dyDescent="0.25">
      <c r="A22" t="s">
        <v>50</v>
      </c>
      <c r="B22" t="s">
        <v>577</v>
      </c>
      <c r="C22" t="s">
        <v>578</v>
      </c>
      <c r="T22" s="44"/>
    </row>
    <row r="23" spans="1:20" x14ac:dyDescent="0.25">
      <c r="A23" t="s">
        <v>50</v>
      </c>
      <c r="B23" t="s">
        <v>239</v>
      </c>
      <c r="C23" t="s">
        <v>579</v>
      </c>
      <c r="T23" s="44"/>
    </row>
    <row r="24" spans="1:20" x14ac:dyDescent="0.25">
      <c r="A24" t="s">
        <v>538</v>
      </c>
      <c r="B24" t="s">
        <v>239</v>
      </c>
      <c r="C24" t="s">
        <v>580</v>
      </c>
      <c r="T24" s="44"/>
    </row>
    <row r="25" spans="1:20" x14ac:dyDescent="0.25">
      <c r="A25" t="s">
        <v>538</v>
      </c>
      <c r="B25" t="s">
        <v>540</v>
      </c>
      <c r="C25" t="s">
        <v>581</v>
      </c>
      <c r="T25" s="44"/>
    </row>
    <row r="26" spans="1:20" x14ac:dyDescent="0.25">
      <c r="A26" t="s">
        <v>538</v>
      </c>
      <c r="B26" t="s">
        <v>582</v>
      </c>
      <c r="C26" t="s">
        <v>583</v>
      </c>
      <c r="T26" s="44"/>
    </row>
    <row r="27" spans="1:20" x14ac:dyDescent="0.25">
      <c r="A27" t="s">
        <v>51</v>
      </c>
      <c r="B27" t="s">
        <v>245</v>
      </c>
      <c r="C27" t="s">
        <v>584</v>
      </c>
      <c r="T27" s="44"/>
    </row>
    <row r="28" spans="1:20" x14ac:dyDescent="0.25">
      <c r="A28" t="s">
        <v>51</v>
      </c>
      <c r="B28" t="s">
        <v>247</v>
      </c>
      <c r="C28" t="s">
        <v>585</v>
      </c>
      <c r="T28" s="44"/>
    </row>
    <row r="29" spans="1:20" x14ac:dyDescent="0.25">
      <c r="A29" t="s">
        <v>51</v>
      </c>
      <c r="B29" t="s">
        <v>244</v>
      </c>
      <c r="C29" t="s">
        <v>586</v>
      </c>
      <c r="T29" s="44"/>
    </row>
    <row r="30" spans="1:20" x14ac:dyDescent="0.25">
      <c r="A30" t="s">
        <v>51</v>
      </c>
      <c r="B30" t="s">
        <v>246</v>
      </c>
      <c r="C30" t="s">
        <v>587</v>
      </c>
      <c r="T30" s="44"/>
    </row>
    <row r="31" spans="1:20" x14ac:dyDescent="0.25">
      <c r="A31" t="s">
        <v>529</v>
      </c>
      <c r="B31" t="s">
        <v>531</v>
      </c>
      <c r="C31" t="s">
        <v>588</v>
      </c>
      <c r="T31" s="44"/>
    </row>
    <row r="32" spans="1:20" x14ac:dyDescent="0.25">
      <c r="A32" t="s">
        <v>529</v>
      </c>
      <c r="B32" t="s">
        <v>508</v>
      </c>
      <c r="C32" t="s">
        <v>589</v>
      </c>
      <c r="T32" s="44"/>
    </row>
    <row r="33" spans="1:20" x14ac:dyDescent="0.25">
      <c r="A33" t="s">
        <v>529</v>
      </c>
      <c r="B33" t="s">
        <v>522</v>
      </c>
      <c r="C33" t="s">
        <v>590</v>
      </c>
      <c r="T33" s="44"/>
    </row>
    <row r="34" spans="1:20" x14ac:dyDescent="0.25">
      <c r="A34" t="s">
        <v>515</v>
      </c>
      <c r="B34" t="s">
        <v>591</v>
      </c>
      <c r="C34" t="s">
        <v>592</v>
      </c>
      <c r="T34" s="44"/>
    </row>
    <row r="35" spans="1:20" x14ac:dyDescent="0.25">
      <c r="A35" t="s">
        <v>515</v>
      </c>
      <c r="B35" t="s">
        <v>516</v>
      </c>
      <c r="C35" t="s">
        <v>593</v>
      </c>
      <c r="T35" s="44"/>
    </row>
    <row r="36" spans="1:20" x14ac:dyDescent="0.25">
      <c r="A36" t="s">
        <v>515</v>
      </c>
      <c r="B36" t="s">
        <v>594</v>
      </c>
      <c r="C36" t="s">
        <v>595</v>
      </c>
      <c r="T36" s="44"/>
    </row>
    <row r="37" spans="1:20" x14ac:dyDescent="0.25">
      <c r="A37" t="s">
        <v>504</v>
      </c>
      <c r="B37" t="s">
        <v>596</v>
      </c>
      <c r="C37" t="s">
        <v>597</v>
      </c>
      <c r="T37" s="44"/>
    </row>
    <row r="38" spans="1:20" x14ac:dyDescent="0.25">
      <c r="A38" t="s">
        <v>504</v>
      </c>
      <c r="B38" t="s">
        <v>516</v>
      </c>
      <c r="C38" t="s">
        <v>595</v>
      </c>
      <c r="T38" s="44"/>
    </row>
    <row r="39" spans="1:20" x14ac:dyDescent="0.25">
      <c r="A39" t="s">
        <v>504</v>
      </c>
      <c r="B39" t="s">
        <v>508</v>
      </c>
      <c r="C39" t="s">
        <v>598</v>
      </c>
      <c r="T39" s="44"/>
    </row>
    <row r="40" spans="1:20" x14ac:dyDescent="0.25">
      <c r="A40" t="s">
        <v>504</v>
      </c>
      <c r="B40" t="s">
        <v>599</v>
      </c>
      <c r="C40" t="s">
        <v>600</v>
      </c>
      <c r="T40" s="44"/>
    </row>
    <row r="41" spans="1:20" x14ac:dyDescent="0.25">
      <c r="A41" t="s">
        <v>524</v>
      </c>
      <c r="B41" t="s">
        <v>527</v>
      </c>
      <c r="C41" t="s">
        <v>601</v>
      </c>
      <c r="T41" s="44"/>
    </row>
    <row r="42" spans="1:20" x14ac:dyDescent="0.25">
      <c r="A42" t="s">
        <v>524</v>
      </c>
      <c r="B42" t="s">
        <v>522</v>
      </c>
      <c r="C42" t="s">
        <v>602</v>
      </c>
      <c r="T42" s="44"/>
    </row>
    <row r="43" spans="1:20" x14ac:dyDescent="0.25">
      <c r="A43" t="s">
        <v>524</v>
      </c>
      <c r="B43" t="s">
        <v>24</v>
      </c>
      <c r="C43" t="s">
        <v>603</v>
      </c>
      <c r="T43" s="44"/>
    </row>
    <row r="44" spans="1:20" x14ac:dyDescent="0.25">
      <c r="A44" t="s">
        <v>506</v>
      </c>
      <c r="B44" t="s">
        <v>604</v>
      </c>
      <c r="C44" t="s">
        <v>605</v>
      </c>
      <c r="T44" s="44"/>
    </row>
    <row r="45" spans="1:20" x14ac:dyDescent="0.25">
      <c r="A45" t="s">
        <v>506</v>
      </c>
      <c r="B45" t="s">
        <v>509</v>
      </c>
      <c r="C45" t="s">
        <v>606</v>
      </c>
      <c r="T45" s="44"/>
    </row>
    <row r="46" spans="1:20" x14ac:dyDescent="0.25">
      <c r="A46" t="s">
        <v>506</v>
      </c>
      <c r="B46" t="s">
        <v>607</v>
      </c>
      <c r="C46" t="s">
        <v>608</v>
      </c>
      <c r="T46" s="44"/>
    </row>
    <row r="47" spans="1:20" x14ac:dyDescent="0.25">
      <c r="A47" t="s">
        <v>506</v>
      </c>
      <c r="B47" t="s">
        <v>514</v>
      </c>
      <c r="C47" t="s">
        <v>609</v>
      </c>
      <c r="T47" s="44"/>
    </row>
    <row r="48" spans="1:20" x14ac:dyDescent="0.25">
      <c r="A48" t="s">
        <v>506</v>
      </c>
      <c r="B48" t="s">
        <v>610</v>
      </c>
      <c r="C48" t="s">
        <v>611</v>
      </c>
      <c r="T48" s="44"/>
    </row>
    <row r="49" spans="1:20" x14ac:dyDescent="0.25">
      <c r="A49" t="s">
        <v>520</v>
      </c>
      <c r="B49" t="s">
        <v>514</v>
      </c>
      <c r="C49" t="s">
        <v>612</v>
      </c>
      <c r="T49" s="44"/>
    </row>
    <row r="50" spans="1:20" x14ac:dyDescent="0.25">
      <c r="A50" t="s">
        <v>520</v>
      </c>
      <c r="B50" t="s">
        <v>613</v>
      </c>
      <c r="C50" t="s">
        <v>614</v>
      </c>
      <c r="T50" s="44"/>
    </row>
    <row r="51" spans="1:20" x14ac:dyDescent="0.25">
      <c r="A51" t="s">
        <v>520</v>
      </c>
      <c r="B51" t="s">
        <v>615</v>
      </c>
      <c r="C51" t="s">
        <v>616</v>
      </c>
      <c r="T51" s="44"/>
    </row>
    <row r="52" spans="1:20" x14ac:dyDescent="0.25">
      <c r="A52" t="s">
        <v>520</v>
      </c>
      <c r="B52" t="s">
        <v>617</v>
      </c>
      <c r="C52" t="s">
        <v>618</v>
      </c>
      <c r="T52" s="44"/>
    </row>
    <row r="53" spans="1:20" x14ac:dyDescent="0.25">
      <c r="A53" t="s">
        <v>53</v>
      </c>
      <c r="B53" t="s">
        <v>254</v>
      </c>
      <c r="C53" t="s">
        <v>619</v>
      </c>
      <c r="T53" s="44"/>
    </row>
    <row r="54" spans="1:20" x14ac:dyDescent="0.25">
      <c r="A54" t="s">
        <v>53</v>
      </c>
      <c r="B54" t="s">
        <v>256</v>
      </c>
      <c r="C54" t="s">
        <v>620</v>
      </c>
      <c r="T54" s="44"/>
    </row>
    <row r="55" spans="1:20" x14ac:dyDescent="0.25">
      <c r="A55" t="s">
        <v>53</v>
      </c>
      <c r="B55" t="s">
        <v>252</v>
      </c>
      <c r="C55" t="s">
        <v>621</v>
      </c>
      <c r="T55" s="44"/>
    </row>
    <row r="56" spans="1:20" x14ac:dyDescent="0.25">
      <c r="A56" t="s">
        <v>53</v>
      </c>
      <c r="B56" t="s">
        <v>253</v>
      </c>
      <c r="C56" t="s">
        <v>622</v>
      </c>
      <c r="T56" s="44"/>
    </row>
    <row r="57" spans="1:20" x14ac:dyDescent="0.25">
      <c r="A57" t="s">
        <v>53</v>
      </c>
      <c r="B57" t="s">
        <v>255</v>
      </c>
      <c r="C57" t="s">
        <v>623</v>
      </c>
      <c r="T57" s="44"/>
    </row>
    <row r="58" spans="1:20" x14ac:dyDescent="0.25">
      <c r="A58" t="s">
        <v>53</v>
      </c>
      <c r="B58" t="s">
        <v>248</v>
      </c>
      <c r="C58" t="s">
        <v>624</v>
      </c>
      <c r="T58" s="44"/>
    </row>
    <row r="59" spans="1:20" x14ac:dyDescent="0.25">
      <c r="A59" t="s">
        <v>53</v>
      </c>
      <c r="B59" t="s">
        <v>257</v>
      </c>
      <c r="C59" t="s">
        <v>625</v>
      </c>
      <c r="T59" s="44"/>
    </row>
    <row r="60" spans="1:20" x14ac:dyDescent="0.25">
      <c r="A60" t="s">
        <v>52</v>
      </c>
      <c r="B60" t="s">
        <v>250</v>
      </c>
      <c r="C60" t="s">
        <v>626</v>
      </c>
      <c r="T60" s="44"/>
    </row>
    <row r="61" spans="1:20" x14ac:dyDescent="0.25">
      <c r="A61" t="s">
        <v>52</v>
      </c>
      <c r="B61" t="s">
        <v>251</v>
      </c>
      <c r="C61" t="s">
        <v>627</v>
      </c>
      <c r="T61" s="44"/>
    </row>
    <row r="62" spans="1:20" x14ac:dyDescent="0.25">
      <c r="A62" t="s">
        <v>52</v>
      </c>
      <c r="B62" t="s">
        <v>248</v>
      </c>
      <c r="C62" t="s">
        <v>628</v>
      </c>
      <c r="P62" s="45"/>
      <c r="T62" s="44"/>
    </row>
    <row r="63" spans="1:20" x14ac:dyDescent="0.25">
      <c r="A63" t="s">
        <v>52</v>
      </c>
      <c r="B63" t="s">
        <v>249</v>
      </c>
      <c r="C63" t="s">
        <v>629</v>
      </c>
      <c r="T63" s="44"/>
    </row>
    <row r="64" spans="1:20" x14ac:dyDescent="0.25">
      <c r="A64" t="s">
        <v>491</v>
      </c>
      <c r="B64" t="s">
        <v>630</v>
      </c>
      <c r="C64" t="s">
        <v>631</v>
      </c>
      <c r="T64" s="44"/>
    </row>
    <row r="65" spans="1:20" x14ac:dyDescent="0.25">
      <c r="A65" t="s">
        <v>491</v>
      </c>
      <c r="B65" t="s">
        <v>632</v>
      </c>
      <c r="C65" t="s">
        <v>633</v>
      </c>
      <c r="T65" s="44"/>
    </row>
    <row r="66" spans="1:20" x14ac:dyDescent="0.25">
      <c r="A66" t="s">
        <v>491</v>
      </c>
      <c r="B66" t="s">
        <v>493</v>
      </c>
      <c r="C66" t="s">
        <v>634</v>
      </c>
      <c r="T66" s="44"/>
    </row>
    <row r="67" spans="1:20" x14ac:dyDescent="0.25">
      <c r="A67" t="s">
        <v>491</v>
      </c>
      <c r="B67" t="s">
        <v>635</v>
      </c>
      <c r="C67" t="s">
        <v>636</v>
      </c>
      <c r="T67" s="44"/>
    </row>
    <row r="68" spans="1:20" x14ac:dyDescent="0.25">
      <c r="A68" t="s">
        <v>54</v>
      </c>
      <c r="B68" t="s">
        <v>259</v>
      </c>
      <c r="C68" t="s">
        <v>637</v>
      </c>
      <c r="T68" s="44"/>
    </row>
    <row r="69" spans="1:20" x14ac:dyDescent="0.25">
      <c r="A69" t="s">
        <v>54</v>
      </c>
      <c r="B69" t="s">
        <v>261</v>
      </c>
      <c r="C69" t="s">
        <v>638</v>
      </c>
      <c r="T69" s="44"/>
    </row>
    <row r="70" spans="1:20" x14ac:dyDescent="0.25">
      <c r="A70" t="s">
        <v>54</v>
      </c>
      <c r="B70" t="s">
        <v>258</v>
      </c>
      <c r="C70" t="s">
        <v>639</v>
      </c>
      <c r="T70" s="44"/>
    </row>
    <row r="71" spans="1:20" x14ac:dyDescent="0.25">
      <c r="A71" t="s">
        <v>54</v>
      </c>
      <c r="B71" t="s">
        <v>260</v>
      </c>
      <c r="C71" t="s">
        <v>640</v>
      </c>
      <c r="T71" s="44"/>
    </row>
    <row r="72" spans="1:20" x14ac:dyDescent="0.25">
      <c r="A72" t="s">
        <v>55</v>
      </c>
      <c r="B72" t="s">
        <v>262</v>
      </c>
      <c r="C72" t="s">
        <v>641</v>
      </c>
      <c r="O72" s="45"/>
      <c r="P72" s="45"/>
      <c r="T72" s="44"/>
    </row>
    <row r="73" spans="1:20" x14ac:dyDescent="0.25">
      <c r="A73" t="s">
        <v>55</v>
      </c>
      <c r="B73" t="s">
        <v>264</v>
      </c>
      <c r="C73" t="s">
        <v>642</v>
      </c>
      <c r="T73" s="44"/>
    </row>
    <row r="74" spans="1:20" x14ac:dyDescent="0.25">
      <c r="A74" t="s">
        <v>55</v>
      </c>
      <c r="B74" t="s">
        <v>110</v>
      </c>
      <c r="C74" t="s">
        <v>643</v>
      </c>
      <c r="T74" s="44"/>
    </row>
    <row r="75" spans="1:20" x14ac:dyDescent="0.25">
      <c r="A75" t="s">
        <v>55</v>
      </c>
      <c r="B75" t="s">
        <v>263</v>
      </c>
      <c r="C75" t="s">
        <v>644</v>
      </c>
      <c r="T75" s="44"/>
    </row>
    <row r="76" spans="1:20" x14ac:dyDescent="0.25">
      <c r="A76" t="s">
        <v>533</v>
      </c>
      <c r="B76" t="s">
        <v>485</v>
      </c>
      <c r="C76" t="s">
        <v>645</v>
      </c>
      <c r="T76" s="44"/>
    </row>
    <row r="77" spans="1:20" x14ac:dyDescent="0.25">
      <c r="A77" t="s">
        <v>533</v>
      </c>
      <c r="B77" t="s">
        <v>535</v>
      </c>
      <c r="C77" t="s">
        <v>646</v>
      </c>
      <c r="T77" s="44"/>
    </row>
    <row r="78" spans="1:20" x14ac:dyDescent="0.25">
      <c r="A78" t="s">
        <v>533</v>
      </c>
      <c r="B78" t="s">
        <v>647</v>
      </c>
      <c r="C78" t="s">
        <v>648</v>
      </c>
      <c r="T78" s="44"/>
    </row>
    <row r="79" spans="1:20" x14ac:dyDescent="0.25">
      <c r="A79" t="s">
        <v>533</v>
      </c>
      <c r="B79" t="s">
        <v>649</v>
      </c>
      <c r="C79" t="s">
        <v>650</v>
      </c>
      <c r="T79" s="44"/>
    </row>
    <row r="80" spans="1:20" x14ac:dyDescent="0.25">
      <c r="A80" t="s">
        <v>57</v>
      </c>
      <c r="B80" t="s">
        <v>266</v>
      </c>
      <c r="C80" t="s">
        <v>651</v>
      </c>
      <c r="T80" s="44"/>
    </row>
    <row r="81" spans="1:20" x14ac:dyDescent="0.25">
      <c r="A81" t="s">
        <v>57</v>
      </c>
      <c r="B81" t="s">
        <v>268</v>
      </c>
      <c r="C81" t="s">
        <v>652</v>
      </c>
      <c r="T81" s="44"/>
    </row>
    <row r="82" spans="1:20" x14ac:dyDescent="0.25">
      <c r="A82" t="s">
        <v>57</v>
      </c>
      <c r="B82" t="s">
        <v>269</v>
      </c>
      <c r="C82" t="s">
        <v>653</v>
      </c>
      <c r="P82" s="45"/>
      <c r="T82" s="44"/>
    </row>
    <row r="83" spans="1:20" x14ac:dyDescent="0.25">
      <c r="A83" t="s">
        <v>57</v>
      </c>
      <c r="B83" t="s">
        <v>270</v>
      </c>
      <c r="C83" t="s">
        <v>654</v>
      </c>
      <c r="T83" s="44"/>
    </row>
    <row r="84" spans="1:20" x14ac:dyDescent="0.25">
      <c r="A84" t="s">
        <v>57</v>
      </c>
      <c r="B84" t="s">
        <v>241</v>
      </c>
      <c r="C84" t="s">
        <v>655</v>
      </c>
      <c r="P84" s="45"/>
      <c r="T84" s="44"/>
    </row>
    <row r="85" spans="1:20" x14ac:dyDescent="0.25">
      <c r="A85" t="s">
        <v>57</v>
      </c>
      <c r="B85" t="s">
        <v>240</v>
      </c>
      <c r="C85" t="s">
        <v>656</v>
      </c>
      <c r="T85" s="44"/>
    </row>
    <row r="86" spans="1:20" x14ac:dyDescent="0.25">
      <c r="A86" t="s">
        <v>57</v>
      </c>
      <c r="B86" t="s">
        <v>271</v>
      </c>
      <c r="C86" t="s">
        <v>657</v>
      </c>
      <c r="O86" s="45"/>
      <c r="P86" s="45"/>
      <c r="T86" s="44"/>
    </row>
    <row r="87" spans="1:20" x14ac:dyDescent="0.25">
      <c r="A87" t="s">
        <v>57</v>
      </c>
      <c r="B87" t="s">
        <v>146</v>
      </c>
      <c r="C87" t="s">
        <v>658</v>
      </c>
      <c r="T87" s="44"/>
    </row>
    <row r="88" spans="1:20" x14ac:dyDescent="0.25">
      <c r="A88" t="s">
        <v>57</v>
      </c>
      <c r="B88" t="s">
        <v>267</v>
      </c>
      <c r="C88" t="s">
        <v>659</v>
      </c>
      <c r="T88" s="44"/>
    </row>
    <row r="89" spans="1:20" x14ac:dyDescent="0.25">
      <c r="A89" t="s">
        <v>57</v>
      </c>
      <c r="B89" t="s">
        <v>111</v>
      </c>
      <c r="C89" t="s">
        <v>660</v>
      </c>
      <c r="T89" s="44"/>
    </row>
    <row r="90" spans="1:20" x14ac:dyDescent="0.25">
      <c r="A90" t="s">
        <v>57</v>
      </c>
      <c r="B90" t="s">
        <v>446</v>
      </c>
      <c r="C90" t="s">
        <v>661</v>
      </c>
      <c r="T90" s="44"/>
    </row>
    <row r="91" spans="1:20" x14ac:dyDescent="0.25">
      <c r="A91" t="s">
        <v>56</v>
      </c>
      <c r="B91" t="s">
        <v>143</v>
      </c>
      <c r="C91" t="s">
        <v>662</v>
      </c>
      <c r="T91" s="44"/>
    </row>
    <row r="92" spans="1:20" x14ac:dyDescent="0.25">
      <c r="A92" t="s">
        <v>56</v>
      </c>
      <c r="B92" t="s">
        <v>265</v>
      </c>
      <c r="C92" t="s">
        <v>663</v>
      </c>
      <c r="T92" s="44"/>
    </row>
    <row r="93" spans="1:20" x14ac:dyDescent="0.25">
      <c r="A93" t="s">
        <v>56</v>
      </c>
      <c r="B93" t="s">
        <v>111</v>
      </c>
      <c r="C93" t="s">
        <v>664</v>
      </c>
      <c r="T93" s="44"/>
    </row>
    <row r="94" spans="1:20" x14ac:dyDescent="0.25">
      <c r="A94" t="s">
        <v>56</v>
      </c>
      <c r="B94" t="s">
        <v>144</v>
      </c>
      <c r="C94" t="s">
        <v>665</v>
      </c>
      <c r="T94" s="44"/>
    </row>
    <row r="95" spans="1:20" x14ac:dyDescent="0.25">
      <c r="A95" t="s">
        <v>487</v>
      </c>
      <c r="B95" t="s">
        <v>489</v>
      </c>
      <c r="C95" t="s">
        <v>666</v>
      </c>
      <c r="P95" s="45"/>
      <c r="T95" s="44"/>
    </row>
    <row r="96" spans="1:20" x14ac:dyDescent="0.25">
      <c r="A96" t="s">
        <v>487</v>
      </c>
      <c r="B96" t="s">
        <v>667</v>
      </c>
      <c r="C96" t="s">
        <v>668</v>
      </c>
      <c r="T96" s="44"/>
    </row>
    <row r="97" spans="1:20" x14ac:dyDescent="0.25">
      <c r="A97" t="s">
        <v>487</v>
      </c>
      <c r="B97" t="s">
        <v>669</v>
      </c>
      <c r="C97" t="s">
        <v>670</v>
      </c>
      <c r="T97" s="44"/>
    </row>
    <row r="98" spans="1:20" x14ac:dyDescent="0.25">
      <c r="A98" t="s">
        <v>487</v>
      </c>
      <c r="B98" t="s">
        <v>671</v>
      </c>
      <c r="C98" t="s">
        <v>672</v>
      </c>
      <c r="T98" s="44"/>
    </row>
    <row r="99" spans="1:20" x14ac:dyDescent="0.25">
      <c r="A99" t="s">
        <v>58</v>
      </c>
      <c r="B99" t="s">
        <v>273</v>
      </c>
      <c r="C99" t="s">
        <v>673</v>
      </c>
      <c r="T99" s="44"/>
    </row>
    <row r="100" spans="1:20" x14ac:dyDescent="0.25">
      <c r="A100" t="s">
        <v>58</v>
      </c>
      <c r="B100" t="s">
        <v>275</v>
      </c>
      <c r="C100" t="s">
        <v>674</v>
      </c>
      <c r="T100" s="44"/>
    </row>
    <row r="101" spans="1:20" x14ac:dyDescent="0.25">
      <c r="A101" t="s">
        <v>58</v>
      </c>
      <c r="B101" t="s">
        <v>272</v>
      </c>
      <c r="C101" t="s">
        <v>675</v>
      </c>
      <c r="T101" s="44"/>
    </row>
    <row r="102" spans="1:20" x14ac:dyDescent="0.25">
      <c r="A102" t="s">
        <v>58</v>
      </c>
      <c r="B102" t="s">
        <v>274</v>
      </c>
      <c r="C102" t="s">
        <v>676</v>
      </c>
      <c r="T102" s="44"/>
    </row>
    <row r="103" spans="1:20" x14ac:dyDescent="0.25">
      <c r="A103" t="s">
        <v>537</v>
      </c>
      <c r="B103" t="s">
        <v>677</v>
      </c>
      <c r="C103" t="s">
        <v>678</v>
      </c>
      <c r="T103" s="44"/>
    </row>
    <row r="104" spans="1:20" x14ac:dyDescent="0.25">
      <c r="A104" t="s">
        <v>537</v>
      </c>
      <c r="B104" t="s">
        <v>679</v>
      </c>
      <c r="C104" t="s">
        <v>680</v>
      </c>
      <c r="T104" s="44"/>
    </row>
    <row r="105" spans="1:20" x14ac:dyDescent="0.25">
      <c r="A105" t="s">
        <v>537</v>
      </c>
      <c r="B105" t="s">
        <v>681</v>
      </c>
      <c r="C105" t="s">
        <v>682</v>
      </c>
      <c r="T105" s="44"/>
    </row>
    <row r="106" spans="1:20" x14ac:dyDescent="0.25">
      <c r="A106" t="s">
        <v>537</v>
      </c>
      <c r="B106" t="s">
        <v>683</v>
      </c>
      <c r="C106" t="s">
        <v>574</v>
      </c>
      <c r="T106" s="44"/>
    </row>
    <row r="107" spans="1:20" x14ac:dyDescent="0.25">
      <c r="A107" t="s">
        <v>537</v>
      </c>
      <c r="B107" t="s">
        <v>684</v>
      </c>
      <c r="C107" t="s">
        <v>685</v>
      </c>
      <c r="T107" s="44"/>
    </row>
    <row r="108" spans="1:20" x14ac:dyDescent="0.25">
      <c r="A108" t="s">
        <v>537</v>
      </c>
      <c r="B108" t="s">
        <v>686</v>
      </c>
      <c r="C108" t="s">
        <v>687</v>
      </c>
      <c r="T108" s="44"/>
    </row>
    <row r="109" spans="1:20" x14ac:dyDescent="0.25">
      <c r="A109" t="s">
        <v>537</v>
      </c>
      <c r="B109" t="s">
        <v>688</v>
      </c>
      <c r="C109" t="s">
        <v>689</v>
      </c>
      <c r="T109" s="44"/>
    </row>
    <row r="110" spans="1:20" x14ac:dyDescent="0.25">
      <c r="A110" t="s">
        <v>537</v>
      </c>
      <c r="B110" t="s">
        <v>690</v>
      </c>
      <c r="C110" t="s">
        <v>691</v>
      </c>
      <c r="T110" s="44"/>
    </row>
    <row r="111" spans="1:20" x14ac:dyDescent="0.25">
      <c r="A111" t="s">
        <v>537</v>
      </c>
      <c r="B111" t="s">
        <v>244</v>
      </c>
      <c r="C111" t="s">
        <v>692</v>
      </c>
      <c r="T111" s="44"/>
    </row>
    <row r="112" spans="1:20" x14ac:dyDescent="0.25">
      <c r="A112" t="s">
        <v>537</v>
      </c>
      <c r="B112" t="s">
        <v>693</v>
      </c>
      <c r="C112" t="s">
        <v>694</v>
      </c>
      <c r="T112" s="44"/>
    </row>
    <row r="113" spans="1:20" x14ac:dyDescent="0.25">
      <c r="A113" t="s">
        <v>62</v>
      </c>
      <c r="B113" t="s">
        <v>431</v>
      </c>
      <c r="C113" t="s">
        <v>695</v>
      </c>
      <c r="T113" s="44"/>
    </row>
    <row r="114" spans="1:20" x14ac:dyDescent="0.25">
      <c r="A114" t="s">
        <v>62</v>
      </c>
      <c r="B114" t="s">
        <v>24</v>
      </c>
      <c r="C114" t="s">
        <v>696</v>
      </c>
      <c r="T114" s="44"/>
    </row>
    <row r="115" spans="1:20" x14ac:dyDescent="0.25">
      <c r="A115" t="s">
        <v>62</v>
      </c>
      <c r="B115" t="s">
        <v>162</v>
      </c>
      <c r="C115" t="s">
        <v>697</v>
      </c>
      <c r="T115" s="44"/>
    </row>
    <row r="116" spans="1:20" x14ac:dyDescent="0.25">
      <c r="A116" t="s">
        <v>62</v>
      </c>
      <c r="B116" t="s">
        <v>698</v>
      </c>
      <c r="C116" t="s">
        <v>699</v>
      </c>
      <c r="T116" s="44"/>
    </row>
    <row r="117" spans="1:20" x14ac:dyDescent="0.25">
      <c r="A117" t="s">
        <v>62</v>
      </c>
      <c r="B117" t="s">
        <v>430</v>
      </c>
      <c r="C117" t="s">
        <v>700</v>
      </c>
      <c r="T117" s="44"/>
    </row>
    <row r="118" spans="1:20" x14ac:dyDescent="0.25">
      <c r="A118" t="s">
        <v>62</v>
      </c>
      <c r="B118" t="s">
        <v>428</v>
      </c>
      <c r="C118" t="s">
        <v>701</v>
      </c>
      <c r="T118" s="44"/>
    </row>
    <row r="119" spans="1:20" x14ac:dyDescent="0.25">
      <c r="A119" t="s">
        <v>62</v>
      </c>
      <c r="B119" t="s">
        <v>429</v>
      </c>
      <c r="C119" t="s">
        <v>702</v>
      </c>
      <c r="T119" s="44"/>
    </row>
    <row r="120" spans="1:20" x14ac:dyDescent="0.25">
      <c r="A120" t="s">
        <v>62</v>
      </c>
      <c r="B120" t="s">
        <v>427</v>
      </c>
      <c r="C120" t="s">
        <v>703</v>
      </c>
      <c r="T120" s="44"/>
    </row>
    <row r="121" spans="1:20" x14ac:dyDescent="0.25">
      <c r="A121" t="s">
        <v>521</v>
      </c>
      <c r="B121" t="s">
        <v>704</v>
      </c>
      <c r="C121" t="s">
        <v>705</v>
      </c>
      <c r="T121" s="44"/>
    </row>
    <row r="122" spans="1:20" x14ac:dyDescent="0.25">
      <c r="A122" t="s">
        <v>521</v>
      </c>
      <c r="B122" t="s">
        <v>706</v>
      </c>
      <c r="C122" t="s">
        <v>707</v>
      </c>
      <c r="T122" s="44"/>
    </row>
    <row r="123" spans="1:20" x14ac:dyDescent="0.25">
      <c r="A123" t="s">
        <v>521</v>
      </c>
      <c r="B123" t="s">
        <v>708</v>
      </c>
      <c r="C123" t="s">
        <v>709</v>
      </c>
      <c r="T123" s="44"/>
    </row>
    <row r="124" spans="1:20" x14ac:dyDescent="0.25">
      <c r="A124" t="s">
        <v>521</v>
      </c>
      <c r="B124" t="s">
        <v>522</v>
      </c>
      <c r="C124" t="s">
        <v>710</v>
      </c>
      <c r="T124" s="44"/>
    </row>
    <row r="125" spans="1:20" x14ac:dyDescent="0.25">
      <c r="A125" t="s">
        <v>276</v>
      </c>
      <c r="B125" t="s">
        <v>711</v>
      </c>
      <c r="C125" t="s">
        <v>712</v>
      </c>
      <c r="T125" s="44"/>
    </row>
    <row r="126" spans="1:20" x14ac:dyDescent="0.25">
      <c r="A126" t="s">
        <v>276</v>
      </c>
      <c r="B126" t="s">
        <v>309</v>
      </c>
      <c r="C126" t="s">
        <v>713</v>
      </c>
      <c r="T126" s="44"/>
    </row>
    <row r="127" spans="1:20" x14ac:dyDescent="0.25">
      <c r="A127" t="s">
        <v>276</v>
      </c>
      <c r="B127" t="s">
        <v>308</v>
      </c>
      <c r="C127" t="s">
        <v>714</v>
      </c>
      <c r="T127" s="44"/>
    </row>
    <row r="128" spans="1:20" x14ac:dyDescent="0.25">
      <c r="A128" t="s">
        <v>276</v>
      </c>
      <c r="B128" t="s">
        <v>307</v>
      </c>
      <c r="C128" t="s">
        <v>715</v>
      </c>
      <c r="T128" s="44"/>
    </row>
    <row r="129" spans="1:20" x14ac:dyDescent="0.25">
      <c r="A129" t="s">
        <v>276</v>
      </c>
      <c r="B129" t="s">
        <v>716</v>
      </c>
      <c r="C129" t="s">
        <v>717</v>
      </c>
      <c r="T129" s="44"/>
    </row>
    <row r="130" spans="1:20" x14ac:dyDescent="0.25">
      <c r="A130" t="s">
        <v>276</v>
      </c>
      <c r="B130" t="s">
        <v>310</v>
      </c>
      <c r="C130" t="s">
        <v>718</v>
      </c>
      <c r="T130" s="44"/>
    </row>
    <row r="131" spans="1:20" x14ac:dyDescent="0.25">
      <c r="A131" t="s">
        <v>276</v>
      </c>
      <c r="B131" t="s">
        <v>312</v>
      </c>
      <c r="C131" t="s">
        <v>719</v>
      </c>
      <c r="T131" s="44"/>
    </row>
    <row r="132" spans="1:20" x14ac:dyDescent="0.25">
      <c r="A132" t="s">
        <v>276</v>
      </c>
      <c r="B132" t="s">
        <v>720</v>
      </c>
      <c r="C132" t="s">
        <v>721</v>
      </c>
      <c r="T132" s="44"/>
    </row>
    <row r="133" spans="1:20" x14ac:dyDescent="0.25">
      <c r="A133" t="s">
        <v>276</v>
      </c>
      <c r="B133" t="s">
        <v>311</v>
      </c>
      <c r="C133" t="s">
        <v>722</v>
      </c>
      <c r="T133" s="44"/>
    </row>
    <row r="134" spans="1:20" x14ac:dyDescent="0.25">
      <c r="A134" t="s">
        <v>276</v>
      </c>
      <c r="B134" t="s">
        <v>723</v>
      </c>
      <c r="C134" t="s">
        <v>724</v>
      </c>
      <c r="T134" s="44"/>
    </row>
    <row r="135" spans="1:20" x14ac:dyDescent="0.25">
      <c r="A135" t="s">
        <v>276</v>
      </c>
      <c r="B135" t="s">
        <v>7</v>
      </c>
      <c r="C135" t="s">
        <v>725</v>
      </c>
      <c r="T135" s="44"/>
    </row>
    <row r="136" spans="1:20" x14ac:dyDescent="0.25">
      <c r="A136" t="s">
        <v>63</v>
      </c>
      <c r="B136" t="s">
        <v>399</v>
      </c>
      <c r="C136" t="s">
        <v>726</v>
      </c>
      <c r="T136" s="44"/>
    </row>
    <row r="137" spans="1:20" x14ac:dyDescent="0.25">
      <c r="A137" t="s">
        <v>63</v>
      </c>
      <c r="B137" t="s">
        <v>398</v>
      </c>
      <c r="C137" t="s">
        <v>727</v>
      </c>
      <c r="T137" s="44"/>
    </row>
    <row r="138" spans="1:20" x14ac:dyDescent="0.25">
      <c r="A138" t="s">
        <v>63</v>
      </c>
      <c r="B138" t="s">
        <v>432</v>
      </c>
      <c r="C138" t="s">
        <v>728</v>
      </c>
      <c r="T138" s="44"/>
    </row>
    <row r="139" spans="1:20" x14ac:dyDescent="0.25">
      <c r="A139" t="s">
        <v>64</v>
      </c>
      <c r="B139" t="s">
        <v>171</v>
      </c>
      <c r="C139" t="s">
        <v>729</v>
      </c>
      <c r="P139" s="45"/>
      <c r="T139" s="44"/>
    </row>
    <row r="140" spans="1:20" x14ac:dyDescent="0.25">
      <c r="A140" t="s">
        <v>64</v>
      </c>
      <c r="B140" t="s">
        <v>313</v>
      </c>
      <c r="C140" t="s">
        <v>730</v>
      </c>
      <c r="T140" s="44"/>
    </row>
    <row r="141" spans="1:20" x14ac:dyDescent="0.25">
      <c r="A141" t="s">
        <v>64</v>
      </c>
      <c r="B141" t="s">
        <v>7</v>
      </c>
      <c r="C141" t="s">
        <v>731</v>
      </c>
      <c r="T141" s="44"/>
    </row>
    <row r="142" spans="1:20" x14ac:dyDescent="0.25">
      <c r="A142" t="s">
        <v>64</v>
      </c>
      <c r="B142" t="s">
        <v>172</v>
      </c>
      <c r="C142" t="s">
        <v>732</v>
      </c>
      <c r="T142" s="44"/>
    </row>
    <row r="143" spans="1:20" x14ac:dyDescent="0.25">
      <c r="A143" t="s">
        <v>498</v>
      </c>
      <c r="B143" t="s">
        <v>733</v>
      </c>
      <c r="C143" t="s">
        <v>734</v>
      </c>
      <c r="T143" s="44"/>
    </row>
    <row r="144" spans="1:20" x14ac:dyDescent="0.25">
      <c r="A144" t="s">
        <v>498</v>
      </c>
      <c r="B144" t="s">
        <v>735</v>
      </c>
      <c r="C144" t="s">
        <v>736</v>
      </c>
      <c r="T144" s="44"/>
    </row>
    <row r="145" spans="1:20" x14ac:dyDescent="0.25">
      <c r="A145" t="s">
        <v>498</v>
      </c>
      <c r="B145" t="s">
        <v>500</v>
      </c>
      <c r="C145" t="s">
        <v>737</v>
      </c>
      <c r="T145" s="44"/>
    </row>
    <row r="146" spans="1:20" x14ac:dyDescent="0.25">
      <c r="A146" t="s">
        <v>498</v>
      </c>
      <c r="B146" t="s">
        <v>738</v>
      </c>
      <c r="C146" t="s">
        <v>739</v>
      </c>
      <c r="T146" s="44"/>
    </row>
    <row r="147" spans="1:20" x14ac:dyDescent="0.25">
      <c r="A147" t="s">
        <v>495</v>
      </c>
      <c r="B147" t="s">
        <v>501</v>
      </c>
      <c r="C147" t="s">
        <v>740</v>
      </c>
      <c r="T147" s="44"/>
    </row>
    <row r="148" spans="1:20" x14ac:dyDescent="0.25">
      <c r="A148" t="s">
        <v>495</v>
      </c>
      <c r="B148" t="s">
        <v>741</v>
      </c>
      <c r="C148" t="s">
        <v>742</v>
      </c>
      <c r="T148" s="44"/>
    </row>
    <row r="149" spans="1:20" x14ac:dyDescent="0.25">
      <c r="A149" t="s">
        <v>495</v>
      </c>
      <c r="B149" t="s">
        <v>743</v>
      </c>
      <c r="C149" t="s">
        <v>744</v>
      </c>
      <c r="T149" s="44"/>
    </row>
    <row r="150" spans="1:20" x14ac:dyDescent="0.25">
      <c r="A150" t="s">
        <v>495</v>
      </c>
      <c r="B150" t="s">
        <v>745</v>
      </c>
      <c r="C150" t="s">
        <v>746</v>
      </c>
      <c r="T150" s="44"/>
    </row>
    <row r="151" spans="1:20" x14ac:dyDescent="0.25">
      <c r="A151" t="s">
        <v>495</v>
      </c>
      <c r="B151" t="s">
        <v>747</v>
      </c>
      <c r="C151" t="s">
        <v>748</v>
      </c>
      <c r="T151" s="44"/>
    </row>
    <row r="152" spans="1:20" x14ac:dyDescent="0.25">
      <c r="A152" t="s">
        <v>495</v>
      </c>
      <c r="B152" t="s">
        <v>749</v>
      </c>
      <c r="C152" t="s">
        <v>750</v>
      </c>
      <c r="T152" s="44"/>
    </row>
    <row r="153" spans="1:20" x14ac:dyDescent="0.25">
      <c r="A153" t="s">
        <v>495</v>
      </c>
      <c r="B153" t="s">
        <v>366</v>
      </c>
      <c r="C153" t="s">
        <v>751</v>
      </c>
      <c r="T153" s="44"/>
    </row>
    <row r="154" spans="1:20" x14ac:dyDescent="0.25">
      <c r="A154" t="s">
        <v>497</v>
      </c>
      <c r="B154" t="s">
        <v>485</v>
      </c>
      <c r="C154" t="s">
        <v>752</v>
      </c>
      <c r="T154" s="44"/>
    </row>
    <row r="155" spans="1:20" x14ac:dyDescent="0.25">
      <c r="A155" t="s">
        <v>497</v>
      </c>
      <c r="B155" t="s">
        <v>753</v>
      </c>
      <c r="C155" t="s">
        <v>754</v>
      </c>
      <c r="T155" s="44"/>
    </row>
    <row r="156" spans="1:20" x14ac:dyDescent="0.25">
      <c r="A156" t="s">
        <v>497</v>
      </c>
      <c r="B156" t="s">
        <v>755</v>
      </c>
      <c r="C156" t="s">
        <v>574</v>
      </c>
      <c r="T156" s="44"/>
    </row>
    <row r="157" spans="1:20" x14ac:dyDescent="0.25">
      <c r="A157" t="s">
        <v>497</v>
      </c>
      <c r="B157" t="s">
        <v>756</v>
      </c>
      <c r="C157" t="s">
        <v>757</v>
      </c>
      <c r="T157" s="44"/>
    </row>
    <row r="158" spans="1:20" x14ac:dyDescent="0.25">
      <c r="A158" t="s">
        <v>497</v>
      </c>
      <c r="B158" t="s">
        <v>758</v>
      </c>
      <c r="C158" t="s">
        <v>759</v>
      </c>
      <c r="T158" s="44"/>
    </row>
    <row r="159" spans="1:20" x14ac:dyDescent="0.25">
      <c r="A159" t="s">
        <v>497</v>
      </c>
      <c r="B159" t="s">
        <v>760</v>
      </c>
      <c r="C159" t="s">
        <v>761</v>
      </c>
      <c r="T159" s="44"/>
    </row>
    <row r="160" spans="1:20" x14ac:dyDescent="0.25">
      <c r="A160" t="s">
        <v>497</v>
      </c>
      <c r="B160" t="s">
        <v>387</v>
      </c>
      <c r="C160" t="s">
        <v>762</v>
      </c>
      <c r="T160" s="44"/>
    </row>
    <row r="161" spans="1:20" x14ac:dyDescent="0.25">
      <c r="A161" t="s">
        <v>448</v>
      </c>
      <c r="B161" t="s">
        <v>290</v>
      </c>
      <c r="C161" t="s">
        <v>763</v>
      </c>
      <c r="T161" s="44"/>
    </row>
    <row r="162" spans="1:20" x14ac:dyDescent="0.25">
      <c r="A162" t="s">
        <v>448</v>
      </c>
      <c r="B162" t="s">
        <v>306</v>
      </c>
      <c r="C162" t="s">
        <v>764</v>
      </c>
      <c r="T162" s="44"/>
    </row>
    <row r="163" spans="1:20" x14ac:dyDescent="0.25">
      <c r="A163" t="s">
        <v>448</v>
      </c>
      <c r="B163" t="s">
        <v>444</v>
      </c>
      <c r="C163" t="s">
        <v>765</v>
      </c>
      <c r="T163" s="44"/>
    </row>
    <row r="164" spans="1:20" x14ac:dyDescent="0.25">
      <c r="A164" t="s">
        <v>448</v>
      </c>
      <c r="B164" t="s">
        <v>397</v>
      </c>
      <c r="C164" t="s">
        <v>766</v>
      </c>
      <c r="T164" s="44"/>
    </row>
    <row r="165" spans="1:20" x14ac:dyDescent="0.25">
      <c r="A165" t="s">
        <v>448</v>
      </c>
      <c r="B165" t="s">
        <v>767</v>
      </c>
      <c r="C165" t="s">
        <v>768</v>
      </c>
      <c r="T165" s="44"/>
    </row>
    <row r="166" spans="1:20" x14ac:dyDescent="0.25">
      <c r="A166" t="s">
        <v>448</v>
      </c>
      <c r="B166" t="s">
        <v>439</v>
      </c>
      <c r="C166" t="s">
        <v>769</v>
      </c>
      <c r="T166" s="44"/>
    </row>
    <row r="167" spans="1:20" x14ac:dyDescent="0.25">
      <c r="A167" t="s">
        <v>448</v>
      </c>
      <c r="B167" t="s">
        <v>770</v>
      </c>
      <c r="C167" t="s">
        <v>771</v>
      </c>
      <c r="T167" s="44"/>
    </row>
    <row r="168" spans="1:20" x14ac:dyDescent="0.25">
      <c r="A168" t="s">
        <v>66</v>
      </c>
      <c r="B168" t="s">
        <v>278</v>
      </c>
      <c r="C168" t="s">
        <v>772</v>
      </c>
      <c r="T168" s="44"/>
    </row>
    <row r="169" spans="1:20" x14ac:dyDescent="0.25">
      <c r="A169" t="s">
        <v>66</v>
      </c>
      <c r="B169" t="s">
        <v>280</v>
      </c>
      <c r="C169" t="s">
        <v>773</v>
      </c>
      <c r="T169" s="44"/>
    </row>
    <row r="170" spans="1:20" x14ac:dyDescent="0.25">
      <c r="A170" t="s">
        <v>66</v>
      </c>
      <c r="B170" t="s">
        <v>277</v>
      </c>
      <c r="C170" t="s">
        <v>774</v>
      </c>
      <c r="T170" s="44"/>
    </row>
    <row r="171" spans="1:20" x14ac:dyDescent="0.25">
      <c r="A171" t="s">
        <v>66</v>
      </c>
      <c r="B171" t="s">
        <v>279</v>
      </c>
      <c r="C171" t="s">
        <v>775</v>
      </c>
      <c r="T171" s="44"/>
    </row>
    <row r="172" spans="1:20" x14ac:dyDescent="0.25">
      <c r="A172" t="s">
        <v>68</v>
      </c>
      <c r="B172" t="s">
        <v>508</v>
      </c>
      <c r="C172" t="s">
        <v>776</v>
      </c>
      <c r="T172" s="44"/>
    </row>
    <row r="173" spans="1:20" x14ac:dyDescent="0.25">
      <c r="A173" t="s">
        <v>68</v>
      </c>
      <c r="B173" t="s">
        <v>509</v>
      </c>
      <c r="C173" t="s">
        <v>777</v>
      </c>
      <c r="T173" s="44"/>
    </row>
    <row r="174" spans="1:20" x14ac:dyDescent="0.25">
      <c r="A174" t="s">
        <v>68</v>
      </c>
      <c r="B174" t="s">
        <v>277</v>
      </c>
      <c r="C174" t="s">
        <v>778</v>
      </c>
      <c r="T174" s="44"/>
    </row>
    <row r="175" spans="1:20" x14ac:dyDescent="0.25">
      <c r="A175" t="s">
        <v>68</v>
      </c>
      <c r="B175" t="s">
        <v>420</v>
      </c>
      <c r="C175" t="s">
        <v>779</v>
      </c>
      <c r="T175" s="44"/>
    </row>
    <row r="176" spans="1:20" x14ac:dyDescent="0.25">
      <c r="A176" t="s">
        <v>68</v>
      </c>
      <c r="B176" t="s">
        <v>421</v>
      </c>
      <c r="C176" t="s">
        <v>780</v>
      </c>
      <c r="T176" s="44"/>
    </row>
    <row r="177" spans="1:20" x14ac:dyDescent="0.25">
      <c r="A177" t="s">
        <v>68</v>
      </c>
      <c r="B177" t="s">
        <v>418</v>
      </c>
      <c r="C177" t="s">
        <v>781</v>
      </c>
      <c r="T177" s="44"/>
    </row>
    <row r="178" spans="1:20" x14ac:dyDescent="0.25">
      <c r="A178" t="s">
        <v>68</v>
      </c>
      <c r="B178" t="s">
        <v>416</v>
      </c>
      <c r="C178" t="s">
        <v>782</v>
      </c>
      <c r="T178" s="44"/>
    </row>
    <row r="179" spans="1:20" x14ac:dyDescent="0.25">
      <c r="A179" t="s">
        <v>68</v>
      </c>
      <c r="B179" t="s">
        <v>242</v>
      </c>
      <c r="C179" t="s">
        <v>783</v>
      </c>
      <c r="T179" s="44"/>
    </row>
    <row r="180" spans="1:20" x14ac:dyDescent="0.25">
      <c r="A180" t="s">
        <v>68</v>
      </c>
      <c r="B180" t="s">
        <v>417</v>
      </c>
      <c r="C180" t="s">
        <v>784</v>
      </c>
      <c r="T180" s="44"/>
    </row>
    <row r="181" spans="1:20" x14ac:dyDescent="0.25">
      <c r="A181" t="s">
        <v>68</v>
      </c>
      <c r="B181" t="s">
        <v>413</v>
      </c>
      <c r="C181" t="s">
        <v>785</v>
      </c>
      <c r="T181" s="44"/>
    </row>
    <row r="182" spans="1:20" x14ac:dyDescent="0.25">
      <c r="A182" t="s">
        <v>68</v>
      </c>
      <c r="B182" t="s">
        <v>414</v>
      </c>
      <c r="C182" t="s">
        <v>786</v>
      </c>
      <c r="T182" s="44"/>
    </row>
    <row r="183" spans="1:20" x14ac:dyDescent="0.25">
      <c r="A183" t="s">
        <v>68</v>
      </c>
      <c r="B183" t="s">
        <v>419</v>
      </c>
      <c r="C183" t="s">
        <v>787</v>
      </c>
      <c r="T183" s="44"/>
    </row>
    <row r="184" spans="1:20" x14ac:dyDescent="0.25">
      <c r="A184" t="s">
        <v>68</v>
      </c>
      <c r="B184" t="s">
        <v>415</v>
      </c>
      <c r="C184" t="s">
        <v>788</v>
      </c>
      <c r="T184" s="44"/>
    </row>
    <row r="185" spans="1:20" x14ac:dyDescent="0.25">
      <c r="A185" t="s">
        <v>68</v>
      </c>
      <c r="B185" t="s">
        <v>438</v>
      </c>
      <c r="C185" t="s">
        <v>789</v>
      </c>
      <c r="T185" s="44"/>
    </row>
    <row r="186" spans="1:20" x14ac:dyDescent="0.25">
      <c r="A186" t="s">
        <v>68</v>
      </c>
      <c r="B186" t="s">
        <v>790</v>
      </c>
      <c r="C186" t="s">
        <v>791</v>
      </c>
      <c r="O186" s="45"/>
      <c r="P186" s="45"/>
      <c r="T186" s="44"/>
    </row>
    <row r="187" spans="1:20" x14ac:dyDescent="0.25">
      <c r="A187" t="s">
        <v>68</v>
      </c>
      <c r="B187" t="s">
        <v>366</v>
      </c>
      <c r="C187" t="s">
        <v>792</v>
      </c>
      <c r="T187" s="44"/>
    </row>
    <row r="188" spans="1:20" x14ac:dyDescent="0.25">
      <c r="A188" t="s">
        <v>67</v>
      </c>
      <c r="B188" t="s">
        <v>402</v>
      </c>
      <c r="C188" t="s">
        <v>793</v>
      </c>
      <c r="T188" s="44"/>
    </row>
    <row r="189" spans="1:20" x14ac:dyDescent="0.25">
      <c r="A189" t="s">
        <v>67</v>
      </c>
      <c r="B189" t="s">
        <v>404</v>
      </c>
      <c r="C189" t="s">
        <v>794</v>
      </c>
      <c r="T189" s="44"/>
    </row>
    <row r="190" spans="1:20" x14ac:dyDescent="0.25">
      <c r="A190" t="s">
        <v>67</v>
      </c>
      <c r="B190" t="s">
        <v>407</v>
      </c>
      <c r="C190" t="s">
        <v>795</v>
      </c>
      <c r="T190" s="44"/>
    </row>
    <row r="191" spans="1:20" x14ac:dyDescent="0.25">
      <c r="A191" t="s">
        <v>67</v>
      </c>
      <c r="B191" t="s">
        <v>796</v>
      </c>
      <c r="C191" t="s">
        <v>574</v>
      </c>
      <c r="T191" s="44"/>
    </row>
    <row r="192" spans="1:20" x14ac:dyDescent="0.25">
      <c r="A192" t="s">
        <v>67</v>
      </c>
      <c r="B192" t="s">
        <v>405</v>
      </c>
      <c r="C192" t="s">
        <v>797</v>
      </c>
      <c r="T192" s="44"/>
    </row>
    <row r="193" spans="1:20" x14ac:dyDescent="0.25">
      <c r="A193" t="s">
        <v>67</v>
      </c>
      <c r="B193" t="s">
        <v>798</v>
      </c>
      <c r="C193" t="s">
        <v>799</v>
      </c>
      <c r="T193" s="44"/>
    </row>
    <row r="194" spans="1:20" x14ac:dyDescent="0.25">
      <c r="A194" t="s">
        <v>67</v>
      </c>
      <c r="B194" t="s">
        <v>242</v>
      </c>
      <c r="C194" t="s">
        <v>800</v>
      </c>
      <c r="T194" s="44"/>
    </row>
    <row r="195" spans="1:20" x14ac:dyDescent="0.25">
      <c r="A195" t="s">
        <v>65</v>
      </c>
      <c r="B195" t="s">
        <v>493</v>
      </c>
      <c r="C195" t="s">
        <v>636</v>
      </c>
      <c r="T195" s="44"/>
    </row>
    <row r="196" spans="1:20" x14ac:dyDescent="0.25">
      <c r="A196" t="s">
        <v>65</v>
      </c>
      <c r="B196" t="s">
        <v>284</v>
      </c>
      <c r="C196" t="s">
        <v>801</v>
      </c>
      <c r="T196" s="44"/>
    </row>
    <row r="197" spans="1:20" x14ac:dyDescent="0.25">
      <c r="A197" t="s">
        <v>65</v>
      </c>
      <c r="B197" t="s">
        <v>802</v>
      </c>
      <c r="C197" t="s">
        <v>803</v>
      </c>
      <c r="T197" s="44"/>
    </row>
    <row r="198" spans="1:20" x14ac:dyDescent="0.25">
      <c r="A198" t="s">
        <v>65</v>
      </c>
      <c r="B198" t="s">
        <v>804</v>
      </c>
      <c r="C198" t="s">
        <v>805</v>
      </c>
      <c r="T198" s="44"/>
    </row>
    <row r="199" spans="1:20" x14ac:dyDescent="0.25">
      <c r="A199" t="s">
        <v>65</v>
      </c>
      <c r="B199" t="s">
        <v>283</v>
      </c>
      <c r="C199" t="s">
        <v>806</v>
      </c>
      <c r="T199" s="44"/>
    </row>
    <row r="200" spans="1:20" x14ac:dyDescent="0.25">
      <c r="A200" t="s">
        <v>65</v>
      </c>
      <c r="B200" t="s">
        <v>281</v>
      </c>
      <c r="C200" t="s">
        <v>807</v>
      </c>
      <c r="T200" s="44"/>
    </row>
    <row r="201" spans="1:20" x14ac:dyDescent="0.25">
      <c r="A201" t="s">
        <v>65</v>
      </c>
      <c r="B201" t="s">
        <v>282</v>
      </c>
      <c r="C201" t="s">
        <v>808</v>
      </c>
      <c r="T201" s="44"/>
    </row>
    <row r="202" spans="1:20" x14ac:dyDescent="0.25">
      <c r="A202" t="s">
        <v>75</v>
      </c>
      <c r="B202" t="s">
        <v>299</v>
      </c>
      <c r="C202" t="s">
        <v>809</v>
      </c>
      <c r="T202" s="44"/>
    </row>
    <row r="203" spans="1:20" x14ac:dyDescent="0.25">
      <c r="A203" t="s">
        <v>75</v>
      </c>
      <c r="B203" t="s">
        <v>300</v>
      </c>
      <c r="C203" t="s">
        <v>810</v>
      </c>
      <c r="T203" s="44"/>
    </row>
    <row r="204" spans="1:20" x14ac:dyDescent="0.25">
      <c r="A204" t="s">
        <v>75</v>
      </c>
      <c r="B204" t="s">
        <v>288</v>
      </c>
      <c r="C204" t="s">
        <v>811</v>
      </c>
      <c r="T204" s="44"/>
    </row>
    <row r="205" spans="1:20" x14ac:dyDescent="0.25">
      <c r="A205" t="s">
        <v>75</v>
      </c>
      <c r="B205" t="s">
        <v>296</v>
      </c>
      <c r="C205" t="s">
        <v>812</v>
      </c>
      <c r="T205" s="44"/>
    </row>
    <row r="206" spans="1:20" x14ac:dyDescent="0.25">
      <c r="A206" t="s">
        <v>75</v>
      </c>
      <c r="B206" t="s">
        <v>298</v>
      </c>
      <c r="C206" t="s">
        <v>813</v>
      </c>
      <c r="T206" s="44"/>
    </row>
    <row r="207" spans="1:20" x14ac:dyDescent="0.25">
      <c r="A207" t="s">
        <v>75</v>
      </c>
      <c r="B207" t="s">
        <v>291</v>
      </c>
      <c r="C207" t="s">
        <v>814</v>
      </c>
      <c r="T207" s="44"/>
    </row>
    <row r="208" spans="1:20" x14ac:dyDescent="0.25">
      <c r="A208" t="s">
        <v>75</v>
      </c>
      <c r="B208" t="s">
        <v>297</v>
      </c>
      <c r="C208" t="s">
        <v>815</v>
      </c>
      <c r="T208" s="44"/>
    </row>
    <row r="209" spans="1:20" x14ac:dyDescent="0.25">
      <c r="A209" t="s">
        <v>75</v>
      </c>
      <c r="B209" t="s">
        <v>285</v>
      </c>
      <c r="C209" t="s">
        <v>816</v>
      </c>
      <c r="T209" s="44"/>
    </row>
    <row r="210" spans="1:20" x14ac:dyDescent="0.25">
      <c r="A210" t="s">
        <v>75</v>
      </c>
      <c r="B210" t="s">
        <v>287</v>
      </c>
      <c r="C210" t="s">
        <v>817</v>
      </c>
      <c r="T210" s="44"/>
    </row>
    <row r="211" spans="1:20" x14ac:dyDescent="0.25">
      <c r="A211" t="s">
        <v>75</v>
      </c>
      <c r="B211" t="s">
        <v>286</v>
      </c>
      <c r="C211" t="s">
        <v>818</v>
      </c>
      <c r="T211" s="44"/>
    </row>
    <row r="212" spans="1:20" x14ac:dyDescent="0.25">
      <c r="A212" t="s">
        <v>75</v>
      </c>
      <c r="B212" t="s">
        <v>289</v>
      </c>
      <c r="C212" t="s">
        <v>819</v>
      </c>
      <c r="T212" s="44"/>
    </row>
    <row r="213" spans="1:20" x14ac:dyDescent="0.25">
      <c r="A213" t="s">
        <v>75</v>
      </c>
      <c r="B213" t="s">
        <v>481</v>
      </c>
      <c r="C213" t="s">
        <v>820</v>
      </c>
      <c r="T213" s="44"/>
    </row>
    <row r="214" spans="1:20" x14ac:dyDescent="0.25">
      <c r="A214" t="s">
        <v>75</v>
      </c>
      <c r="B214" t="s">
        <v>445</v>
      </c>
      <c r="C214" t="s">
        <v>821</v>
      </c>
      <c r="T214" s="44"/>
    </row>
    <row r="215" spans="1:20" x14ac:dyDescent="0.25">
      <c r="A215" t="s">
        <v>75</v>
      </c>
      <c r="B215" t="s">
        <v>292</v>
      </c>
      <c r="C215" t="s">
        <v>822</v>
      </c>
      <c r="T215" s="44"/>
    </row>
    <row r="216" spans="1:20" x14ac:dyDescent="0.25">
      <c r="A216" t="s">
        <v>75</v>
      </c>
      <c r="B216" t="s">
        <v>437</v>
      </c>
      <c r="C216" t="s">
        <v>823</v>
      </c>
      <c r="T216" s="44"/>
    </row>
    <row r="217" spans="1:20" x14ac:dyDescent="0.25">
      <c r="A217" t="s">
        <v>69</v>
      </c>
      <c r="B217" t="s">
        <v>369</v>
      </c>
      <c r="C217" t="s">
        <v>824</v>
      </c>
      <c r="O217" s="45"/>
      <c r="T217" s="44"/>
    </row>
    <row r="218" spans="1:20" x14ac:dyDescent="0.25">
      <c r="A218" t="s">
        <v>69</v>
      </c>
      <c r="B218" t="s">
        <v>368</v>
      </c>
      <c r="C218" t="s">
        <v>825</v>
      </c>
      <c r="T218" s="44"/>
    </row>
    <row r="219" spans="1:20" x14ac:dyDescent="0.25">
      <c r="A219" t="s">
        <v>69</v>
      </c>
      <c r="B219" t="s">
        <v>367</v>
      </c>
      <c r="C219" t="s">
        <v>826</v>
      </c>
      <c r="T219" s="44"/>
    </row>
    <row r="220" spans="1:20" x14ac:dyDescent="0.25">
      <c r="A220" t="s">
        <v>69</v>
      </c>
      <c r="B220" t="s">
        <v>370</v>
      </c>
      <c r="C220" t="s">
        <v>827</v>
      </c>
      <c r="T220" s="44"/>
    </row>
    <row r="221" spans="1:20" x14ac:dyDescent="0.25">
      <c r="A221" t="s">
        <v>69</v>
      </c>
      <c r="B221" t="s">
        <v>371</v>
      </c>
      <c r="C221" t="s">
        <v>828</v>
      </c>
      <c r="T221" s="44"/>
    </row>
    <row r="222" spans="1:20" x14ac:dyDescent="0.25">
      <c r="A222" t="s">
        <v>71</v>
      </c>
      <c r="B222" t="s">
        <v>508</v>
      </c>
      <c r="C222" t="s">
        <v>829</v>
      </c>
      <c r="T222" s="44"/>
    </row>
    <row r="223" spans="1:20" x14ac:dyDescent="0.25">
      <c r="A223" t="s">
        <v>71</v>
      </c>
      <c r="B223" t="s">
        <v>509</v>
      </c>
      <c r="C223" t="s">
        <v>830</v>
      </c>
      <c r="T223" s="44"/>
    </row>
    <row r="224" spans="1:20" x14ac:dyDescent="0.25">
      <c r="A224" t="s">
        <v>71</v>
      </c>
      <c r="B224" t="s">
        <v>831</v>
      </c>
      <c r="C224" t="s">
        <v>832</v>
      </c>
      <c r="T224" s="44"/>
    </row>
    <row r="225" spans="1:20" x14ac:dyDescent="0.25">
      <c r="A225" t="s">
        <v>71</v>
      </c>
      <c r="B225" t="s">
        <v>833</v>
      </c>
      <c r="C225" t="s">
        <v>834</v>
      </c>
      <c r="T225" s="44"/>
    </row>
    <row r="226" spans="1:20" x14ac:dyDescent="0.25">
      <c r="A226" t="s">
        <v>71</v>
      </c>
      <c r="B226" t="s">
        <v>367</v>
      </c>
      <c r="C226" t="s">
        <v>835</v>
      </c>
      <c r="T226" s="44"/>
    </row>
    <row r="227" spans="1:20" x14ac:dyDescent="0.25">
      <c r="A227" t="s">
        <v>71</v>
      </c>
      <c r="B227" t="s">
        <v>375</v>
      </c>
      <c r="C227" t="s">
        <v>836</v>
      </c>
      <c r="T227" s="44"/>
    </row>
    <row r="228" spans="1:20" x14ac:dyDescent="0.25">
      <c r="A228" t="s">
        <v>71</v>
      </c>
      <c r="B228" t="s">
        <v>837</v>
      </c>
      <c r="C228" t="s">
        <v>838</v>
      </c>
      <c r="T228" s="44"/>
    </row>
    <row r="229" spans="1:20" x14ac:dyDescent="0.25">
      <c r="A229" t="s">
        <v>71</v>
      </c>
      <c r="B229" t="s">
        <v>374</v>
      </c>
      <c r="C229" t="s">
        <v>839</v>
      </c>
      <c r="T229" s="44"/>
    </row>
    <row r="230" spans="1:20" x14ac:dyDescent="0.25">
      <c r="A230" t="s">
        <v>71</v>
      </c>
      <c r="B230" t="s">
        <v>376</v>
      </c>
      <c r="C230" t="s">
        <v>840</v>
      </c>
      <c r="T230" s="44"/>
    </row>
    <row r="231" spans="1:20" x14ac:dyDescent="0.25">
      <c r="A231" t="s">
        <v>71</v>
      </c>
      <c r="B231" t="s">
        <v>366</v>
      </c>
      <c r="C231" t="s">
        <v>841</v>
      </c>
      <c r="T231" s="44"/>
    </row>
    <row r="232" spans="1:20" x14ac:dyDescent="0.25">
      <c r="A232" t="s">
        <v>71</v>
      </c>
      <c r="B232" t="s">
        <v>842</v>
      </c>
      <c r="C232" t="s">
        <v>843</v>
      </c>
      <c r="T232" s="44"/>
    </row>
    <row r="233" spans="1:20" x14ac:dyDescent="0.25">
      <c r="A233" t="s">
        <v>71</v>
      </c>
      <c r="B233" t="s">
        <v>372</v>
      </c>
      <c r="C233" t="s">
        <v>844</v>
      </c>
      <c r="T233" s="44"/>
    </row>
    <row r="234" spans="1:20" x14ac:dyDescent="0.25">
      <c r="A234" t="s">
        <v>71</v>
      </c>
      <c r="B234" t="s">
        <v>378</v>
      </c>
      <c r="C234" t="s">
        <v>845</v>
      </c>
      <c r="T234" s="44"/>
    </row>
    <row r="235" spans="1:20" x14ac:dyDescent="0.25">
      <c r="A235" t="s">
        <v>71</v>
      </c>
      <c r="B235" t="s">
        <v>385</v>
      </c>
      <c r="C235" t="s">
        <v>846</v>
      </c>
      <c r="T235" s="44"/>
    </row>
    <row r="236" spans="1:20" x14ac:dyDescent="0.25">
      <c r="A236" t="s">
        <v>71</v>
      </c>
      <c r="B236" t="s">
        <v>379</v>
      </c>
      <c r="C236" t="s">
        <v>847</v>
      </c>
      <c r="T236" s="44"/>
    </row>
    <row r="237" spans="1:20" x14ac:dyDescent="0.25">
      <c r="A237" t="s">
        <v>71</v>
      </c>
      <c r="B237" t="s">
        <v>380</v>
      </c>
      <c r="C237" t="s">
        <v>848</v>
      </c>
      <c r="T237" s="44"/>
    </row>
    <row r="238" spans="1:20" x14ac:dyDescent="0.25">
      <c r="A238" t="s">
        <v>71</v>
      </c>
      <c r="B238" t="s">
        <v>443</v>
      </c>
      <c r="C238" t="s">
        <v>319</v>
      </c>
      <c r="T238" s="44"/>
    </row>
    <row r="239" spans="1:20" x14ac:dyDescent="0.25">
      <c r="A239" t="s">
        <v>71</v>
      </c>
      <c r="B239" t="s">
        <v>373</v>
      </c>
      <c r="C239" t="s">
        <v>849</v>
      </c>
      <c r="T239" s="44"/>
    </row>
    <row r="240" spans="1:20" x14ac:dyDescent="0.25">
      <c r="A240" t="s">
        <v>72</v>
      </c>
      <c r="B240" t="s">
        <v>850</v>
      </c>
      <c r="C240" t="s">
        <v>851</v>
      </c>
      <c r="T240" s="44"/>
    </row>
    <row r="241" spans="1:20" x14ac:dyDescent="0.25">
      <c r="A241" t="s">
        <v>72</v>
      </c>
      <c r="B241" t="s">
        <v>852</v>
      </c>
      <c r="C241" t="s">
        <v>853</v>
      </c>
      <c r="T241" s="44"/>
    </row>
    <row r="242" spans="1:20" x14ac:dyDescent="0.25">
      <c r="A242" t="s">
        <v>72</v>
      </c>
      <c r="B242" t="s">
        <v>854</v>
      </c>
      <c r="C242" t="s">
        <v>855</v>
      </c>
      <c r="T242" s="44"/>
    </row>
    <row r="243" spans="1:20" x14ac:dyDescent="0.25">
      <c r="A243" t="s">
        <v>72</v>
      </c>
      <c r="B243" t="s">
        <v>389</v>
      </c>
      <c r="C243" t="s">
        <v>856</v>
      </c>
      <c r="T243" s="44"/>
    </row>
    <row r="244" spans="1:20" x14ac:dyDescent="0.25">
      <c r="A244" t="s">
        <v>72</v>
      </c>
      <c r="B244" t="s">
        <v>857</v>
      </c>
      <c r="C244" t="s">
        <v>858</v>
      </c>
      <c r="T244" s="44"/>
    </row>
    <row r="245" spans="1:20" x14ac:dyDescent="0.25">
      <c r="A245" t="s">
        <v>72</v>
      </c>
      <c r="B245" t="s">
        <v>387</v>
      </c>
      <c r="C245" t="s">
        <v>859</v>
      </c>
      <c r="T245" s="44"/>
    </row>
    <row r="246" spans="1:20" x14ac:dyDescent="0.25">
      <c r="A246" t="s">
        <v>72</v>
      </c>
      <c r="B246" t="s">
        <v>392</v>
      </c>
      <c r="C246" t="s">
        <v>860</v>
      </c>
      <c r="T246" s="44"/>
    </row>
    <row r="247" spans="1:20" x14ac:dyDescent="0.25">
      <c r="A247" t="s">
        <v>72</v>
      </c>
      <c r="B247" t="s">
        <v>393</v>
      </c>
      <c r="C247" t="s">
        <v>861</v>
      </c>
      <c r="T247" s="44"/>
    </row>
    <row r="248" spans="1:20" x14ac:dyDescent="0.25">
      <c r="A248" t="s">
        <v>72</v>
      </c>
      <c r="B248" t="s">
        <v>862</v>
      </c>
      <c r="C248" t="s">
        <v>863</v>
      </c>
      <c r="T248" s="44"/>
    </row>
    <row r="249" spans="1:20" x14ac:dyDescent="0.25">
      <c r="A249" t="s">
        <v>72</v>
      </c>
      <c r="B249" t="s">
        <v>864</v>
      </c>
      <c r="C249" t="s">
        <v>865</v>
      </c>
      <c r="T249" s="44"/>
    </row>
    <row r="250" spans="1:20" x14ac:dyDescent="0.25">
      <c r="A250" t="s">
        <v>72</v>
      </c>
      <c r="B250" t="s">
        <v>866</v>
      </c>
      <c r="C250" t="s">
        <v>867</v>
      </c>
      <c r="T250" s="44"/>
    </row>
    <row r="251" spans="1:20" x14ac:dyDescent="0.25">
      <c r="A251" t="s">
        <v>72</v>
      </c>
      <c r="B251" t="s">
        <v>868</v>
      </c>
      <c r="C251" t="s">
        <v>869</v>
      </c>
      <c r="T251" s="44"/>
    </row>
    <row r="252" spans="1:20" x14ac:dyDescent="0.25">
      <c r="A252" t="s">
        <v>72</v>
      </c>
      <c r="B252" t="s">
        <v>366</v>
      </c>
      <c r="C252" t="s">
        <v>870</v>
      </c>
      <c r="T252" s="44"/>
    </row>
    <row r="253" spans="1:20" x14ac:dyDescent="0.25">
      <c r="A253" t="s">
        <v>73</v>
      </c>
      <c r="B253" t="s">
        <v>366</v>
      </c>
      <c r="C253" t="s">
        <v>871</v>
      </c>
      <c r="T253" s="44"/>
    </row>
    <row r="254" spans="1:20" x14ac:dyDescent="0.25">
      <c r="A254" t="s">
        <v>73</v>
      </c>
      <c r="B254" t="s">
        <v>302</v>
      </c>
      <c r="C254" t="s">
        <v>872</v>
      </c>
      <c r="T254" s="44"/>
    </row>
    <row r="255" spans="1:20" x14ac:dyDescent="0.25">
      <c r="A255" t="s">
        <v>73</v>
      </c>
      <c r="B255" t="s">
        <v>290</v>
      </c>
      <c r="C255" t="s">
        <v>873</v>
      </c>
      <c r="T255" s="44"/>
    </row>
    <row r="256" spans="1:20" x14ac:dyDescent="0.25">
      <c r="A256" t="s">
        <v>73</v>
      </c>
      <c r="B256" t="s">
        <v>874</v>
      </c>
      <c r="C256" t="s">
        <v>875</v>
      </c>
      <c r="T256" s="44"/>
    </row>
    <row r="257" spans="1:20" x14ac:dyDescent="0.25">
      <c r="A257" t="s">
        <v>73</v>
      </c>
      <c r="B257" t="s">
        <v>303</v>
      </c>
      <c r="C257" t="s">
        <v>876</v>
      </c>
      <c r="T257" s="44"/>
    </row>
    <row r="258" spans="1:20" x14ac:dyDescent="0.25">
      <c r="A258" t="s">
        <v>73</v>
      </c>
      <c r="B258" t="s">
        <v>301</v>
      </c>
      <c r="C258" t="s">
        <v>877</v>
      </c>
      <c r="T258" s="44"/>
    </row>
    <row r="259" spans="1:20" x14ac:dyDescent="0.25">
      <c r="A259" t="s">
        <v>73</v>
      </c>
      <c r="B259" t="s">
        <v>305</v>
      </c>
      <c r="C259" t="s">
        <v>878</v>
      </c>
      <c r="T259" s="44"/>
    </row>
    <row r="260" spans="1:20" x14ac:dyDescent="0.25">
      <c r="A260" t="s">
        <v>74</v>
      </c>
      <c r="B260" t="s">
        <v>293</v>
      </c>
      <c r="C260" t="s">
        <v>879</v>
      </c>
      <c r="T260" s="44"/>
    </row>
    <row r="261" spans="1:20" x14ac:dyDescent="0.25">
      <c r="A261" t="s">
        <v>74</v>
      </c>
      <c r="B261" t="s">
        <v>295</v>
      </c>
      <c r="C261" t="s">
        <v>880</v>
      </c>
      <c r="T261" s="44"/>
    </row>
    <row r="262" spans="1:20" x14ac:dyDescent="0.25">
      <c r="A262" t="s">
        <v>74</v>
      </c>
      <c r="B262" t="s">
        <v>292</v>
      </c>
      <c r="C262" t="s">
        <v>881</v>
      </c>
      <c r="T262" s="44"/>
    </row>
    <row r="263" spans="1:20" x14ac:dyDescent="0.25">
      <c r="A263" t="s">
        <v>74</v>
      </c>
      <c r="B263" t="s">
        <v>294</v>
      </c>
      <c r="C263" t="s">
        <v>882</v>
      </c>
      <c r="T263" s="44"/>
    </row>
    <row r="264" spans="1:20" x14ac:dyDescent="0.25">
      <c r="A264" t="s">
        <v>974</v>
      </c>
      <c r="B264" t="s">
        <v>900</v>
      </c>
      <c r="C264" t="s">
        <v>918</v>
      </c>
      <c r="T264" s="44"/>
    </row>
    <row r="265" spans="1:20" x14ac:dyDescent="0.25">
      <c r="A265" t="s">
        <v>974</v>
      </c>
      <c r="B265" t="s">
        <v>901</v>
      </c>
      <c r="C265" t="s">
        <v>919</v>
      </c>
      <c r="T265" s="44"/>
    </row>
    <row r="266" spans="1:20" x14ac:dyDescent="0.25">
      <c r="A266" t="s">
        <v>974</v>
      </c>
      <c r="B266" t="s">
        <v>920</v>
      </c>
      <c r="C266" t="s">
        <v>921</v>
      </c>
      <c r="T266" s="44"/>
    </row>
    <row r="267" spans="1:20" x14ac:dyDescent="0.25">
      <c r="A267" t="s">
        <v>974</v>
      </c>
      <c r="B267" t="s">
        <v>922</v>
      </c>
      <c r="C267" t="s">
        <v>923</v>
      </c>
      <c r="T267" s="44"/>
    </row>
    <row r="268" spans="1:20" x14ac:dyDescent="0.25">
      <c r="A268" t="s">
        <v>974</v>
      </c>
      <c r="B268" t="s">
        <v>924</v>
      </c>
      <c r="C268" t="s">
        <v>925</v>
      </c>
      <c r="T268" s="44"/>
    </row>
    <row r="269" spans="1:20" x14ac:dyDescent="0.25">
      <c r="A269" t="s">
        <v>974</v>
      </c>
      <c r="B269" t="s">
        <v>926</v>
      </c>
      <c r="C269" t="s">
        <v>927</v>
      </c>
      <c r="T269" s="44"/>
    </row>
    <row r="270" spans="1:20" x14ac:dyDescent="0.25">
      <c r="A270" t="s">
        <v>974</v>
      </c>
      <c r="B270" t="s">
        <v>928</v>
      </c>
      <c r="C270" t="s">
        <v>929</v>
      </c>
      <c r="T270" s="44"/>
    </row>
    <row r="271" spans="1:20" x14ac:dyDescent="0.25">
      <c r="A271" t="s">
        <v>974</v>
      </c>
      <c r="B271" t="s">
        <v>978</v>
      </c>
      <c r="C271" t="s">
        <v>930</v>
      </c>
      <c r="T271" s="44"/>
    </row>
    <row r="272" spans="1:20" x14ac:dyDescent="0.25">
      <c r="A272" t="s">
        <v>974</v>
      </c>
      <c r="B272" t="s">
        <v>931</v>
      </c>
      <c r="C272" t="s">
        <v>932</v>
      </c>
      <c r="T272" s="44"/>
    </row>
    <row r="273" spans="1:20" x14ac:dyDescent="0.25">
      <c r="A273" t="s">
        <v>974</v>
      </c>
      <c r="B273" t="s">
        <v>933</v>
      </c>
      <c r="C273" t="s">
        <v>934</v>
      </c>
      <c r="T273" s="44"/>
    </row>
    <row r="274" spans="1:20" x14ac:dyDescent="0.25">
      <c r="A274" t="s">
        <v>974</v>
      </c>
      <c r="B274" t="s">
        <v>935</v>
      </c>
      <c r="C274" t="s">
        <v>936</v>
      </c>
      <c r="T274" s="44"/>
    </row>
    <row r="275" spans="1:20" x14ac:dyDescent="0.25">
      <c r="A275" t="s">
        <v>974</v>
      </c>
      <c r="B275" t="s">
        <v>937</v>
      </c>
      <c r="C275" t="s">
        <v>938</v>
      </c>
      <c r="T275" s="44"/>
    </row>
    <row r="276" spans="1:20" x14ac:dyDescent="0.25">
      <c r="A276" t="s">
        <v>974</v>
      </c>
      <c r="B276" t="s">
        <v>939</v>
      </c>
      <c r="C276" t="s">
        <v>940</v>
      </c>
      <c r="T276" s="44"/>
    </row>
    <row r="277" spans="1:20" x14ac:dyDescent="0.25">
      <c r="A277" t="s">
        <v>973</v>
      </c>
      <c r="B277" t="s">
        <v>900</v>
      </c>
      <c r="C277" t="s">
        <v>941</v>
      </c>
      <c r="T277" s="44"/>
    </row>
    <row r="278" spans="1:20" x14ac:dyDescent="0.25">
      <c r="A278" t="s">
        <v>973</v>
      </c>
      <c r="B278" t="s">
        <v>901</v>
      </c>
      <c r="C278" t="s">
        <v>942</v>
      </c>
      <c r="T278" s="44"/>
    </row>
    <row r="279" spans="1:20" x14ac:dyDescent="0.25">
      <c r="A279" t="s">
        <v>973</v>
      </c>
      <c r="B279" t="s">
        <v>943</v>
      </c>
      <c r="C279" t="s">
        <v>944</v>
      </c>
      <c r="T279" s="44"/>
    </row>
    <row r="280" spans="1:20" x14ac:dyDescent="0.25">
      <c r="A280" t="s">
        <v>973</v>
      </c>
      <c r="B280" t="s">
        <v>945</v>
      </c>
      <c r="C280" t="s">
        <v>946</v>
      </c>
      <c r="T280" s="44"/>
    </row>
    <row r="281" spans="1:20" x14ac:dyDescent="0.25">
      <c r="A281" t="s">
        <v>973</v>
      </c>
      <c r="B281" t="s">
        <v>902</v>
      </c>
      <c r="C281" t="s">
        <v>947</v>
      </c>
      <c r="T281" s="44"/>
    </row>
    <row r="282" spans="1:20" x14ac:dyDescent="0.25">
      <c r="A282" t="s">
        <v>973</v>
      </c>
      <c r="B282" t="s">
        <v>948</v>
      </c>
      <c r="C282" t="s">
        <v>949</v>
      </c>
      <c r="T282" s="44"/>
    </row>
    <row r="283" spans="1:20" x14ac:dyDescent="0.25">
      <c r="A283" t="s">
        <v>973</v>
      </c>
      <c r="B283" t="s">
        <v>950</v>
      </c>
      <c r="C283" t="s">
        <v>951</v>
      </c>
      <c r="T283" s="44"/>
    </row>
    <row r="284" spans="1:20" x14ac:dyDescent="0.25">
      <c r="A284" t="s">
        <v>973</v>
      </c>
      <c r="B284" t="s">
        <v>903</v>
      </c>
      <c r="C284" t="s">
        <v>952</v>
      </c>
      <c r="T284" s="44"/>
    </row>
    <row r="285" spans="1:20" x14ac:dyDescent="0.25">
      <c r="A285" t="s">
        <v>973</v>
      </c>
      <c r="B285" t="s">
        <v>953</v>
      </c>
      <c r="C285" t="s">
        <v>954</v>
      </c>
      <c r="T285" s="44"/>
    </row>
    <row r="286" spans="1:20" x14ac:dyDescent="0.25">
      <c r="A286" t="s">
        <v>973</v>
      </c>
      <c r="B286" t="s">
        <v>955</v>
      </c>
      <c r="C286" t="s">
        <v>956</v>
      </c>
      <c r="T286" s="44"/>
    </row>
    <row r="287" spans="1:20" x14ac:dyDescent="0.25">
      <c r="A287" t="s">
        <v>973</v>
      </c>
      <c r="B287" t="s">
        <v>957</v>
      </c>
      <c r="C287" t="s">
        <v>958</v>
      </c>
      <c r="T287" s="44"/>
    </row>
    <row r="288" spans="1:20" x14ac:dyDescent="0.25">
      <c r="A288" t="s">
        <v>973</v>
      </c>
      <c r="B288" t="s">
        <v>975</v>
      </c>
      <c r="C288" t="s">
        <v>959</v>
      </c>
      <c r="T288" s="44"/>
    </row>
    <row r="289" spans="1:20" x14ac:dyDescent="0.25">
      <c r="T289" s="44"/>
    </row>
    <row r="290" spans="1:20" x14ac:dyDescent="0.25">
      <c r="T290" s="44"/>
    </row>
    <row r="291" spans="1:20" x14ac:dyDescent="0.25">
      <c r="T291" s="44"/>
    </row>
    <row r="292" spans="1:20" x14ac:dyDescent="0.25">
      <c r="T292" s="44"/>
    </row>
    <row r="293" spans="1:20" x14ac:dyDescent="0.25">
      <c r="T293" s="44"/>
    </row>
    <row r="294" spans="1:20" x14ac:dyDescent="0.25">
      <c r="T294" s="44"/>
    </row>
    <row r="295" spans="1:20" x14ac:dyDescent="0.25">
      <c r="T295" s="44"/>
    </row>
    <row r="296" spans="1:20" x14ac:dyDescent="0.25">
      <c r="A296" s="56" t="s">
        <v>1401</v>
      </c>
      <c r="B296" s="55" t="s">
        <v>1197</v>
      </c>
      <c r="C296" s="55" t="s">
        <v>1379</v>
      </c>
      <c r="T296" s="44"/>
    </row>
    <row r="297" spans="1:20" x14ac:dyDescent="0.25">
      <c r="A297" s="56" t="s">
        <v>1401</v>
      </c>
      <c r="B297" s="55" t="s">
        <v>989</v>
      </c>
      <c r="C297" s="55" t="s">
        <v>1380</v>
      </c>
      <c r="T297" s="44"/>
    </row>
    <row r="298" spans="1:20" x14ac:dyDescent="0.25">
      <c r="A298" s="56" t="s">
        <v>1401</v>
      </c>
      <c r="B298" s="55" t="s">
        <v>1291</v>
      </c>
      <c r="C298" s="55" t="s">
        <v>1381</v>
      </c>
      <c r="T298" s="44"/>
    </row>
    <row r="299" spans="1:20" x14ac:dyDescent="0.25">
      <c r="A299" s="56" t="s">
        <v>1401</v>
      </c>
      <c r="B299" s="55" t="s">
        <v>990</v>
      </c>
      <c r="C299" s="55" t="s">
        <v>1382</v>
      </c>
      <c r="T299" s="44"/>
    </row>
    <row r="300" spans="1:20" x14ac:dyDescent="0.25">
      <c r="A300" s="56" t="s">
        <v>1401</v>
      </c>
      <c r="B300" s="55" t="s">
        <v>1327</v>
      </c>
      <c r="C300" s="55" t="s">
        <v>1383</v>
      </c>
      <c r="T300" s="44"/>
    </row>
    <row r="301" spans="1:20" x14ac:dyDescent="0.25">
      <c r="A301" s="56" t="s">
        <v>1401</v>
      </c>
      <c r="B301" s="55" t="s">
        <v>992</v>
      </c>
      <c r="C301" s="55" t="s">
        <v>1384</v>
      </c>
      <c r="T301" s="44"/>
    </row>
    <row r="302" spans="1:20" x14ac:dyDescent="0.25">
      <c r="A302" s="56" t="s">
        <v>1401</v>
      </c>
      <c r="B302" s="55" t="s">
        <v>993</v>
      </c>
      <c r="C302" s="55" t="s">
        <v>1385</v>
      </c>
      <c r="T302" s="44"/>
    </row>
    <row r="303" spans="1:20" x14ac:dyDescent="0.25">
      <c r="A303" s="56" t="s">
        <v>1401</v>
      </c>
      <c r="B303" s="55" t="s">
        <v>1360</v>
      </c>
      <c r="C303" s="55" t="s">
        <v>1386</v>
      </c>
      <c r="T303" s="44"/>
    </row>
    <row r="304" spans="1:20" x14ac:dyDescent="0.25">
      <c r="A304" s="56" t="s">
        <v>1401</v>
      </c>
      <c r="B304" s="55" t="s">
        <v>1026</v>
      </c>
      <c r="C304" s="55" t="s">
        <v>1387</v>
      </c>
      <c r="T304" s="44"/>
    </row>
    <row r="305" spans="1:20" x14ac:dyDescent="0.25">
      <c r="A305" s="56" t="s">
        <v>1401</v>
      </c>
      <c r="B305" s="55" t="s">
        <v>1028</v>
      </c>
      <c r="C305" s="55" t="s">
        <v>1388</v>
      </c>
      <c r="T305" s="44"/>
    </row>
    <row r="306" spans="1:20" x14ac:dyDescent="0.25">
      <c r="A306" s="56" t="s">
        <v>1401</v>
      </c>
      <c r="B306" s="55" t="s">
        <v>1361</v>
      </c>
      <c r="C306" s="55" t="s">
        <v>1389</v>
      </c>
      <c r="T306" s="44"/>
    </row>
    <row r="307" spans="1:20" x14ac:dyDescent="0.25">
      <c r="A307" s="56" t="s">
        <v>1401</v>
      </c>
      <c r="B307" s="55" t="s">
        <v>1363</v>
      </c>
      <c r="C307" s="55" t="s">
        <v>1390</v>
      </c>
      <c r="T307" s="44"/>
    </row>
    <row r="308" spans="1:20" x14ac:dyDescent="0.25">
      <c r="A308" s="56" t="s">
        <v>1401</v>
      </c>
      <c r="B308" s="55" t="s">
        <v>1354</v>
      </c>
      <c r="C308" s="55" t="s">
        <v>1391</v>
      </c>
      <c r="T308" s="44"/>
    </row>
    <row r="309" spans="1:20" x14ac:dyDescent="0.25">
      <c r="A309" s="56" t="s">
        <v>1401</v>
      </c>
      <c r="B309" s="55" t="s">
        <v>1356</v>
      </c>
      <c r="C309" s="55" t="s">
        <v>1392</v>
      </c>
      <c r="T309" s="44"/>
    </row>
    <row r="310" spans="1:20" x14ac:dyDescent="0.25">
      <c r="A310" s="56" t="s">
        <v>1401</v>
      </c>
      <c r="B310" s="55" t="s">
        <v>1044</v>
      </c>
      <c r="C310" s="55" t="s">
        <v>1393</v>
      </c>
      <c r="T310" s="44"/>
    </row>
    <row r="311" spans="1:20" x14ac:dyDescent="0.25">
      <c r="A311" s="56" t="s">
        <v>1401</v>
      </c>
      <c r="B311" s="55" t="s">
        <v>1045</v>
      </c>
      <c r="C311" s="55" t="s">
        <v>1394</v>
      </c>
      <c r="T311" s="44"/>
    </row>
    <row r="312" spans="1:20" x14ac:dyDescent="0.25">
      <c r="A312" s="56" t="s">
        <v>1401</v>
      </c>
      <c r="B312" s="55" t="s">
        <v>554</v>
      </c>
      <c r="C312" s="55" t="s">
        <v>1395</v>
      </c>
      <c r="T312" s="44"/>
    </row>
    <row r="313" spans="1:20" x14ac:dyDescent="0.25">
      <c r="A313" s="56" t="s">
        <v>1401</v>
      </c>
      <c r="B313" s="55" t="s">
        <v>1367</v>
      </c>
      <c r="C313" s="55" t="s">
        <v>1396</v>
      </c>
      <c r="T313" s="44"/>
    </row>
    <row r="314" spans="1:20" x14ac:dyDescent="0.25">
      <c r="A314" s="56" t="s">
        <v>1401</v>
      </c>
      <c r="B314" s="55" t="s">
        <v>1368</v>
      </c>
      <c r="C314" s="55" t="s">
        <v>1397</v>
      </c>
      <c r="T314" s="44"/>
    </row>
    <row r="315" spans="1:20" x14ac:dyDescent="0.25">
      <c r="A315" s="56" t="s">
        <v>1401</v>
      </c>
      <c r="B315" s="55" t="s">
        <v>366</v>
      </c>
      <c r="C315" s="55" t="s">
        <v>1398</v>
      </c>
      <c r="T315" s="44"/>
    </row>
    <row r="316" spans="1:20" x14ac:dyDescent="0.25">
      <c r="A316" s="56" t="s">
        <v>1401</v>
      </c>
      <c r="B316" s="55" t="s">
        <v>1369</v>
      </c>
      <c r="C316" s="55" t="s">
        <v>1399</v>
      </c>
      <c r="T316" s="44"/>
    </row>
    <row r="317" spans="1:20" x14ac:dyDescent="0.25">
      <c r="A317" s="56" t="s">
        <v>1401</v>
      </c>
      <c r="B317" s="55" t="s">
        <v>1358</v>
      </c>
      <c r="C317" s="55" t="s">
        <v>1400</v>
      </c>
      <c r="T317" s="44"/>
    </row>
    <row r="318" spans="1:20" x14ac:dyDescent="0.25">
      <c r="A318" s="56" t="s">
        <v>1417</v>
      </c>
      <c r="B318" s="55" t="s">
        <v>1150</v>
      </c>
      <c r="C318" s="55" t="s">
        <v>1402</v>
      </c>
      <c r="T318" s="44"/>
    </row>
    <row r="319" spans="1:20" x14ac:dyDescent="0.25">
      <c r="A319" s="56" t="s">
        <v>1417</v>
      </c>
      <c r="B319" s="55" t="s">
        <v>1197</v>
      </c>
      <c r="C319" s="55" t="s">
        <v>1403</v>
      </c>
      <c r="T319" s="44"/>
    </row>
    <row r="320" spans="1:20" x14ac:dyDescent="0.25">
      <c r="A320" s="56" t="s">
        <v>1417</v>
      </c>
      <c r="B320" s="55" t="s">
        <v>1370</v>
      </c>
      <c r="C320" s="55" t="s">
        <v>1404</v>
      </c>
      <c r="T320" s="44"/>
    </row>
    <row r="321" spans="1:20" x14ac:dyDescent="0.25">
      <c r="A321" s="56" t="s">
        <v>1417</v>
      </c>
      <c r="B321" s="55" t="s">
        <v>1371</v>
      </c>
      <c r="C321" s="55" t="s">
        <v>1405</v>
      </c>
      <c r="T321" s="44"/>
    </row>
    <row r="322" spans="1:20" x14ac:dyDescent="0.25">
      <c r="A322" s="56" t="s">
        <v>1417</v>
      </c>
      <c r="B322" s="55" t="s">
        <v>1002</v>
      </c>
      <c r="C322" s="55" t="s">
        <v>1406</v>
      </c>
      <c r="T322" s="44"/>
    </row>
    <row r="323" spans="1:20" x14ac:dyDescent="0.25">
      <c r="A323" s="56" t="s">
        <v>1417</v>
      </c>
      <c r="B323" s="55" t="s">
        <v>242</v>
      </c>
      <c r="C323" s="55" t="s">
        <v>1407</v>
      </c>
      <c r="T323" s="44"/>
    </row>
    <row r="324" spans="1:20" x14ac:dyDescent="0.25">
      <c r="A324" s="56" t="s">
        <v>1417</v>
      </c>
      <c r="B324" s="55" t="s">
        <v>1372</v>
      </c>
      <c r="C324" s="55" t="s">
        <v>1408</v>
      </c>
      <c r="T324" s="44"/>
    </row>
    <row r="325" spans="1:20" x14ac:dyDescent="0.25">
      <c r="A325" s="56" t="s">
        <v>1417</v>
      </c>
      <c r="B325" s="55" t="s">
        <v>1373</v>
      </c>
      <c r="C325" s="55" t="s">
        <v>1409</v>
      </c>
      <c r="T325" s="44"/>
    </row>
    <row r="326" spans="1:20" x14ac:dyDescent="0.25">
      <c r="A326" s="56" t="s">
        <v>1417</v>
      </c>
      <c r="B326" s="55" t="s">
        <v>1374</v>
      </c>
      <c r="C326" s="55" t="s">
        <v>1410</v>
      </c>
      <c r="T326" s="44"/>
    </row>
    <row r="327" spans="1:20" x14ac:dyDescent="0.25">
      <c r="A327" s="56" t="s">
        <v>1417</v>
      </c>
      <c r="B327" s="55" t="s">
        <v>1003</v>
      </c>
      <c r="C327" s="55" t="s">
        <v>1411</v>
      </c>
      <c r="T327" s="44"/>
    </row>
    <row r="328" spans="1:20" x14ac:dyDescent="0.25">
      <c r="A328" s="56" t="s">
        <v>1417</v>
      </c>
      <c r="B328" s="55" t="s">
        <v>1375</v>
      </c>
      <c r="C328" s="55" t="s">
        <v>1412</v>
      </c>
      <c r="T328" s="44"/>
    </row>
    <row r="329" spans="1:20" x14ac:dyDescent="0.25">
      <c r="A329" s="56" t="s">
        <v>1417</v>
      </c>
      <c r="B329" s="55" t="s">
        <v>1032</v>
      </c>
      <c r="C329" s="55" t="s">
        <v>1413</v>
      </c>
      <c r="T329" s="44"/>
    </row>
    <row r="330" spans="1:20" x14ac:dyDescent="0.25">
      <c r="A330" s="56" t="s">
        <v>1417</v>
      </c>
      <c r="B330" s="55" t="s">
        <v>1376</v>
      </c>
      <c r="C330" s="55" t="s">
        <v>1414</v>
      </c>
      <c r="T330" s="44"/>
    </row>
    <row r="331" spans="1:20" x14ac:dyDescent="0.25">
      <c r="A331" s="56" t="s">
        <v>1417</v>
      </c>
      <c r="B331" s="55" t="s">
        <v>1377</v>
      </c>
      <c r="C331" s="55" t="s">
        <v>1415</v>
      </c>
      <c r="T331" s="44"/>
    </row>
    <row r="332" spans="1:20" x14ac:dyDescent="0.25">
      <c r="A332" s="56" t="s">
        <v>1417</v>
      </c>
      <c r="B332" s="55" t="s">
        <v>1378</v>
      </c>
      <c r="C332" s="55" t="s">
        <v>1416</v>
      </c>
      <c r="T332" s="44"/>
    </row>
    <row r="333" spans="1:20" x14ac:dyDescent="0.25">
      <c r="A333" s="56" t="s">
        <v>1427</v>
      </c>
      <c r="B333" s="55" t="s">
        <v>1149</v>
      </c>
      <c r="C333" s="55" t="s">
        <v>1418</v>
      </c>
      <c r="T333" s="44"/>
    </row>
    <row r="334" spans="1:20" x14ac:dyDescent="0.25">
      <c r="A334" s="56" t="s">
        <v>1427</v>
      </c>
      <c r="B334" s="55" t="s">
        <v>1150</v>
      </c>
      <c r="C334" s="55" t="s">
        <v>1419</v>
      </c>
      <c r="T334" s="44"/>
    </row>
    <row r="335" spans="1:20" x14ac:dyDescent="0.25">
      <c r="A335" s="56" t="s">
        <v>1427</v>
      </c>
      <c r="B335" s="55" t="s">
        <v>1151</v>
      </c>
      <c r="C335" s="55" t="s">
        <v>1420</v>
      </c>
      <c r="T335" s="44"/>
    </row>
    <row r="336" spans="1:20" x14ac:dyDescent="0.25">
      <c r="A336" s="56" t="s">
        <v>1427</v>
      </c>
      <c r="B336" s="55" t="s">
        <v>1010</v>
      </c>
      <c r="C336" s="55" t="s">
        <v>1421</v>
      </c>
      <c r="T336" s="44"/>
    </row>
    <row r="337" spans="1:20" x14ac:dyDescent="0.25">
      <c r="A337" s="56" t="s">
        <v>1427</v>
      </c>
      <c r="B337" s="55" t="s">
        <v>1153</v>
      </c>
      <c r="C337" s="55" t="s">
        <v>1422</v>
      </c>
      <c r="T337" s="44"/>
    </row>
    <row r="338" spans="1:20" x14ac:dyDescent="0.25">
      <c r="A338" s="56" t="s">
        <v>1427</v>
      </c>
      <c r="B338" s="55" t="s">
        <v>1155</v>
      </c>
      <c r="C338" s="55" t="s">
        <v>1423</v>
      </c>
      <c r="T338" s="44"/>
    </row>
    <row r="339" spans="1:20" x14ac:dyDescent="0.25">
      <c r="A339" s="56" t="s">
        <v>1427</v>
      </c>
      <c r="B339" s="55" t="s">
        <v>239</v>
      </c>
      <c r="C339" s="55" t="s">
        <v>1424</v>
      </c>
      <c r="T339" s="44"/>
    </row>
    <row r="340" spans="1:20" x14ac:dyDescent="0.25">
      <c r="A340" s="56" t="s">
        <v>1427</v>
      </c>
      <c r="B340" s="55" t="s">
        <v>1425</v>
      </c>
      <c r="C340" s="55" t="s">
        <v>1426</v>
      </c>
      <c r="T340" s="44"/>
    </row>
    <row r="341" spans="1:20" x14ac:dyDescent="0.25">
      <c r="A341" s="56" t="s">
        <v>1105</v>
      </c>
      <c r="B341" s="55" t="s">
        <v>1108</v>
      </c>
      <c r="C341" s="55" t="s">
        <v>1428</v>
      </c>
      <c r="T341" s="44"/>
    </row>
    <row r="342" spans="1:20" x14ac:dyDescent="0.25">
      <c r="A342" s="56" t="s">
        <v>1105</v>
      </c>
      <c r="B342" s="55" t="s">
        <v>1150</v>
      </c>
      <c r="C342" s="55" t="s">
        <v>1429</v>
      </c>
      <c r="T342" s="44"/>
    </row>
    <row r="343" spans="1:20" x14ac:dyDescent="0.25">
      <c r="A343" s="56" t="s">
        <v>1105</v>
      </c>
      <c r="B343" s="55" t="s">
        <v>1281</v>
      </c>
      <c r="C343" s="55" t="s">
        <v>1430</v>
      </c>
      <c r="T343" s="44"/>
    </row>
    <row r="344" spans="1:20" x14ac:dyDescent="0.25">
      <c r="A344" s="56" t="s">
        <v>1105</v>
      </c>
      <c r="B344" s="55" t="s">
        <v>1283</v>
      </c>
      <c r="C344" s="55" t="s">
        <v>1431</v>
      </c>
      <c r="T344" s="44"/>
    </row>
    <row r="345" spans="1:20" x14ac:dyDescent="0.25">
      <c r="A345" s="56" t="s">
        <v>1105</v>
      </c>
      <c r="B345" s="55" t="s">
        <v>1285</v>
      </c>
      <c r="C345" s="55" t="s">
        <v>1432</v>
      </c>
      <c r="T345" s="44"/>
    </row>
    <row r="346" spans="1:20" x14ac:dyDescent="0.25">
      <c r="A346" s="56" t="s">
        <v>1105</v>
      </c>
      <c r="B346" s="55" t="s">
        <v>1289</v>
      </c>
      <c r="C346" s="55" t="s">
        <v>1433</v>
      </c>
      <c r="T346" s="44"/>
    </row>
    <row r="347" spans="1:20" x14ac:dyDescent="0.25">
      <c r="A347" s="56" t="s">
        <v>1105</v>
      </c>
      <c r="B347" s="55" t="s">
        <v>1290</v>
      </c>
      <c r="C347" s="55" t="s">
        <v>1434</v>
      </c>
      <c r="T347" s="44"/>
    </row>
    <row r="348" spans="1:20" x14ac:dyDescent="0.25">
      <c r="A348" s="56" t="s">
        <v>1105</v>
      </c>
      <c r="B348" s="55" t="s">
        <v>1287</v>
      </c>
      <c r="C348" s="55" t="s">
        <v>1435</v>
      </c>
      <c r="T348" s="44"/>
    </row>
    <row r="349" spans="1:20" x14ac:dyDescent="0.25">
      <c r="A349" s="56" t="s">
        <v>1110</v>
      </c>
      <c r="B349" s="55" t="s">
        <v>1111</v>
      </c>
      <c r="C349" s="55" t="s">
        <v>1436</v>
      </c>
      <c r="T349" s="44"/>
    </row>
    <row r="350" spans="1:20" x14ac:dyDescent="0.25">
      <c r="A350" s="56" t="s">
        <v>1110</v>
      </c>
      <c r="B350" s="55" t="s">
        <v>1261</v>
      </c>
      <c r="C350" s="55" t="s">
        <v>1437</v>
      </c>
      <c r="T350" s="44"/>
    </row>
    <row r="351" spans="1:20" x14ac:dyDescent="0.25">
      <c r="A351" s="56" t="s">
        <v>1110</v>
      </c>
      <c r="B351" s="55" t="s">
        <v>1262</v>
      </c>
      <c r="C351" s="55" t="s">
        <v>1438</v>
      </c>
      <c r="T351" s="44"/>
    </row>
    <row r="352" spans="1:20" x14ac:dyDescent="0.25">
      <c r="A352" s="56" t="s">
        <v>1110</v>
      </c>
      <c r="B352" s="55" t="s">
        <v>1275</v>
      </c>
      <c r="C352" s="55" t="s">
        <v>1439</v>
      </c>
      <c r="T352" s="44"/>
    </row>
    <row r="353" spans="1:20" x14ac:dyDescent="0.25">
      <c r="A353" s="56" t="s">
        <v>1110</v>
      </c>
      <c r="B353" s="55" t="s">
        <v>1104</v>
      </c>
      <c r="C353" s="55" t="s">
        <v>1440</v>
      </c>
      <c r="T353" s="44"/>
    </row>
    <row r="354" spans="1:20" x14ac:dyDescent="0.25">
      <c r="A354" s="56" t="s">
        <v>1110</v>
      </c>
      <c r="B354" s="55" t="s">
        <v>1108</v>
      </c>
      <c r="C354" s="55" t="s">
        <v>1441</v>
      </c>
      <c r="T354" s="44"/>
    </row>
    <row r="355" spans="1:20" x14ac:dyDescent="0.25">
      <c r="A355" s="56" t="s">
        <v>1110</v>
      </c>
      <c r="B355" s="55" t="s">
        <v>1277</v>
      </c>
      <c r="C355" s="55" t="s">
        <v>1442</v>
      </c>
      <c r="T355" s="44"/>
    </row>
    <row r="356" spans="1:20" x14ac:dyDescent="0.25">
      <c r="A356" s="56" t="s">
        <v>1103</v>
      </c>
      <c r="B356" s="55" t="s">
        <v>1104</v>
      </c>
      <c r="C356" s="55" t="s">
        <v>1443</v>
      </c>
      <c r="T356" s="44"/>
    </row>
    <row r="357" spans="1:20" x14ac:dyDescent="0.25">
      <c r="A357" s="56" t="s">
        <v>1103</v>
      </c>
      <c r="B357" s="55" t="s">
        <v>1279</v>
      </c>
      <c r="C357" s="55" t="s">
        <v>1444</v>
      </c>
      <c r="T357" s="44"/>
    </row>
    <row r="358" spans="1:20" x14ac:dyDescent="0.25">
      <c r="A358" s="56" t="s">
        <v>1103</v>
      </c>
      <c r="B358" s="55" t="s">
        <v>1280</v>
      </c>
      <c r="C358" s="55" t="s">
        <v>1445</v>
      </c>
      <c r="T358" s="44"/>
    </row>
    <row r="359" spans="1:20" x14ac:dyDescent="0.25">
      <c r="A359" s="56" t="s">
        <v>1099</v>
      </c>
      <c r="B359" s="55" t="s">
        <v>1101</v>
      </c>
      <c r="C359" s="55" t="s">
        <v>1446</v>
      </c>
      <c r="T359" s="44"/>
    </row>
    <row r="360" spans="1:20" x14ac:dyDescent="0.25">
      <c r="A360" s="56" t="s">
        <v>1099</v>
      </c>
      <c r="B360" s="55" t="s">
        <v>314</v>
      </c>
      <c r="C360" s="55" t="s">
        <v>1447</v>
      </c>
      <c r="T360" s="44"/>
    </row>
    <row r="361" spans="1:20" x14ac:dyDescent="0.25">
      <c r="A361" s="56" t="s">
        <v>1099</v>
      </c>
      <c r="B361" s="55" t="s">
        <v>1160</v>
      </c>
      <c r="C361" s="55" t="s">
        <v>1448</v>
      </c>
      <c r="T361" s="44"/>
    </row>
    <row r="362" spans="1:20" x14ac:dyDescent="0.25">
      <c r="A362" s="56" t="s">
        <v>1099</v>
      </c>
      <c r="B362" s="55" t="s">
        <v>1193</v>
      </c>
      <c r="C362" s="55" t="s">
        <v>1449</v>
      </c>
      <c r="T362" s="44"/>
    </row>
    <row r="363" spans="1:20" x14ac:dyDescent="0.25">
      <c r="A363" s="56" t="s">
        <v>1099</v>
      </c>
      <c r="B363" s="55" t="s">
        <v>1197</v>
      </c>
      <c r="C363" s="55" t="s">
        <v>1450</v>
      </c>
      <c r="T363" s="44"/>
    </row>
    <row r="364" spans="1:20" x14ac:dyDescent="0.25">
      <c r="A364" s="56" t="s">
        <v>1099</v>
      </c>
      <c r="B364" s="55" t="s">
        <v>1195</v>
      </c>
      <c r="C364" s="55" t="s">
        <v>1451</v>
      </c>
      <c r="T364" s="44"/>
    </row>
    <row r="365" spans="1:20" x14ac:dyDescent="0.25">
      <c r="A365" s="56" t="s">
        <v>65</v>
      </c>
      <c r="B365" s="55" t="s">
        <v>281</v>
      </c>
      <c r="C365" s="55" t="s">
        <v>807</v>
      </c>
      <c r="T365" s="44"/>
    </row>
    <row r="366" spans="1:20" x14ac:dyDescent="0.25">
      <c r="A366" s="56" t="s">
        <v>65</v>
      </c>
      <c r="B366" s="55" t="s">
        <v>282</v>
      </c>
      <c r="C366" s="55" t="s">
        <v>808</v>
      </c>
      <c r="T366" s="44"/>
    </row>
    <row r="367" spans="1:20" x14ac:dyDescent="0.25">
      <c r="A367" s="56" t="s">
        <v>65</v>
      </c>
      <c r="B367" s="55" t="s">
        <v>284</v>
      </c>
      <c r="C367" s="55" t="s">
        <v>801</v>
      </c>
      <c r="T367" s="44"/>
    </row>
    <row r="368" spans="1:20" x14ac:dyDescent="0.25">
      <c r="A368" s="56" t="s">
        <v>65</v>
      </c>
      <c r="B368" s="55" t="s">
        <v>283</v>
      </c>
      <c r="C368" s="55" t="s">
        <v>806</v>
      </c>
      <c r="T368" s="44"/>
    </row>
    <row r="369" spans="1:20" x14ac:dyDescent="0.25">
      <c r="A369" s="56" t="s">
        <v>65</v>
      </c>
      <c r="B369" s="55" t="s">
        <v>804</v>
      </c>
      <c r="C369" s="55" t="s">
        <v>805</v>
      </c>
      <c r="T369" s="44"/>
    </row>
    <row r="370" spans="1:20" x14ac:dyDescent="0.25">
      <c r="A370" s="56" t="s">
        <v>65</v>
      </c>
      <c r="B370" s="55" t="s">
        <v>493</v>
      </c>
      <c r="C370" s="55" t="s">
        <v>636</v>
      </c>
      <c r="T370" s="44"/>
    </row>
    <row r="371" spans="1:20" x14ac:dyDescent="0.25">
      <c r="A371" s="56" t="s">
        <v>65</v>
      </c>
      <c r="B371" s="55" t="s">
        <v>802</v>
      </c>
      <c r="C371" s="55" t="s">
        <v>803</v>
      </c>
      <c r="T371" s="44"/>
    </row>
    <row r="372" spans="1:20" x14ac:dyDescent="0.25">
      <c r="A372" s="56" t="s">
        <v>491</v>
      </c>
      <c r="B372" s="55" t="s">
        <v>493</v>
      </c>
      <c r="C372" s="55" t="s">
        <v>634</v>
      </c>
      <c r="T372" s="44"/>
    </row>
    <row r="373" spans="1:20" x14ac:dyDescent="0.25">
      <c r="A373" s="56" t="s">
        <v>491</v>
      </c>
      <c r="B373" s="55" t="s">
        <v>635</v>
      </c>
      <c r="C373" s="55" t="s">
        <v>636</v>
      </c>
      <c r="T373" s="44"/>
    </row>
    <row r="374" spans="1:20" x14ac:dyDescent="0.25">
      <c r="A374" s="56" t="s">
        <v>491</v>
      </c>
      <c r="B374" s="55" t="s">
        <v>630</v>
      </c>
      <c r="C374" s="55" t="s">
        <v>631</v>
      </c>
      <c r="T374" s="44"/>
    </row>
    <row r="375" spans="1:20" x14ac:dyDescent="0.25">
      <c r="A375" s="56" t="s">
        <v>491</v>
      </c>
      <c r="B375" s="55" t="s">
        <v>632</v>
      </c>
      <c r="C375" s="55" t="s">
        <v>633</v>
      </c>
      <c r="T375" s="44"/>
    </row>
    <row r="376" spans="1:20" x14ac:dyDescent="0.25">
      <c r="A376" s="56" t="s">
        <v>57</v>
      </c>
      <c r="B376" s="55" t="s">
        <v>240</v>
      </c>
      <c r="C376" s="55" t="s">
        <v>656</v>
      </c>
      <c r="T376" s="44"/>
    </row>
    <row r="377" spans="1:20" x14ac:dyDescent="0.25">
      <c r="A377" s="56" t="s">
        <v>57</v>
      </c>
      <c r="B377" s="55" t="s">
        <v>111</v>
      </c>
      <c r="C377" s="55" t="s">
        <v>660</v>
      </c>
      <c r="T377" s="44"/>
    </row>
    <row r="378" spans="1:20" x14ac:dyDescent="0.25">
      <c r="A378" s="56" t="s">
        <v>57</v>
      </c>
      <c r="B378" s="55" t="s">
        <v>146</v>
      </c>
      <c r="C378" s="55" t="s">
        <v>658</v>
      </c>
      <c r="T378" s="44"/>
    </row>
    <row r="379" spans="1:20" x14ac:dyDescent="0.25">
      <c r="A379" s="56" t="s">
        <v>57</v>
      </c>
      <c r="B379" s="55" t="s">
        <v>266</v>
      </c>
      <c r="C379" s="55" t="s">
        <v>651</v>
      </c>
      <c r="T379" s="44"/>
    </row>
    <row r="380" spans="1:20" x14ac:dyDescent="0.25">
      <c r="A380" s="56" t="s">
        <v>57</v>
      </c>
      <c r="B380" s="55" t="s">
        <v>241</v>
      </c>
      <c r="C380" s="55" t="s">
        <v>655</v>
      </c>
      <c r="T380" s="44"/>
    </row>
    <row r="381" spans="1:20" x14ac:dyDescent="0.25">
      <c r="A381" s="56" t="s">
        <v>57</v>
      </c>
      <c r="B381" s="55" t="s">
        <v>267</v>
      </c>
      <c r="C381" s="55" t="s">
        <v>659</v>
      </c>
      <c r="T381" s="44"/>
    </row>
    <row r="382" spans="1:20" x14ac:dyDescent="0.25">
      <c r="A382" s="56" t="s">
        <v>57</v>
      </c>
      <c r="B382" s="55" t="s">
        <v>268</v>
      </c>
      <c r="C382" s="55" t="s">
        <v>652</v>
      </c>
      <c r="T382" s="44"/>
    </row>
    <row r="383" spans="1:20" x14ac:dyDescent="0.25">
      <c r="A383" s="56" t="s">
        <v>57</v>
      </c>
      <c r="B383" s="55" t="s">
        <v>269</v>
      </c>
      <c r="C383" s="55" t="s">
        <v>653</v>
      </c>
      <c r="T383" s="44"/>
    </row>
    <row r="384" spans="1:20" x14ac:dyDescent="0.25">
      <c r="A384" s="56" t="s">
        <v>57</v>
      </c>
      <c r="B384" s="55" t="s">
        <v>270</v>
      </c>
      <c r="C384" s="55" t="s">
        <v>654</v>
      </c>
      <c r="T384" s="44"/>
    </row>
    <row r="385" spans="1:20" x14ac:dyDescent="0.25">
      <c r="A385" s="56" t="s">
        <v>57</v>
      </c>
      <c r="B385" s="55" t="s">
        <v>446</v>
      </c>
      <c r="C385" s="55" t="s">
        <v>661</v>
      </c>
      <c r="T385" s="44"/>
    </row>
    <row r="386" spans="1:20" x14ac:dyDescent="0.25">
      <c r="A386" s="56" t="s">
        <v>57</v>
      </c>
      <c r="B386" s="55" t="s">
        <v>271</v>
      </c>
      <c r="C386" s="55" t="s">
        <v>657</v>
      </c>
      <c r="T386" s="44"/>
    </row>
    <row r="387" spans="1:20" x14ac:dyDescent="0.25">
      <c r="A387" s="56" t="s">
        <v>57</v>
      </c>
      <c r="B387" s="55" t="s">
        <v>1452</v>
      </c>
      <c r="C387" s="55" t="s">
        <v>1453</v>
      </c>
      <c r="T387" s="44"/>
    </row>
    <row r="388" spans="1:20" x14ac:dyDescent="0.25">
      <c r="A388" s="56" t="s">
        <v>56</v>
      </c>
      <c r="B388" s="55" t="s">
        <v>111</v>
      </c>
      <c r="C388" s="55" t="s">
        <v>664</v>
      </c>
      <c r="T388" s="44"/>
    </row>
    <row r="389" spans="1:20" x14ac:dyDescent="0.25">
      <c r="A389" s="56" t="s">
        <v>56</v>
      </c>
      <c r="B389" s="55" t="s">
        <v>143</v>
      </c>
      <c r="C389" s="55" t="s">
        <v>662</v>
      </c>
      <c r="T389" s="44"/>
    </row>
    <row r="390" spans="1:20" x14ac:dyDescent="0.25">
      <c r="A390" s="56" t="s">
        <v>56</v>
      </c>
      <c r="B390" s="55" t="s">
        <v>144</v>
      </c>
      <c r="C390" s="55" t="s">
        <v>665</v>
      </c>
      <c r="T390" s="44"/>
    </row>
    <row r="391" spans="1:20" x14ac:dyDescent="0.25">
      <c r="A391" s="56" t="s">
        <v>56</v>
      </c>
      <c r="B391" s="55" t="s">
        <v>265</v>
      </c>
      <c r="C391" s="55" t="s">
        <v>663</v>
      </c>
      <c r="T391" s="44"/>
    </row>
    <row r="392" spans="1:20" x14ac:dyDescent="0.25">
      <c r="A392" s="56" t="s">
        <v>979</v>
      </c>
      <c r="B392" s="55" t="s">
        <v>975</v>
      </c>
      <c r="C392" s="55" t="s">
        <v>1454</v>
      </c>
      <c r="T392" s="44"/>
    </row>
    <row r="393" spans="1:20" x14ac:dyDescent="0.25">
      <c r="A393" s="56" t="s">
        <v>979</v>
      </c>
      <c r="B393" s="55" t="s">
        <v>902</v>
      </c>
      <c r="C393" s="55" t="s">
        <v>947</v>
      </c>
      <c r="T393" s="44"/>
    </row>
    <row r="394" spans="1:20" x14ac:dyDescent="0.25">
      <c r="A394" s="56" t="s">
        <v>979</v>
      </c>
      <c r="B394" s="55" t="s">
        <v>903</v>
      </c>
      <c r="C394" s="55" t="s">
        <v>952</v>
      </c>
      <c r="T394" s="44"/>
    </row>
    <row r="395" spans="1:20" x14ac:dyDescent="0.25">
      <c r="A395" s="56" t="s">
        <v>979</v>
      </c>
      <c r="B395" s="55" t="s">
        <v>943</v>
      </c>
      <c r="C395" s="55" t="s">
        <v>944</v>
      </c>
      <c r="T395" s="44"/>
    </row>
    <row r="396" spans="1:20" x14ac:dyDescent="0.25">
      <c r="A396" s="56" t="s">
        <v>979</v>
      </c>
      <c r="B396" s="55" t="s">
        <v>950</v>
      </c>
      <c r="C396" s="55" t="s">
        <v>951</v>
      </c>
    </row>
    <row r="397" spans="1:20" x14ac:dyDescent="0.25">
      <c r="A397" s="56" t="s">
        <v>979</v>
      </c>
      <c r="B397" s="55" t="s">
        <v>948</v>
      </c>
      <c r="C397" s="55" t="s">
        <v>949</v>
      </c>
    </row>
    <row r="398" spans="1:20" x14ac:dyDescent="0.25">
      <c r="A398" s="56" t="s">
        <v>979</v>
      </c>
      <c r="B398" s="55" t="s">
        <v>945</v>
      </c>
      <c r="C398" s="55" t="s">
        <v>946</v>
      </c>
    </row>
    <row r="399" spans="1:20" x14ac:dyDescent="0.25">
      <c r="A399" s="56" t="s">
        <v>979</v>
      </c>
      <c r="B399" s="55" t="s">
        <v>957</v>
      </c>
      <c r="C399" s="55" t="s">
        <v>958</v>
      </c>
    </row>
    <row r="400" spans="1:20" x14ac:dyDescent="0.25">
      <c r="A400" s="56" t="s">
        <v>979</v>
      </c>
      <c r="B400" s="55" t="s">
        <v>953</v>
      </c>
      <c r="C400" s="55" t="s">
        <v>954</v>
      </c>
    </row>
    <row r="401" spans="1:3" x14ac:dyDescent="0.25">
      <c r="A401" s="56" t="s">
        <v>979</v>
      </c>
      <c r="B401" s="55" t="s">
        <v>900</v>
      </c>
      <c r="C401" s="55" t="s">
        <v>941</v>
      </c>
    </row>
    <row r="402" spans="1:3" x14ac:dyDescent="0.25">
      <c r="A402" s="56" t="s">
        <v>979</v>
      </c>
      <c r="B402" s="55" t="s">
        <v>901</v>
      </c>
      <c r="C402" s="55" t="s">
        <v>942</v>
      </c>
    </row>
    <row r="403" spans="1:3" x14ac:dyDescent="0.25">
      <c r="A403" s="56" t="s">
        <v>973</v>
      </c>
      <c r="B403" s="55" t="s">
        <v>291</v>
      </c>
      <c r="C403" s="55" t="s">
        <v>1455</v>
      </c>
    </row>
    <row r="404" spans="1:3" x14ac:dyDescent="0.25">
      <c r="A404" s="56" t="s">
        <v>973</v>
      </c>
      <c r="B404" s="55" t="s">
        <v>289</v>
      </c>
      <c r="C404" s="55" t="s">
        <v>819</v>
      </c>
    </row>
    <row r="405" spans="1:3" x14ac:dyDescent="0.25">
      <c r="A405" s="56" t="s">
        <v>973</v>
      </c>
      <c r="B405" s="55" t="s">
        <v>288</v>
      </c>
      <c r="C405" s="55" t="s">
        <v>811</v>
      </c>
    </row>
    <row r="406" spans="1:3" x14ac:dyDescent="0.25">
      <c r="A406" s="56" t="s">
        <v>973</v>
      </c>
      <c r="B406" s="55" t="s">
        <v>285</v>
      </c>
      <c r="C406" s="55" t="s">
        <v>816</v>
      </c>
    </row>
    <row r="407" spans="1:3" x14ac:dyDescent="0.25">
      <c r="A407" s="56" t="s">
        <v>973</v>
      </c>
      <c r="B407" s="55" t="s">
        <v>286</v>
      </c>
      <c r="C407" s="55" t="s">
        <v>818</v>
      </c>
    </row>
    <row r="408" spans="1:3" x14ac:dyDescent="0.25">
      <c r="A408" s="56" t="s">
        <v>973</v>
      </c>
      <c r="B408" s="55" t="s">
        <v>287</v>
      </c>
      <c r="C408" s="55" t="s">
        <v>817</v>
      </c>
    </row>
    <row r="409" spans="1:3" x14ac:dyDescent="0.25">
      <c r="A409" s="56" t="s">
        <v>973</v>
      </c>
      <c r="B409" s="55" t="s">
        <v>296</v>
      </c>
      <c r="C409" s="55" t="s">
        <v>812</v>
      </c>
    </row>
    <row r="410" spans="1:3" x14ac:dyDescent="0.25">
      <c r="A410" s="56" t="s">
        <v>973</v>
      </c>
      <c r="B410" s="55" t="s">
        <v>297</v>
      </c>
      <c r="C410" s="55" t="s">
        <v>815</v>
      </c>
    </row>
    <row r="411" spans="1:3" x14ac:dyDescent="0.25">
      <c r="A411" s="56" t="s">
        <v>973</v>
      </c>
      <c r="B411" s="55" t="s">
        <v>298</v>
      </c>
      <c r="C411" s="55" t="s">
        <v>813</v>
      </c>
    </row>
    <row r="412" spans="1:3" x14ac:dyDescent="0.25">
      <c r="A412" s="56" t="s">
        <v>973</v>
      </c>
      <c r="B412" s="55" t="s">
        <v>445</v>
      </c>
      <c r="C412" s="55" t="s">
        <v>821</v>
      </c>
    </row>
    <row r="413" spans="1:3" x14ac:dyDescent="0.25">
      <c r="A413" s="56" t="s">
        <v>973</v>
      </c>
      <c r="B413" s="55" t="s">
        <v>292</v>
      </c>
      <c r="C413" s="55" t="s">
        <v>822</v>
      </c>
    </row>
    <row r="414" spans="1:3" x14ac:dyDescent="0.25">
      <c r="A414" s="56" t="s">
        <v>973</v>
      </c>
      <c r="B414" s="55" t="s">
        <v>299</v>
      </c>
      <c r="C414" s="55" t="s">
        <v>809</v>
      </c>
    </row>
    <row r="415" spans="1:3" x14ac:dyDescent="0.25">
      <c r="A415" s="56" t="s">
        <v>973</v>
      </c>
      <c r="B415" s="55" t="s">
        <v>437</v>
      </c>
      <c r="C415" s="55" t="s">
        <v>823</v>
      </c>
    </row>
    <row r="416" spans="1:3" x14ac:dyDescent="0.25">
      <c r="A416" s="56" t="s">
        <v>973</v>
      </c>
      <c r="B416" s="55" t="s">
        <v>300</v>
      </c>
      <c r="C416" s="55" t="s">
        <v>810</v>
      </c>
    </row>
    <row r="417" spans="1:3" x14ac:dyDescent="0.25">
      <c r="A417" s="56" t="s">
        <v>973</v>
      </c>
      <c r="B417" s="55" t="s">
        <v>481</v>
      </c>
      <c r="C417" s="55" t="s">
        <v>820</v>
      </c>
    </row>
    <row r="418" spans="1:3" x14ac:dyDescent="0.25">
      <c r="A418" s="56" t="s">
        <v>973</v>
      </c>
      <c r="B418" s="55" t="s">
        <v>900</v>
      </c>
      <c r="C418" s="55" t="s">
        <v>941</v>
      </c>
    </row>
    <row r="419" spans="1:3" x14ac:dyDescent="0.25">
      <c r="A419" s="56" t="s">
        <v>973</v>
      </c>
      <c r="B419" s="55" t="s">
        <v>901</v>
      </c>
      <c r="C419" s="55" t="s">
        <v>942</v>
      </c>
    </row>
    <row r="420" spans="1:3" x14ac:dyDescent="0.25">
      <c r="A420" s="56" t="s">
        <v>973</v>
      </c>
      <c r="B420" s="55" t="s">
        <v>1162</v>
      </c>
      <c r="C420" s="55" t="s">
        <v>1456</v>
      </c>
    </row>
    <row r="421" spans="1:3" x14ac:dyDescent="0.25">
      <c r="A421" s="56" t="s">
        <v>973</v>
      </c>
      <c r="B421" s="55" t="s">
        <v>1452</v>
      </c>
      <c r="C421" s="55" t="s">
        <v>1457</v>
      </c>
    </row>
    <row r="422" spans="1:3" x14ac:dyDescent="0.25">
      <c r="A422" s="56" t="s">
        <v>74</v>
      </c>
      <c r="B422" s="55" t="s">
        <v>292</v>
      </c>
      <c r="C422" s="55" t="s">
        <v>881</v>
      </c>
    </row>
    <row r="423" spans="1:3" x14ac:dyDescent="0.25">
      <c r="A423" s="56" t="s">
        <v>74</v>
      </c>
      <c r="B423" s="55" t="s">
        <v>293</v>
      </c>
      <c r="C423" s="55" t="s">
        <v>879</v>
      </c>
    </row>
    <row r="424" spans="1:3" x14ac:dyDescent="0.25">
      <c r="A424" s="56" t="s">
        <v>74</v>
      </c>
      <c r="B424" s="55" t="s">
        <v>294</v>
      </c>
      <c r="C424" s="55" t="s">
        <v>882</v>
      </c>
    </row>
    <row r="425" spans="1:3" x14ac:dyDescent="0.25">
      <c r="A425" s="56" t="s">
        <v>74</v>
      </c>
      <c r="B425" s="55" t="s">
        <v>295</v>
      </c>
      <c r="C425" s="55" t="s">
        <v>880</v>
      </c>
    </row>
    <row r="426" spans="1:3" x14ac:dyDescent="0.25">
      <c r="A426" s="56" t="s">
        <v>276</v>
      </c>
      <c r="B426" s="55" t="s">
        <v>307</v>
      </c>
      <c r="C426" s="55" t="s">
        <v>715</v>
      </c>
    </row>
    <row r="427" spans="1:3" x14ac:dyDescent="0.25">
      <c r="A427" s="56" t="s">
        <v>276</v>
      </c>
      <c r="B427" s="55" t="s">
        <v>308</v>
      </c>
      <c r="C427" s="55" t="s">
        <v>714</v>
      </c>
    </row>
    <row r="428" spans="1:3" x14ac:dyDescent="0.25">
      <c r="A428" s="56" t="s">
        <v>276</v>
      </c>
      <c r="B428" s="55" t="s">
        <v>309</v>
      </c>
      <c r="C428" s="55" t="s">
        <v>713</v>
      </c>
    </row>
    <row r="429" spans="1:3" x14ac:dyDescent="0.25">
      <c r="A429" s="56" t="s">
        <v>276</v>
      </c>
      <c r="B429" s="55" t="s">
        <v>310</v>
      </c>
      <c r="C429" s="55" t="s">
        <v>1458</v>
      </c>
    </row>
    <row r="430" spans="1:3" x14ac:dyDescent="0.25">
      <c r="A430" s="56" t="s">
        <v>276</v>
      </c>
      <c r="B430" s="55" t="s">
        <v>311</v>
      </c>
      <c r="C430" s="55" t="s">
        <v>1459</v>
      </c>
    </row>
    <row r="431" spans="1:3" x14ac:dyDescent="0.25">
      <c r="A431" s="56" t="s">
        <v>276</v>
      </c>
      <c r="B431" s="55" t="s">
        <v>312</v>
      </c>
      <c r="C431" s="55" t="s">
        <v>719</v>
      </c>
    </row>
    <row r="432" spans="1:3" x14ac:dyDescent="0.25">
      <c r="A432" s="56" t="s">
        <v>276</v>
      </c>
      <c r="B432" s="55" t="s">
        <v>7</v>
      </c>
      <c r="C432" s="55" t="s">
        <v>725</v>
      </c>
    </row>
    <row r="433" spans="1:3" x14ac:dyDescent="0.25">
      <c r="A433" s="56" t="s">
        <v>276</v>
      </c>
      <c r="B433" s="55" t="s">
        <v>720</v>
      </c>
      <c r="C433" s="55" t="s">
        <v>721</v>
      </c>
    </row>
    <row r="434" spans="1:3" x14ac:dyDescent="0.25">
      <c r="A434" s="56" t="s">
        <v>276</v>
      </c>
      <c r="B434" s="55" t="s">
        <v>711</v>
      </c>
      <c r="C434" s="55" t="s">
        <v>712</v>
      </c>
    </row>
    <row r="435" spans="1:3" x14ac:dyDescent="0.25">
      <c r="A435" s="56" t="s">
        <v>276</v>
      </c>
      <c r="B435" s="55" t="s">
        <v>723</v>
      </c>
      <c r="C435" s="55" t="s">
        <v>724</v>
      </c>
    </row>
    <row r="436" spans="1:3" x14ac:dyDescent="0.25">
      <c r="A436" s="56" t="s">
        <v>276</v>
      </c>
      <c r="B436" s="55" t="s">
        <v>716</v>
      </c>
      <c r="C436" s="55" t="s">
        <v>717</v>
      </c>
    </row>
    <row r="437" spans="1:3" x14ac:dyDescent="0.25">
      <c r="A437" s="56" t="s">
        <v>276</v>
      </c>
      <c r="B437" s="55" t="s">
        <v>1460</v>
      </c>
      <c r="C437" s="55" t="s">
        <v>1461</v>
      </c>
    </row>
    <row r="438" spans="1:3" x14ac:dyDescent="0.25">
      <c r="A438" s="56" t="s">
        <v>276</v>
      </c>
      <c r="B438" s="55" t="s">
        <v>1462</v>
      </c>
      <c r="C438" s="55" t="s">
        <v>1463</v>
      </c>
    </row>
    <row r="439" spans="1:3" x14ac:dyDescent="0.25">
      <c r="A439" s="56" t="s">
        <v>276</v>
      </c>
      <c r="B439" s="55" t="s">
        <v>1464</v>
      </c>
      <c r="C439" s="55" t="s">
        <v>1465</v>
      </c>
    </row>
    <row r="440" spans="1:3" x14ac:dyDescent="0.25">
      <c r="A440" s="56" t="s">
        <v>276</v>
      </c>
      <c r="B440" s="55" t="s">
        <v>1466</v>
      </c>
      <c r="C440" s="55" t="s">
        <v>1467</v>
      </c>
    </row>
    <row r="441" spans="1:3" x14ac:dyDescent="0.25">
      <c r="A441" s="56" t="s">
        <v>276</v>
      </c>
      <c r="B441" s="55" t="s">
        <v>1468</v>
      </c>
      <c r="C441" s="55" t="s">
        <v>1469</v>
      </c>
    </row>
    <row r="442" spans="1:3" x14ac:dyDescent="0.25">
      <c r="A442" s="56" t="s">
        <v>276</v>
      </c>
      <c r="B442" s="55" t="s">
        <v>1470</v>
      </c>
      <c r="C442" s="55" t="s">
        <v>1471</v>
      </c>
    </row>
    <row r="443" spans="1:3" x14ac:dyDescent="0.25">
      <c r="A443" s="56" t="s">
        <v>276</v>
      </c>
      <c r="B443" s="55" t="s">
        <v>1472</v>
      </c>
      <c r="C443" s="55" t="s">
        <v>1473</v>
      </c>
    </row>
    <row r="444" spans="1:3" x14ac:dyDescent="0.25">
      <c r="A444" s="56" t="s">
        <v>276</v>
      </c>
      <c r="B444" s="55" t="s">
        <v>1474</v>
      </c>
      <c r="C444" s="55" t="s">
        <v>1475</v>
      </c>
    </row>
    <row r="445" spans="1:3" x14ac:dyDescent="0.25">
      <c r="A445" s="56" t="s">
        <v>53</v>
      </c>
      <c r="B445" s="55" t="s">
        <v>252</v>
      </c>
      <c r="C445" s="55" t="s">
        <v>621</v>
      </c>
    </row>
    <row r="446" spans="1:3" x14ac:dyDescent="0.25">
      <c r="A446" s="56" t="s">
        <v>53</v>
      </c>
      <c r="B446" s="55" t="s">
        <v>253</v>
      </c>
      <c r="C446" s="55" t="s">
        <v>622</v>
      </c>
    </row>
    <row r="447" spans="1:3" x14ac:dyDescent="0.25">
      <c r="A447" s="56" t="s">
        <v>53</v>
      </c>
      <c r="B447" s="55" t="s">
        <v>248</v>
      </c>
      <c r="C447" s="55" t="s">
        <v>624</v>
      </c>
    </row>
    <row r="448" spans="1:3" x14ac:dyDescent="0.25">
      <c r="A448" s="56" t="s">
        <v>53</v>
      </c>
      <c r="B448" s="55" t="s">
        <v>254</v>
      </c>
      <c r="C448" s="55" t="s">
        <v>619</v>
      </c>
    </row>
    <row r="449" spans="1:3" x14ac:dyDescent="0.25">
      <c r="A449" s="56" t="s">
        <v>53</v>
      </c>
      <c r="B449" s="55" t="s">
        <v>256</v>
      </c>
      <c r="C449" s="55" t="s">
        <v>620</v>
      </c>
    </row>
    <row r="450" spans="1:3" x14ac:dyDescent="0.25">
      <c r="A450" s="56" t="s">
        <v>53</v>
      </c>
      <c r="B450" s="55" t="s">
        <v>255</v>
      </c>
      <c r="C450" s="55" t="s">
        <v>623</v>
      </c>
    </row>
    <row r="451" spans="1:3" x14ac:dyDescent="0.25">
      <c r="A451" s="56" t="s">
        <v>53</v>
      </c>
      <c r="B451" s="55" t="s">
        <v>257</v>
      </c>
      <c r="C451" s="55" t="s">
        <v>625</v>
      </c>
    </row>
    <row r="452" spans="1:3" x14ac:dyDescent="0.25">
      <c r="A452" s="56" t="s">
        <v>53</v>
      </c>
      <c r="B452" s="55" t="s">
        <v>1452</v>
      </c>
      <c r="C452" s="55" t="s">
        <v>1476</v>
      </c>
    </row>
    <row r="453" spans="1:3" x14ac:dyDescent="0.25">
      <c r="A453" s="56" t="s">
        <v>53</v>
      </c>
      <c r="B453" s="55" t="s">
        <v>1477</v>
      </c>
      <c r="C453" s="55" t="s">
        <v>1478</v>
      </c>
    </row>
    <row r="454" spans="1:3" x14ac:dyDescent="0.25">
      <c r="A454" s="56" t="s">
        <v>52</v>
      </c>
      <c r="B454" s="55" t="s">
        <v>248</v>
      </c>
      <c r="C454" s="55" t="s">
        <v>628</v>
      </c>
    </row>
    <row r="455" spans="1:3" x14ac:dyDescent="0.25">
      <c r="A455" s="56" t="s">
        <v>52</v>
      </c>
      <c r="B455" s="55" t="s">
        <v>249</v>
      </c>
      <c r="C455" s="55" t="s">
        <v>629</v>
      </c>
    </row>
    <row r="456" spans="1:3" x14ac:dyDescent="0.25">
      <c r="A456" s="56" t="s">
        <v>52</v>
      </c>
      <c r="B456" s="55" t="s">
        <v>250</v>
      </c>
      <c r="C456" s="55" t="s">
        <v>626</v>
      </c>
    </row>
    <row r="457" spans="1:3" x14ac:dyDescent="0.25">
      <c r="A457" s="56" t="s">
        <v>52</v>
      </c>
      <c r="B457" s="55" t="s">
        <v>251</v>
      </c>
      <c r="C457" s="55" t="s">
        <v>627</v>
      </c>
    </row>
    <row r="458" spans="1:3" x14ac:dyDescent="0.25">
      <c r="A458" s="56" t="s">
        <v>506</v>
      </c>
      <c r="B458" s="55" t="s">
        <v>509</v>
      </c>
      <c r="C458" s="55" t="s">
        <v>606</v>
      </c>
    </row>
    <row r="459" spans="1:3" x14ac:dyDescent="0.25">
      <c r="A459" s="56" t="s">
        <v>506</v>
      </c>
      <c r="B459" s="55" t="s">
        <v>607</v>
      </c>
      <c r="C459" s="55" t="s">
        <v>608</v>
      </c>
    </row>
    <row r="460" spans="1:3" x14ac:dyDescent="0.25">
      <c r="A460" s="56" t="s">
        <v>506</v>
      </c>
      <c r="B460" s="55" t="s">
        <v>604</v>
      </c>
      <c r="C460" s="55" t="s">
        <v>605</v>
      </c>
    </row>
    <row r="461" spans="1:3" x14ac:dyDescent="0.25">
      <c r="A461" s="56" t="s">
        <v>506</v>
      </c>
      <c r="B461" s="55" t="s">
        <v>610</v>
      </c>
      <c r="C461" s="55" t="s">
        <v>611</v>
      </c>
    </row>
    <row r="462" spans="1:3" x14ac:dyDescent="0.25">
      <c r="A462" s="56" t="s">
        <v>506</v>
      </c>
      <c r="B462" s="55" t="s">
        <v>514</v>
      </c>
      <c r="C462" s="55" t="s">
        <v>609</v>
      </c>
    </row>
    <row r="463" spans="1:3" x14ac:dyDescent="0.25">
      <c r="A463" s="56" t="s">
        <v>520</v>
      </c>
      <c r="B463" s="55" t="s">
        <v>514</v>
      </c>
      <c r="C463" s="55" t="s">
        <v>612</v>
      </c>
    </row>
    <row r="464" spans="1:3" x14ac:dyDescent="0.25">
      <c r="A464" s="56" t="s">
        <v>520</v>
      </c>
      <c r="B464" s="55" t="s">
        <v>617</v>
      </c>
      <c r="C464" s="55" t="s">
        <v>618</v>
      </c>
    </row>
    <row r="465" spans="1:3" x14ac:dyDescent="0.25">
      <c r="A465" s="56" t="s">
        <v>520</v>
      </c>
      <c r="B465" s="55" t="s">
        <v>613</v>
      </c>
      <c r="C465" s="55" t="s">
        <v>614</v>
      </c>
    </row>
    <row r="466" spans="1:3" x14ac:dyDescent="0.25">
      <c r="A466" s="56" t="s">
        <v>520</v>
      </c>
      <c r="B466" s="55" t="s">
        <v>615</v>
      </c>
      <c r="C466" s="55" t="s">
        <v>616</v>
      </c>
    </row>
    <row r="467" spans="1:3" x14ac:dyDescent="0.25">
      <c r="A467" s="56" t="s">
        <v>49</v>
      </c>
      <c r="B467" s="55" t="s">
        <v>314</v>
      </c>
      <c r="C467" s="55" t="s">
        <v>556</v>
      </c>
    </row>
    <row r="468" spans="1:3" x14ac:dyDescent="0.25">
      <c r="A468" s="56" t="s">
        <v>49</v>
      </c>
      <c r="B468" s="55" t="s">
        <v>315</v>
      </c>
      <c r="C468" s="55" t="s">
        <v>555</v>
      </c>
    </row>
    <row r="469" spans="1:3" x14ac:dyDescent="0.25">
      <c r="A469" s="56" t="s">
        <v>49</v>
      </c>
      <c r="B469" s="55" t="s">
        <v>390</v>
      </c>
      <c r="C469" s="55" t="s">
        <v>558</v>
      </c>
    </row>
    <row r="470" spans="1:3" x14ac:dyDescent="0.25">
      <c r="A470" s="56" t="s">
        <v>49</v>
      </c>
      <c r="B470" s="55" t="s">
        <v>391</v>
      </c>
      <c r="C470" s="55" t="s">
        <v>557</v>
      </c>
    </row>
    <row r="471" spans="1:3" x14ac:dyDescent="0.25">
      <c r="A471" s="56" t="s">
        <v>49</v>
      </c>
      <c r="B471" s="55" t="s">
        <v>1158</v>
      </c>
      <c r="C471" s="55" t="s">
        <v>1479</v>
      </c>
    </row>
    <row r="472" spans="1:3" x14ac:dyDescent="0.25">
      <c r="A472" s="56" t="s">
        <v>49</v>
      </c>
      <c r="B472" s="55" t="s">
        <v>1159</v>
      </c>
      <c r="C472" s="55" t="s">
        <v>1480</v>
      </c>
    </row>
    <row r="473" spans="1:3" x14ac:dyDescent="0.25">
      <c r="A473" s="56" t="s">
        <v>1115</v>
      </c>
      <c r="B473" s="55" t="s">
        <v>1116</v>
      </c>
      <c r="C473" s="55" t="s">
        <v>1481</v>
      </c>
    </row>
    <row r="474" spans="1:3" x14ac:dyDescent="0.25">
      <c r="A474" s="56" t="s">
        <v>1115</v>
      </c>
      <c r="B474" s="55" t="s">
        <v>1143</v>
      </c>
      <c r="C474" s="55" t="s">
        <v>1482</v>
      </c>
    </row>
    <row r="475" spans="1:3" x14ac:dyDescent="0.25">
      <c r="A475" s="56" t="s">
        <v>1115</v>
      </c>
      <c r="B475" s="55" t="s">
        <v>1144</v>
      </c>
      <c r="C475" s="55" t="s">
        <v>1483</v>
      </c>
    </row>
    <row r="476" spans="1:3" x14ac:dyDescent="0.25">
      <c r="A476" s="56" t="s">
        <v>1115</v>
      </c>
      <c r="B476" s="55" t="s">
        <v>1145</v>
      </c>
      <c r="C476" s="55" t="s">
        <v>1484</v>
      </c>
    </row>
    <row r="477" spans="1:3" x14ac:dyDescent="0.25">
      <c r="A477" s="56" t="s">
        <v>515</v>
      </c>
      <c r="B477" s="55" t="s">
        <v>516</v>
      </c>
      <c r="C477" s="55" t="s">
        <v>593</v>
      </c>
    </row>
    <row r="478" spans="1:3" x14ac:dyDescent="0.25">
      <c r="A478" s="56" t="s">
        <v>515</v>
      </c>
      <c r="B478" s="55" t="s">
        <v>594</v>
      </c>
      <c r="C478" s="55" t="s">
        <v>595</v>
      </c>
    </row>
    <row r="479" spans="1:3" x14ac:dyDescent="0.25">
      <c r="A479" s="56" t="s">
        <v>515</v>
      </c>
      <c r="B479" s="55" t="s">
        <v>591</v>
      </c>
      <c r="C479" s="55" t="s">
        <v>592</v>
      </c>
    </row>
    <row r="480" spans="1:3" x14ac:dyDescent="0.25">
      <c r="A480" s="56" t="s">
        <v>515</v>
      </c>
      <c r="B480" s="55" t="s">
        <v>1116</v>
      </c>
      <c r="C480" s="55" t="s">
        <v>1485</v>
      </c>
    </row>
    <row r="481" spans="1:3" x14ac:dyDescent="0.25">
      <c r="A481" s="56" t="s">
        <v>504</v>
      </c>
      <c r="B481" s="55" t="s">
        <v>508</v>
      </c>
      <c r="C481" s="55" t="s">
        <v>598</v>
      </c>
    </row>
    <row r="482" spans="1:3" x14ac:dyDescent="0.25">
      <c r="A482" s="56" t="s">
        <v>504</v>
      </c>
      <c r="B482" s="55" t="s">
        <v>516</v>
      </c>
      <c r="C482" s="55" t="s">
        <v>595</v>
      </c>
    </row>
    <row r="483" spans="1:3" x14ac:dyDescent="0.25">
      <c r="A483" s="56" t="s">
        <v>504</v>
      </c>
      <c r="B483" s="55" t="s">
        <v>599</v>
      </c>
      <c r="C483" s="55" t="s">
        <v>600</v>
      </c>
    </row>
    <row r="484" spans="1:3" x14ac:dyDescent="0.25">
      <c r="A484" s="56" t="s">
        <v>504</v>
      </c>
      <c r="B484" s="55" t="s">
        <v>596</v>
      </c>
      <c r="C484" s="55" t="s">
        <v>597</v>
      </c>
    </row>
    <row r="485" spans="1:3" x14ac:dyDescent="0.25">
      <c r="A485" s="61" t="s">
        <v>69</v>
      </c>
      <c r="B485" t="s">
        <v>367</v>
      </c>
      <c r="C485" t="s">
        <v>826</v>
      </c>
    </row>
    <row r="486" spans="1:3" x14ac:dyDescent="0.25">
      <c r="A486" s="61" t="s">
        <v>69</v>
      </c>
      <c r="B486" t="s">
        <v>368</v>
      </c>
      <c r="C486" t="s">
        <v>825</v>
      </c>
    </row>
    <row r="487" spans="1:3" x14ac:dyDescent="0.25">
      <c r="A487" s="61" t="s">
        <v>69</v>
      </c>
      <c r="B487" t="s">
        <v>369</v>
      </c>
      <c r="C487" t="s">
        <v>824</v>
      </c>
    </row>
    <row r="488" spans="1:3" x14ac:dyDescent="0.25">
      <c r="A488" s="61" t="s">
        <v>69</v>
      </c>
      <c r="B488" t="s">
        <v>370</v>
      </c>
      <c r="C488" t="s">
        <v>827</v>
      </c>
    </row>
    <row r="489" spans="1:3" x14ac:dyDescent="0.25">
      <c r="A489" s="61" t="s">
        <v>69</v>
      </c>
      <c r="B489" t="s">
        <v>371</v>
      </c>
      <c r="C489" t="s">
        <v>828</v>
      </c>
    </row>
    <row r="490" spans="1:3" x14ac:dyDescent="0.25">
      <c r="A490" s="61" t="s">
        <v>69</v>
      </c>
      <c r="B490" t="s">
        <v>1452</v>
      </c>
      <c r="C490" t="s">
        <v>1521</v>
      </c>
    </row>
    <row r="491" spans="1:3" x14ac:dyDescent="0.25">
      <c r="A491" s="61" t="s">
        <v>69</v>
      </c>
      <c r="B491" t="s">
        <v>1522</v>
      </c>
      <c r="C491" t="s">
        <v>1523</v>
      </c>
    </row>
    <row r="492" spans="1:3" x14ac:dyDescent="0.25">
      <c r="A492" s="74" t="s">
        <v>71</v>
      </c>
      <c r="B492" t="s">
        <v>366</v>
      </c>
      <c r="C492" t="s">
        <v>841</v>
      </c>
    </row>
    <row r="493" spans="1:3" x14ac:dyDescent="0.25">
      <c r="A493" s="74" t="s">
        <v>71</v>
      </c>
      <c r="B493" t="s">
        <v>443</v>
      </c>
      <c r="C493" t="s">
        <v>319</v>
      </c>
    </row>
    <row r="494" spans="1:3" x14ac:dyDescent="0.25">
      <c r="A494" s="74" t="s">
        <v>71</v>
      </c>
      <c r="B494" t="s">
        <v>367</v>
      </c>
      <c r="C494" t="s">
        <v>835</v>
      </c>
    </row>
    <row r="495" spans="1:3" x14ac:dyDescent="0.25">
      <c r="A495" s="74" t="s">
        <v>71</v>
      </c>
      <c r="B495" t="s">
        <v>374</v>
      </c>
      <c r="C495" t="s">
        <v>839</v>
      </c>
    </row>
    <row r="496" spans="1:3" x14ac:dyDescent="0.25">
      <c r="A496" s="74" t="s">
        <v>71</v>
      </c>
      <c r="B496" t="s">
        <v>375</v>
      </c>
      <c r="C496" t="s">
        <v>836</v>
      </c>
    </row>
    <row r="497" spans="1:3" x14ac:dyDescent="0.25">
      <c r="A497" s="74" t="s">
        <v>71</v>
      </c>
      <c r="B497" t="s">
        <v>372</v>
      </c>
      <c r="C497" t="s">
        <v>844</v>
      </c>
    </row>
    <row r="498" spans="1:3" x14ac:dyDescent="0.25">
      <c r="A498" s="74" t="s">
        <v>71</v>
      </c>
      <c r="B498" t="s">
        <v>373</v>
      </c>
      <c r="C498" t="s">
        <v>849</v>
      </c>
    </row>
    <row r="499" spans="1:3" x14ac:dyDescent="0.25">
      <c r="A499" s="74" t="s">
        <v>71</v>
      </c>
      <c r="B499" t="s">
        <v>376</v>
      </c>
      <c r="C499" t="s">
        <v>840</v>
      </c>
    </row>
    <row r="500" spans="1:3" x14ac:dyDescent="0.25">
      <c r="A500" s="74" t="s">
        <v>71</v>
      </c>
      <c r="B500" t="s">
        <v>837</v>
      </c>
      <c r="C500" t="s">
        <v>838</v>
      </c>
    </row>
    <row r="501" spans="1:3" x14ac:dyDescent="0.25">
      <c r="A501" s="74" t="s">
        <v>71</v>
      </c>
      <c r="B501" t="s">
        <v>378</v>
      </c>
      <c r="C501" t="s">
        <v>845</v>
      </c>
    </row>
    <row r="502" spans="1:3" x14ac:dyDescent="0.25">
      <c r="A502" s="74" t="s">
        <v>71</v>
      </c>
      <c r="B502" t="s">
        <v>379</v>
      </c>
      <c r="C502" t="s">
        <v>847</v>
      </c>
    </row>
    <row r="503" spans="1:3" x14ac:dyDescent="0.25">
      <c r="A503" s="74" t="s">
        <v>71</v>
      </c>
      <c r="B503" t="s">
        <v>380</v>
      </c>
      <c r="C503" t="s">
        <v>848</v>
      </c>
    </row>
    <row r="504" spans="1:3" x14ac:dyDescent="0.25">
      <c r="A504" s="74" t="s">
        <v>71</v>
      </c>
      <c r="B504" t="s">
        <v>385</v>
      </c>
      <c r="C504" t="s">
        <v>846</v>
      </c>
    </row>
    <row r="505" spans="1:3" x14ac:dyDescent="0.25">
      <c r="A505" s="74" t="s">
        <v>71</v>
      </c>
      <c r="B505" t="s">
        <v>842</v>
      </c>
      <c r="C505" t="s">
        <v>843</v>
      </c>
    </row>
    <row r="506" spans="1:3" x14ac:dyDescent="0.25">
      <c r="A506" s="74" t="s">
        <v>71</v>
      </c>
      <c r="B506" t="s">
        <v>1605</v>
      </c>
      <c r="C506" t="s">
        <v>1606</v>
      </c>
    </row>
    <row r="507" spans="1:3" x14ac:dyDescent="0.25">
      <c r="A507" s="74" t="s">
        <v>71</v>
      </c>
      <c r="B507" t="s">
        <v>1607</v>
      </c>
      <c r="C507" t="s">
        <v>1608</v>
      </c>
    </row>
    <row r="508" spans="1:3" x14ac:dyDescent="0.25">
      <c r="A508" s="74" t="s">
        <v>71</v>
      </c>
      <c r="B508" t="s">
        <v>1609</v>
      </c>
      <c r="C508" t="s">
        <v>1610</v>
      </c>
    </row>
    <row r="509" spans="1:3" x14ac:dyDescent="0.25">
      <c r="A509" s="74" t="s">
        <v>71</v>
      </c>
      <c r="B509" t="s">
        <v>1611</v>
      </c>
      <c r="C509" t="s">
        <v>1612</v>
      </c>
    </row>
    <row r="510" spans="1:3" x14ac:dyDescent="0.25">
      <c r="A510" s="74" t="s">
        <v>71</v>
      </c>
      <c r="B510" t="s">
        <v>833</v>
      </c>
      <c r="C510" t="s">
        <v>834</v>
      </c>
    </row>
    <row r="511" spans="1:3" x14ac:dyDescent="0.25">
      <c r="A511" s="74" t="s">
        <v>71</v>
      </c>
      <c r="B511" t="s">
        <v>831</v>
      </c>
      <c r="C511" t="s">
        <v>832</v>
      </c>
    </row>
    <row r="512" spans="1:3" x14ac:dyDescent="0.25">
      <c r="A512" s="74" t="s">
        <v>71</v>
      </c>
      <c r="B512" t="s">
        <v>508</v>
      </c>
      <c r="C512" t="s">
        <v>1613</v>
      </c>
    </row>
    <row r="513" spans="1:3" x14ac:dyDescent="0.25">
      <c r="A513" s="74" t="s">
        <v>71</v>
      </c>
      <c r="B513" t="s">
        <v>509</v>
      </c>
      <c r="C513" t="s">
        <v>830</v>
      </c>
    </row>
    <row r="514" spans="1:3" x14ac:dyDescent="0.25">
      <c r="A514" s="74" t="s">
        <v>71</v>
      </c>
      <c r="B514" t="s">
        <v>1614</v>
      </c>
      <c r="C514" t="s">
        <v>1615</v>
      </c>
    </row>
    <row r="515" spans="1:3" x14ac:dyDescent="0.25">
      <c r="A515" s="74" t="s">
        <v>71</v>
      </c>
      <c r="B515" t="s">
        <v>1616</v>
      </c>
      <c r="C515" t="s">
        <v>1617</v>
      </c>
    </row>
    <row r="518" spans="1:3" x14ac:dyDescent="0.25">
      <c r="A518" s="1" t="s">
        <v>1907</v>
      </c>
    </row>
    <row r="519" spans="1:3" x14ac:dyDescent="0.25">
      <c r="A519" t="s">
        <v>49</v>
      </c>
      <c r="B519" t="s">
        <v>315</v>
      </c>
      <c r="C519" t="s">
        <v>555</v>
      </c>
    </row>
    <row r="520" spans="1:3" x14ac:dyDescent="0.25">
      <c r="A520" t="s">
        <v>49</v>
      </c>
      <c r="B520" t="s">
        <v>314</v>
      </c>
      <c r="C520" t="s">
        <v>556</v>
      </c>
    </row>
    <row r="521" spans="1:3" x14ac:dyDescent="0.25">
      <c r="A521" t="s">
        <v>49</v>
      </c>
      <c r="B521" t="s">
        <v>391</v>
      </c>
      <c r="C521" t="s">
        <v>557</v>
      </c>
    </row>
    <row r="522" spans="1:3" x14ac:dyDescent="0.25">
      <c r="A522" t="s">
        <v>49</v>
      </c>
      <c r="B522" t="s">
        <v>390</v>
      </c>
      <c r="C522" t="s">
        <v>558</v>
      </c>
    </row>
    <row r="523" spans="1:3" x14ac:dyDescent="0.25">
      <c r="A523" t="s">
        <v>49</v>
      </c>
      <c r="B523" t="s">
        <v>1607</v>
      </c>
      <c r="C523" t="s">
        <v>1608</v>
      </c>
    </row>
    <row r="524" spans="1:3" x14ac:dyDescent="0.25">
      <c r="A524" t="s">
        <v>49</v>
      </c>
      <c r="B524" t="s">
        <v>1605</v>
      </c>
      <c r="C524" t="s">
        <v>1606</v>
      </c>
    </row>
    <row r="525" spans="1:3" x14ac:dyDescent="0.25">
      <c r="A525" t="s">
        <v>49</v>
      </c>
      <c r="B525" t="s">
        <v>1611</v>
      </c>
      <c r="C525" t="s">
        <v>1612</v>
      </c>
    </row>
    <row r="526" spans="1:3" x14ac:dyDescent="0.25">
      <c r="A526" t="s">
        <v>49</v>
      </c>
      <c r="B526" t="s">
        <v>1609</v>
      </c>
      <c r="C526" t="s">
        <v>1610</v>
      </c>
    </row>
    <row r="527" spans="1:3" x14ac:dyDescent="0.25">
      <c r="A527" t="s">
        <v>1054</v>
      </c>
      <c r="B527" t="s">
        <v>1909</v>
      </c>
      <c r="C527" t="s">
        <v>2076</v>
      </c>
    </row>
    <row r="528" spans="1:3" x14ac:dyDescent="0.25">
      <c r="A528" t="s">
        <v>1054</v>
      </c>
      <c r="B528" t="s">
        <v>1069</v>
      </c>
      <c r="C528" t="s">
        <v>2077</v>
      </c>
    </row>
    <row r="529" spans="1:3" x14ac:dyDescent="0.25">
      <c r="A529" t="s">
        <v>1054</v>
      </c>
      <c r="B529" t="s">
        <v>1607</v>
      </c>
      <c r="C529" t="s">
        <v>1608</v>
      </c>
    </row>
    <row r="530" spans="1:3" x14ac:dyDescent="0.25">
      <c r="A530" t="s">
        <v>1054</v>
      </c>
      <c r="B530" t="s">
        <v>1605</v>
      </c>
      <c r="C530" t="s">
        <v>1606</v>
      </c>
    </row>
    <row r="531" spans="1:3" x14ac:dyDescent="0.25">
      <c r="A531" t="s">
        <v>1054</v>
      </c>
      <c r="B531" t="s">
        <v>1910</v>
      </c>
      <c r="C531" t="s">
        <v>2078</v>
      </c>
    </row>
    <row r="532" spans="1:3" x14ac:dyDescent="0.25">
      <c r="A532" t="s">
        <v>1054</v>
      </c>
      <c r="B532" t="s">
        <v>1611</v>
      </c>
      <c r="C532" t="s">
        <v>1612</v>
      </c>
    </row>
    <row r="533" spans="1:3" x14ac:dyDescent="0.25">
      <c r="A533" t="s">
        <v>1054</v>
      </c>
      <c r="B533" t="s">
        <v>1609</v>
      </c>
      <c r="C533" t="s">
        <v>1610</v>
      </c>
    </row>
    <row r="534" spans="1:3" x14ac:dyDescent="0.25">
      <c r="A534" t="s">
        <v>1051</v>
      </c>
      <c r="B534" t="s">
        <v>1065</v>
      </c>
      <c r="C534" t="s">
        <v>2079</v>
      </c>
    </row>
    <row r="535" spans="1:3" x14ac:dyDescent="0.25">
      <c r="A535" t="s">
        <v>1051</v>
      </c>
      <c r="B535" t="s">
        <v>1064</v>
      </c>
      <c r="C535" t="s">
        <v>2080</v>
      </c>
    </row>
    <row r="536" spans="1:3" x14ac:dyDescent="0.25">
      <c r="A536" t="s">
        <v>1051</v>
      </c>
      <c r="B536" t="s">
        <v>1607</v>
      </c>
      <c r="C536" t="s">
        <v>1608</v>
      </c>
    </row>
    <row r="537" spans="1:3" x14ac:dyDescent="0.25">
      <c r="A537" t="s">
        <v>1051</v>
      </c>
      <c r="B537" t="s">
        <v>1605</v>
      </c>
      <c r="C537" t="s">
        <v>1606</v>
      </c>
    </row>
    <row r="538" spans="1:3" x14ac:dyDescent="0.25">
      <c r="A538" t="s">
        <v>1051</v>
      </c>
      <c r="B538" t="s">
        <v>1912</v>
      </c>
      <c r="C538" t="s">
        <v>2081</v>
      </c>
    </row>
    <row r="539" spans="1:3" x14ac:dyDescent="0.25">
      <c r="A539" t="s">
        <v>1051</v>
      </c>
      <c r="B539" t="s">
        <v>1913</v>
      </c>
      <c r="C539" t="s">
        <v>2082</v>
      </c>
    </row>
    <row r="540" spans="1:3" x14ac:dyDescent="0.25">
      <c r="A540" t="s">
        <v>1051</v>
      </c>
      <c r="B540" t="s">
        <v>1611</v>
      </c>
      <c r="C540" t="s">
        <v>1612</v>
      </c>
    </row>
    <row r="541" spans="1:3" x14ac:dyDescent="0.25">
      <c r="A541" t="s">
        <v>1051</v>
      </c>
      <c r="B541" t="s">
        <v>1609</v>
      </c>
      <c r="C541" t="s">
        <v>1610</v>
      </c>
    </row>
    <row r="542" spans="1:3" x14ac:dyDescent="0.25">
      <c r="A542" t="s">
        <v>1051</v>
      </c>
      <c r="B542" t="s">
        <v>1935</v>
      </c>
      <c r="C542" t="s">
        <v>2083</v>
      </c>
    </row>
    <row r="543" spans="1:3" x14ac:dyDescent="0.25">
      <c r="A543" t="s">
        <v>1056</v>
      </c>
      <c r="B543" t="s">
        <v>1069</v>
      </c>
      <c r="C543" t="s">
        <v>2084</v>
      </c>
    </row>
    <row r="544" spans="1:3" x14ac:dyDescent="0.25">
      <c r="A544" t="s">
        <v>1056</v>
      </c>
      <c r="B544" t="s">
        <v>1068</v>
      </c>
      <c r="C544" t="s">
        <v>2085</v>
      </c>
    </row>
    <row r="545" spans="1:3" x14ac:dyDescent="0.25">
      <c r="A545" t="s">
        <v>1056</v>
      </c>
      <c r="B545" t="s">
        <v>1066</v>
      </c>
      <c r="C545" t="s">
        <v>2086</v>
      </c>
    </row>
    <row r="546" spans="1:3" x14ac:dyDescent="0.25">
      <c r="A546" t="s">
        <v>1056</v>
      </c>
      <c r="B546" t="s">
        <v>1607</v>
      </c>
      <c r="C546" t="s">
        <v>1608</v>
      </c>
    </row>
    <row r="547" spans="1:3" x14ac:dyDescent="0.25">
      <c r="A547" t="s">
        <v>1056</v>
      </c>
      <c r="B547" t="s">
        <v>1605</v>
      </c>
      <c r="C547" t="s">
        <v>1606</v>
      </c>
    </row>
    <row r="548" spans="1:3" x14ac:dyDescent="0.25">
      <c r="A548" t="s">
        <v>1056</v>
      </c>
      <c r="B548" t="s">
        <v>1611</v>
      </c>
      <c r="C548" t="s">
        <v>1612</v>
      </c>
    </row>
    <row r="549" spans="1:3" x14ac:dyDescent="0.25">
      <c r="A549" t="s">
        <v>1056</v>
      </c>
      <c r="B549" t="s">
        <v>1609</v>
      </c>
      <c r="C549" t="s">
        <v>1610</v>
      </c>
    </row>
    <row r="550" spans="1:3" x14ac:dyDescent="0.25">
      <c r="A550" t="s">
        <v>1056</v>
      </c>
      <c r="B550" t="s">
        <v>2087</v>
      </c>
      <c r="C550" t="s">
        <v>2088</v>
      </c>
    </row>
    <row r="551" spans="1:3" x14ac:dyDescent="0.25">
      <c r="A551" t="s">
        <v>1052</v>
      </c>
      <c r="B551" t="s">
        <v>1066</v>
      </c>
      <c r="C551" t="s">
        <v>2089</v>
      </c>
    </row>
    <row r="552" spans="1:3" x14ac:dyDescent="0.25">
      <c r="A552" t="s">
        <v>1052</v>
      </c>
      <c r="B552" t="s">
        <v>1607</v>
      </c>
      <c r="C552" t="s">
        <v>1608</v>
      </c>
    </row>
    <row r="553" spans="1:3" x14ac:dyDescent="0.25">
      <c r="A553" t="s">
        <v>1052</v>
      </c>
      <c r="B553" t="s">
        <v>1605</v>
      </c>
      <c r="C553" t="s">
        <v>1606</v>
      </c>
    </row>
    <row r="554" spans="1:3" x14ac:dyDescent="0.25">
      <c r="A554" t="s">
        <v>1052</v>
      </c>
      <c r="B554" t="s">
        <v>1911</v>
      </c>
      <c r="C554" t="s">
        <v>2090</v>
      </c>
    </row>
    <row r="555" spans="1:3" x14ac:dyDescent="0.25">
      <c r="A555" t="s">
        <v>1052</v>
      </c>
      <c r="B555" t="s">
        <v>1611</v>
      </c>
      <c r="C555" t="s">
        <v>1612</v>
      </c>
    </row>
    <row r="556" spans="1:3" x14ac:dyDescent="0.25">
      <c r="A556" t="s">
        <v>1052</v>
      </c>
      <c r="B556" t="s">
        <v>1609</v>
      </c>
      <c r="C556" t="s">
        <v>1610</v>
      </c>
    </row>
    <row r="557" spans="1:3" x14ac:dyDescent="0.25">
      <c r="A557" t="s">
        <v>1052</v>
      </c>
      <c r="B557" t="s">
        <v>1914</v>
      </c>
      <c r="C557" t="s">
        <v>2091</v>
      </c>
    </row>
    <row r="558" spans="1:3" x14ac:dyDescent="0.25">
      <c r="A558" t="s">
        <v>1052</v>
      </c>
      <c r="B558" t="s">
        <v>1915</v>
      </c>
      <c r="C558" t="s">
        <v>2092</v>
      </c>
    </row>
    <row r="559" spans="1:3" x14ac:dyDescent="0.25">
      <c r="A559" t="s">
        <v>1053</v>
      </c>
      <c r="B559" t="s">
        <v>1066</v>
      </c>
      <c r="C559" t="s">
        <v>2093</v>
      </c>
    </row>
    <row r="560" spans="1:3" x14ac:dyDescent="0.25">
      <c r="A560" t="s">
        <v>1053</v>
      </c>
      <c r="B560" t="s">
        <v>1067</v>
      </c>
      <c r="C560" t="s">
        <v>2094</v>
      </c>
    </row>
    <row r="561" spans="1:3" x14ac:dyDescent="0.25">
      <c r="A561" t="s">
        <v>1053</v>
      </c>
      <c r="B561" t="s">
        <v>1049</v>
      </c>
      <c r="C561" t="s">
        <v>2095</v>
      </c>
    </row>
    <row r="562" spans="1:3" x14ac:dyDescent="0.25">
      <c r="A562" t="s">
        <v>1053</v>
      </c>
      <c r="B562" t="s">
        <v>1607</v>
      </c>
      <c r="C562" t="s">
        <v>1608</v>
      </c>
    </row>
    <row r="563" spans="1:3" x14ac:dyDescent="0.25">
      <c r="A563" t="s">
        <v>1053</v>
      </c>
      <c r="B563" t="s">
        <v>1605</v>
      </c>
      <c r="C563" t="s">
        <v>1606</v>
      </c>
    </row>
    <row r="564" spans="1:3" x14ac:dyDescent="0.25">
      <c r="A564" t="s">
        <v>1053</v>
      </c>
      <c r="B564" t="s">
        <v>1611</v>
      </c>
      <c r="C564" t="s">
        <v>1612</v>
      </c>
    </row>
    <row r="565" spans="1:3" x14ac:dyDescent="0.25">
      <c r="A565" t="s">
        <v>1053</v>
      </c>
      <c r="B565" t="s">
        <v>1609</v>
      </c>
      <c r="C565" t="s">
        <v>1610</v>
      </c>
    </row>
    <row r="566" spans="1:3" x14ac:dyDescent="0.25">
      <c r="A566" t="s">
        <v>1050</v>
      </c>
      <c r="B566" t="s">
        <v>1064</v>
      </c>
      <c r="C566" t="s">
        <v>2096</v>
      </c>
    </row>
    <row r="567" spans="1:3" x14ac:dyDescent="0.25">
      <c r="A567" t="s">
        <v>1050</v>
      </c>
      <c r="B567" t="s">
        <v>1607</v>
      </c>
      <c r="C567" t="s">
        <v>1608</v>
      </c>
    </row>
    <row r="568" spans="1:3" x14ac:dyDescent="0.25">
      <c r="A568" t="s">
        <v>1050</v>
      </c>
      <c r="B568" t="s">
        <v>1605</v>
      </c>
      <c r="C568" t="s">
        <v>1606</v>
      </c>
    </row>
    <row r="569" spans="1:3" x14ac:dyDescent="0.25">
      <c r="A569" t="s">
        <v>1050</v>
      </c>
      <c r="B569" t="s">
        <v>1611</v>
      </c>
      <c r="C569" t="s">
        <v>1612</v>
      </c>
    </row>
    <row r="570" spans="1:3" x14ac:dyDescent="0.25">
      <c r="A570" t="s">
        <v>1050</v>
      </c>
      <c r="B570" t="s">
        <v>1609</v>
      </c>
      <c r="C570" t="s">
        <v>1610</v>
      </c>
    </row>
    <row r="571" spans="1:3" x14ac:dyDescent="0.25">
      <c r="A571" t="s">
        <v>1050</v>
      </c>
      <c r="B571" t="s">
        <v>2097</v>
      </c>
      <c r="C571" t="s">
        <v>2098</v>
      </c>
    </row>
    <row r="572" spans="1:3" x14ac:dyDescent="0.25">
      <c r="A572" t="s">
        <v>1050</v>
      </c>
      <c r="B572" t="s">
        <v>2099</v>
      </c>
      <c r="C572" t="s">
        <v>2100</v>
      </c>
    </row>
    <row r="573" spans="1:3" x14ac:dyDescent="0.25">
      <c r="A573" t="s">
        <v>1050</v>
      </c>
      <c r="B573" t="s">
        <v>2101</v>
      </c>
      <c r="C573" t="s">
        <v>2102</v>
      </c>
    </row>
    <row r="574" spans="1:3" x14ac:dyDescent="0.25">
      <c r="A574" t="s">
        <v>1050</v>
      </c>
      <c r="B574" t="s">
        <v>1936</v>
      </c>
      <c r="C574" t="s">
        <v>2103</v>
      </c>
    </row>
    <row r="575" spans="1:3" x14ac:dyDescent="0.25">
      <c r="A575" t="s">
        <v>1050</v>
      </c>
      <c r="B575" t="s">
        <v>552</v>
      </c>
      <c r="C575" t="s">
        <v>2104</v>
      </c>
    </row>
    <row r="576" spans="1:3" x14ac:dyDescent="0.25">
      <c r="A576" t="s">
        <v>1091</v>
      </c>
      <c r="B576" t="s">
        <v>1607</v>
      </c>
      <c r="C576" t="s">
        <v>1608</v>
      </c>
    </row>
    <row r="577" spans="1:3" x14ac:dyDescent="0.25">
      <c r="A577" t="s">
        <v>1091</v>
      </c>
      <c r="B577" t="s">
        <v>1605</v>
      </c>
      <c r="C577" t="s">
        <v>1606</v>
      </c>
    </row>
    <row r="578" spans="1:3" x14ac:dyDescent="0.25">
      <c r="A578" t="s">
        <v>1091</v>
      </c>
      <c r="B578" t="s">
        <v>1965</v>
      </c>
      <c r="C578" t="s">
        <v>2105</v>
      </c>
    </row>
    <row r="579" spans="1:3" x14ac:dyDescent="0.25">
      <c r="A579" t="s">
        <v>1091</v>
      </c>
      <c r="B579" t="s">
        <v>1966</v>
      </c>
      <c r="C579" t="s">
        <v>2106</v>
      </c>
    </row>
    <row r="580" spans="1:3" x14ac:dyDescent="0.25">
      <c r="A580" t="s">
        <v>1091</v>
      </c>
      <c r="B580" t="s">
        <v>1611</v>
      </c>
      <c r="C580" t="s">
        <v>1612</v>
      </c>
    </row>
    <row r="581" spans="1:3" x14ac:dyDescent="0.25">
      <c r="A581" t="s">
        <v>1091</v>
      </c>
      <c r="B581" t="s">
        <v>1609</v>
      </c>
      <c r="C581" t="s">
        <v>1610</v>
      </c>
    </row>
    <row r="582" spans="1:3" x14ac:dyDescent="0.25">
      <c r="A582" t="s">
        <v>1091</v>
      </c>
      <c r="B582" t="s">
        <v>1975</v>
      </c>
      <c r="C582" t="s">
        <v>2107</v>
      </c>
    </row>
    <row r="583" spans="1:3" x14ac:dyDescent="0.25">
      <c r="A583" t="s">
        <v>1091</v>
      </c>
      <c r="B583" t="s">
        <v>1092</v>
      </c>
      <c r="C583" t="s">
        <v>2108</v>
      </c>
    </row>
    <row r="584" spans="1:3" x14ac:dyDescent="0.25">
      <c r="A584" t="s">
        <v>1055</v>
      </c>
      <c r="B584" t="s">
        <v>1065</v>
      </c>
      <c r="C584" t="s">
        <v>2109</v>
      </c>
    </row>
    <row r="585" spans="1:3" x14ac:dyDescent="0.25">
      <c r="A585" t="s">
        <v>1055</v>
      </c>
      <c r="B585" t="s">
        <v>1070</v>
      </c>
      <c r="C585" t="s">
        <v>2110</v>
      </c>
    </row>
    <row r="586" spans="1:3" x14ac:dyDescent="0.25">
      <c r="A586" t="s">
        <v>1055</v>
      </c>
      <c r="B586" t="s">
        <v>1049</v>
      </c>
      <c r="C586" t="s">
        <v>2111</v>
      </c>
    </row>
    <row r="587" spans="1:3" x14ac:dyDescent="0.25">
      <c r="A587" t="s">
        <v>1055</v>
      </c>
      <c r="B587" t="s">
        <v>1607</v>
      </c>
      <c r="C587" t="s">
        <v>1608</v>
      </c>
    </row>
    <row r="588" spans="1:3" x14ac:dyDescent="0.25">
      <c r="A588" t="s">
        <v>1055</v>
      </c>
      <c r="B588" t="s">
        <v>1605</v>
      </c>
      <c r="C588" t="s">
        <v>1606</v>
      </c>
    </row>
    <row r="589" spans="1:3" x14ac:dyDescent="0.25">
      <c r="A589" t="s">
        <v>1055</v>
      </c>
      <c r="B589" t="s">
        <v>2112</v>
      </c>
      <c r="C589" t="s">
        <v>2113</v>
      </c>
    </row>
    <row r="590" spans="1:3" x14ac:dyDescent="0.25">
      <c r="A590" t="s">
        <v>1055</v>
      </c>
      <c r="B590" t="s">
        <v>1611</v>
      </c>
      <c r="C590" t="s">
        <v>1612</v>
      </c>
    </row>
    <row r="591" spans="1:3" x14ac:dyDescent="0.25">
      <c r="A591" t="s">
        <v>1055</v>
      </c>
      <c r="B591" t="s">
        <v>1609</v>
      </c>
      <c r="C591" t="s">
        <v>1610</v>
      </c>
    </row>
    <row r="592" spans="1:3" x14ac:dyDescent="0.25">
      <c r="A592" t="s">
        <v>1087</v>
      </c>
      <c r="B592" t="s">
        <v>1607</v>
      </c>
      <c r="C592" t="s">
        <v>1608</v>
      </c>
    </row>
    <row r="593" spans="1:3" x14ac:dyDescent="0.25">
      <c r="A593" t="s">
        <v>1087</v>
      </c>
      <c r="B593" t="s">
        <v>1605</v>
      </c>
      <c r="C593" t="s">
        <v>1606</v>
      </c>
    </row>
    <row r="594" spans="1:3" x14ac:dyDescent="0.25">
      <c r="A594" t="s">
        <v>1087</v>
      </c>
      <c r="B594" t="s">
        <v>1967</v>
      </c>
      <c r="C594" t="s">
        <v>2114</v>
      </c>
    </row>
    <row r="595" spans="1:3" x14ac:dyDescent="0.25">
      <c r="A595" t="s">
        <v>1087</v>
      </c>
      <c r="B595" t="s">
        <v>1968</v>
      </c>
      <c r="C595" t="s">
        <v>2115</v>
      </c>
    </row>
    <row r="596" spans="1:3" x14ac:dyDescent="0.25">
      <c r="A596" t="s">
        <v>1087</v>
      </c>
      <c r="B596" t="s">
        <v>1969</v>
      </c>
      <c r="C596" t="s">
        <v>2116</v>
      </c>
    </row>
    <row r="597" spans="1:3" x14ac:dyDescent="0.25">
      <c r="A597" t="s">
        <v>1087</v>
      </c>
      <c r="B597" t="s">
        <v>1970</v>
      </c>
      <c r="C597" t="s">
        <v>2117</v>
      </c>
    </row>
    <row r="598" spans="1:3" x14ac:dyDescent="0.25">
      <c r="A598" t="s">
        <v>1087</v>
      </c>
      <c r="B598" t="s">
        <v>1611</v>
      </c>
      <c r="C598" t="s">
        <v>1612</v>
      </c>
    </row>
    <row r="599" spans="1:3" x14ac:dyDescent="0.25">
      <c r="A599" t="s">
        <v>1087</v>
      </c>
      <c r="B599" t="s">
        <v>1609</v>
      </c>
      <c r="C599" t="s">
        <v>1610</v>
      </c>
    </row>
    <row r="600" spans="1:3" x14ac:dyDescent="0.25">
      <c r="A600" t="s">
        <v>1087</v>
      </c>
      <c r="B600" t="s">
        <v>1884</v>
      </c>
      <c r="C600" t="s">
        <v>2118</v>
      </c>
    </row>
    <row r="601" spans="1:3" x14ac:dyDescent="0.25">
      <c r="A601" t="s">
        <v>1087</v>
      </c>
      <c r="B601" t="s">
        <v>1897</v>
      </c>
      <c r="C601" t="s">
        <v>2119</v>
      </c>
    </row>
    <row r="602" spans="1:3" x14ac:dyDescent="0.25">
      <c r="A602" t="s">
        <v>1087</v>
      </c>
      <c r="B602" t="s">
        <v>1974</v>
      </c>
      <c r="C602" t="s">
        <v>2120</v>
      </c>
    </row>
    <row r="603" spans="1:3" x14ac:dyDescent="0.25">
      <c r="A603" t="s">
        <v>1087</v>
      </c>
      <c r="B603" t="s">
        <v>1092</v>
      </c>
      <c r="C603" t="s">
        <v>2121</v>
      </c>
    </row>
    <row r="604" spans="1:3" x14ac:dyDescent="0.25">
      <c r="A604" t="s">
        <v>1087</v>
      </c>
      <c r="B604" t="s">
        <v>1088</v>
      </c>
      <c r="C604" t="s">
        <v>2122</v>
      </c>
    </row>
    <row r="605" spans="1:3" x14ac:dyDescent="0.25">
      <c r="A605" t="s">
        <v>1048</v>
      </c>
      <c r="B605" t="s">
        <v>1049</v>
      </c>
      <c r="C605" t="s">
        <v>2123</v>
      </c>
    </row>
    <row r="606" spans="1:3" x14ac:dyDescent="0.25">
      <c r="A606" t="s">
        <v>1048</v>
      </c>
      <c r="B606" t="s">
        <v>1938</v>
      </c>
      <c r="C606" t="s">
        <v>2124</v>
      </c>
    </row>
    <row r="607" spans="1:3" x14ac:dyDescent="0.25">
      <c r="A607" t="s">
        <v>1048</v>
      </c>
      <c r="B607" t="s">
        <v>1607</v>
      </c>
      <c r="C607" t="s">
        <v>1608</v>
      </c>
    </row>
    <row r="608" spans="1:3" x14ac:dyDescent="0.25">
      <c r="A608" t="s">
        <v>1048</v>
      </c>
      <c r="B608" t="s">
        <v>1605</v>
      </c>
      <c r="C608" t="s">
        <v>1606</v>
      </c>
    </row>
    <row r="609" spans="1:3" x14ac:dyDescent="0.25">
      <c r="A609" t="s">
        <v>1048</v>
      </c>
      <c r="B609" t="s">
        <v>1611</v>
      </c>
      <c r="C609" t="s">
        <v>1612</v>
      </c>
    </row>
    <row r="610" spans="1:3" x14ac:dyDescent="0.25">
      <c r="A610" t="s">
        <v>1048</v>
      </c>
      <c r="B610" t="s">
        <v>1609</v>
      </c>
      <c r="C610" t="s">
        <v>1610</v>
      </c>
    </row>
    <row r="611" spans="1:3" x14ac:dyDescent="0.25">
      <c r="A611" t="s">
        <v>1048</v>
      </c>
      <c r="B611" t="s">
        <v>1940</v>
      </c>
      <c r="C611" t="s">
        <v>2125</v>
      </c>
    </row>
    <row r="612" spans="1:3" x14ac:dyDescent="0.25">
      <c r="A612" t="s">
        <v>1048</v>
      </c>
      <c r="B612" t="s">
        <v>1945</v>
      </c>
      <c r="C612" t="s">
        <v>2126</v>
      </c>
    </row>
    <row r="613" spans="1:3" x14ac:dyDescent="0.25">
      <c r="A613" t="s">
        <v>1048</v>
      </c>
      <c r="B613" t="s">
        <v>1955</v>
      </c>
      <c r="C613" t="s">
        <v>2127</v>
      </c>
    </row>
    <row r="614" spans="1:3" x14ac:dyDescent="0.25">
      <c r="A614" t="s">
        <v>1048</v>
      </c>
      <c r="B614" t="s">
        <v>1956</v>
      </c>
      <c r="C614" t="s">
        <v>2128</v>
      </c>
    </row>
    <row r="615" spans="1:3" x14ac:dyDescent="0.25">
      <c r="A615" t="s">
        <v>1048</v>
      </c>
      <c r="B615" t="s">
        <v>1957</v>
      </c>
      <c r="C615" t="s">
        <v>2129</v>
      </c>
    </row>
    <row r="616" spans="1:3" x14ac:dyDescent="0.25">
      <c r="A616" t="s">
        <v>984</v>
      </c>
      <c r="B616" t="s">
        <v>986</v>
      </c>
      <c r="C616" t="s">
        <v>2131</v>
      </c>
    </row>
    <row r="617" spans="1:3" x14ac:dyDescent="0.25">
      <c r="A617" t="s">
        <v>984</v>
      </c>
      <c r="B617" t="s">
        <v>408</v>
      </c>
      <c r="C617" t="s">
        <v>2132</v>
      </c>
    </row>
    <row r="618" spans="1:3" x14ac:dyDescent="0.25">
      <c r="A618" t="s">
        <v>984</v>
      </c>
      <c r="B618" t="s">
        <v>239</v>
      </c>
      <c r="C618" t="s">
        <v>580</v>
      </c>
    </row>
    <row r="619" spans="1:3" x14ac:dyDescent="0.25">
      <c r="A619" t="s">
        <v>984</v>
      </c>
      <c r="B619" t="s">
        <v>1607</v>
      </c>
      <c r="C619" t="s">
        <v>1608</v>
      </c>
    </row>
    <row r="620" spans="1:3" x14ac:dyDescent="0.25">
      <c r="A620" t="s">
        <v>984</v>
      </c>
      <c r="B620" t="s">
        <v>1605</v>
      </c>
      <c r="C620" t="s">
        <v>1606</v>
      </c>
    </row>
    <row r="621" spans="1:3" x14ac:dyDescent="0.25">
      <c r="A621" t="s">
        <v>984</v>
      </c>
      <c r="B621" t="s">
        <v>1611</v>
      </c>
      <c r="C621" t="s">
        <v>1612</v>
      </c>
    </row>
    <row r="622" spans="1:3" x14ac:dyDescent="0.25">
      <c r="A622" t="s">
        <v>984</v>
      </c>
      <c r="B622" t="s">
        <v>1609</v>
      </c>
      <c r="C622" t="s">
        <v>1610</v>
      </c>
    </row>
    <row r="623" spans="1:3" x14ac:dyDescent="0.25">
      <c r="A623" t="s">
        <v>76</v>
      </c>
      <c r="B623" t="s">
        <v>411</v>
      </c>
      <c r="C623" t="s">
        <v>559</v>
      </c>
    </row>
    <row r="624" spans="1:3" x14ac:dyDescent="0.25">
      <c r="A624" t="s">
        <v>76</v>
      </c>
      <c r="B624" t="s">
        <v>239</v>
      </c>
      <c r="C624" t="s">
        <v>561</v>
      </c>
    </row>
    <row r="625" spans="1:3" x14ac:dyDescent="0.25">
      <c r="A625" t="s">
        <v>76</v>
      </c>
      <c r="B625" t="s">
        <v>412</v>
      </c>
      <c r="C625" t="s">
        <v>562</v>
      </c>
    </row>
    <row r="626" spans="1:3" x14ac:dyDescent="0.25">
      <c r="A626" t="s">
        <v>76</v>
      </c>
      <c r="B626" t="s">
        <v>410</v>
      </c>
      <c r="C626" t="s">
        <v>563</v>
      </c>
    </row>
    <row r="627" spans="1:3" x14ac:dyDescent="0.25">
      <c r="A627" t="s">
        <v>76</v>
      </c>
      <c r="B627" t="s">
        <v>564</v>
      </c>
      <c r="C627" t="s">
        <v>565</v>
      </c>
    </row>
    <row r="628" spans="1:3" x14ac:dyDescent="0.25">
      <c r="A628" t="s">
        <v>76</v>
      </c>
      <c r="B628" t="s">
        <v>1607</v>
      </c>
      <c r="C628" t="s">
        <v>1608</v>
      </c>
    </row>
    <row r="629" spans="1:3" x14ac:dyDescent="0.25">
      <c r="A629" t="s">
        <v>76</v>
      </c>
      <c r="B629" t="s">
        <v>1605</v>
      </c>
      <c r="C629" t="s">
        <v>1606</v>
      </c>
    </row>
    <row r="630" spans="1:3" x14ac:dyDescent="0.25">
      <c r="A630" t="s">
        <v>76</v>
      </c>
      <c r="B630" t="s">
        <v>508</v>
      </c>
      <c r="C630" t="s">
        <v>566</v>
      </c>
    </row>
    <row r="631" spans="1:3" x14ac:dyDescent="0.25">
      <c r="A631" t="s">
        <v>76</v>
      </c>
      <c r="B631" t="s">
        <v>509</v>
      </c>
      <c r="C631" t="s">
        <v>567</v>
      </c>
    </row>
    <row r="632" spans="1:3" x14ac:dyDescent="0.25">
      <c r="A632" t="s">
        <v>76</v>
      </c>
      <c r="B632" t="s">
        <v>1611</v>
      </c>
      <c r="C632" t="s">
        <v>1612</v>
      </c>
    </row>
    <row r="633" spans="1:3" x14ac:dyDescent="0.25">
      <c r="A633" t="s">
        <v>76</v>
      </c>
      <c r="B633" t="s">
        <v>1609</v>
      </c>
      <c r="C633" t="s">
        <v>1610</v>
      </c>
    </row>
    <row r="634" spans="1:3" x14ac:dyDescent="0.25">
      <c r="A634" t="s">
        <v>76</v>
      </c>
      <c r="B634" t="s">
        <v>242</v>
      </c>
      <c r="C634" t="s">
        <v>568</v>
      </c>
    </row>
    <row r="635" spans="1:3" x14ac:dyDescent="0.25">
      <c r="A635" t="s">
        <v>50</v>
      </c>
      <c r="B635" t="s">
        <v>243</v>
      </c>
      <c r="C635" t="s">
        <v>569</v>
      </c>
    </row>
    <row r="636" spans="1:3" x14ac:dyDescent="0.25">
      <c r="A636" t="s">
        <v>50</v>
      </c>
      <c r="B636" t="s">
        <v>2133</v>
      </c>
      <c r="C636" t="s">
        <v>2134</v>
      </c>
    </row>
    <row r="637" spans="1:3" x14ac:dyDescent="0.25">
      <c r="A637" t="s">
        <v>50</v>
      </c>
      <c r="B637" t="s">
        <v>350</v>
      </c>
      <c r="C637" t="s">
        <v>570</v>
      </c>
    </row>
    <row r="638" spans="1:3" x14ac:dyDescent="0.25">
      <c r="A638" t="s">
        <v>50</v>
      </c>
      <c r="B638" t="s">
        <v>354</v>
      </c>
      <c r="C638" t="s">
        <v>571</v>
      </c>
    </row>
    <row r="639" spans="1:3" x14ac:dyDescent="0.25">
      <c r="A639" t="s">
        <v>50</v>
      </c>
      <c r="B639" t="s">
        <v>355</v>
      </c>
      <c r="C639" t="s">
        <v>572</v>
      </c>
    </row>
    <row r="640" spans="1:3" x14ac:dyDescent="0.25">
      <c r="A640" t="s">
        <v>50</v>
      </c>
      <c r="B640" t="s">
        <v>573</v>
      </c>
      <c r="C640" t="s">
        <v>574</v>
      </c>
    </row>
    <row r="641" spans="1:3" x14ac:dyDescent="0.25">
      <c r="A641" t="s">
        <v>50</v>
      </c>
      <c r="B641" t="s">
        <v>351</v>
      </c>
      <c r="C641" t="s">
        <v>575</v>
      </c>
    </row>
    <row r="642" spans="1:3" x14ac:dyDescent="0.25">
      <c r="A642" t="s">
        <v>50</v>
      </c>
      <c r="B642" t="s">
        <v>347</v>
      </c>
      <c r="C642" t="s">
        <v>576</v>
      </c>
    </row>
    <row r="643" spans="1:3" x14ac:dyDescent="0.25">
      <c r="A643" t="s">
        <v>50</v>
      </c>
      <c r="B643" t="s">
        <v>577</v>
      </c>
      <c r="C643" t="s">
        <v>578</v>
      </c>
    </row>
    <row r="644" spans="1:3" x14ac:dyDescent="0.25">
      <c r="A644" t="s">
        <v>50</v>
      </c>
      <c r="B644" t="s">
        <v>239</v>
      </c>
      <c r="C644" t="s">
        <v>579</v>
      </c>
    </row>
    <row r="645" spans="1:3" x14ac:dyDescent="0.25">
      <c r="A645" t="s">
        <v>50</v>
      </c>
      <c r="B645" t="s">
        <v>1607</v>
      </c>
      <c r="C645" t="s">
        <v>1608</v>
      </c>
    </row>
    <row r="646" spans="1:3" x14ac:dyDescent="0.25">
      <c r="A646" t="s">
        <v>50</v>
      </c>
      <c r="B646" t="s">
        <v>1605</v>
      </c>
      <c r="C646" t="s">
        <v>1606</v>
      </c>
    </row>
    <row r="647" spans="1:3" x14ac:dyDescent="0.25">
      <c r="A647" t="s">
        <v>50</v>
      </c>
      <c r="B647" t="s">
        <v>1611</v>
      </c>
      <c r="C647" t="s">
        <v>1612</v>
      </c>
    </row>
    <row r="648" spans="1:3" x14ac:dyDescent="0.25">
      <c r="A648" t="s">
        <v>50</v>
      </c>
      <c r="B648" t="s">
        <v>1609</v>
      </c>
      <c r="C648" t="s">
        <v>1610</v>
      </c>
    </row>
    <row r="649" spans="1:3" x14ac:dyDescent="0.25">
      <c r="A649" t="s">
        <v>538</v>
      </c>
      <c r="B649" t="s">
        <v>239</v>
      </c>
      <c r="C649" t="s">
        <v>580</v>
      </c>
    </row>
    <row r="650" spans="1:3" x14ac:dyDescent="0.25">
      <c r="A650" t="s">
        <v>538</v>
      </c>
      <c r="B650" t="s">
        <v>540</v>
      </c>
      <c r="C650" t="s">
        <v>581</v>
      </c>
    </row>
    <row r="651" spans="1:3" x14ac:dyDescent="0.25">
      <c r="A651" t="s">
        <v>538</v>
      </c>
      <c r="B651" t="s">
        <v>1607</v>
      </c>
      <c r="C651" t="s">
        <v>1608</v>
      </c>
    </row>
    <row r="652" spans="1:3" x14ac:dyDescent="0.25">
      <c r="A652" t="s">
        <v>538</v>
      </c>
      <c r="B652" t="s">
        <v>1605</v>
      </c>
      <c r="C652" t="s">
        <v>1606</v>
      </c>
    </row>
    <row r="653" spans="1:3" x14ac:dyDescent="0.25">
      <c r="A653" t="s">
        <v>538</v>
      </c>
      <c r="B653" t="s">
        <v>1611</v>
      </c>
      <c r="C653" t="s">
        <v>1612</v>
      </c>
    </row>
    <row r="654" spans="1:3" x14ac:dyDescent="0.25">
      <c r="A654" t="s">
        <v>538</v>
      </c>
      <c r="B654" t="s">
        <v>1609</v>
      </c>
      <c r="C654" t="s">
        <v>1610</v>
      </c>
    </row>
    <row r="655" spans="1:3" x14ac:dyDescent="0.25">
      <c r="A655" t="s">
        <v>538</v>
      </c>
      <c r="B655" t="s">
        <v>582</v>
      </c>
      <c r="C655" t="s">
        <v>583</v>
      </c>
    </row>
    <row r="656" spans="1:3" x14ac:dyDescent="0.25">
      <c r="A656" t="s">
        <v>51</v>
      </c>
      <c r="B656" t="s">
        <v>1607</v>
      </c>
      <c r="C656" t="s">
        <v>1608</v>
      </c>
    </row>
    <row r="657" spans="1:3" x14ac:dyDescent="0.25">
      <c r="A657" t="s">
        <v>51</v>
      </c>
      <c r="B657" t="s">
        <v>1605</v>
      </c>
      <c r="C657" t="s">
        <v>1606</v>
      </c>
    </row>
    <row r="658" spans="1:3" x14ac:dyDescent="0.25">
      <c r="A658" t="s">
        <v>51</v>
      </c>
      <c r="B658" t="s">
        <v>245</v>
      </c>
      <c r="C658" t="s">
        <v>584</v>
      </c>
    </row>
    <row r="659" spans="1:3" x14ac:dyDescent="0.25">
      <c r="A659" t="s">
        <v>51</v>
      </c>
      <c r="B659" t="s">
        <v>247</v>
      </c>
      <c r="C659" t="s">
        <v>585</v>
      </c>
    </row>
    <row r="660" spans="1:3" x14ac:dyDescent="0.25">
      <c r="A660" t="s">
        <v>51</v>
      </c>
      <c r="B660" t="s">
        <v>244</v>
      </c>
      <c r="C660" t="s">
        <v>586</v>
      </c>
    </row>
    <row r="661" spans="1:3" x14ac:dyDescent="0.25">
      <c r="A661" t="s">
        <v>51</v>
      </c>
      <c r="B661" t="s">
        <v>246</v>
      </c>
      <c r="C661" t="s">
        <v>587</v>
      </c>
    </row>
    <row r="662" spans="1:3" x14ac:dyDescent="0.25">
      <c r="A662" t="s">
        <v>51</v>
      </c>
      <c r="B662" t="s">
        <v>1611</v>
      </c>
      <c r="C662" t="s">
        <v>1612</v>
      </c>
    </row>
    <row r="663" spans="1:3" x14ac:dyDescent="0.25">
      <c r="A663" t="s">
        <v>51</v>
      </c>
      <c r="B663" t="s">
        <v>1609</v>
      </c>
      <c r="C663" t="s">
        <v>1610</v>
      </c>
    </row>
    <row r="664" spans="1:3" x14ac:dyDescent="0.25">
      <c r="A664" t="s">
        <v>1880</v>
      </c>
      <c r="B664" t="s">
        <v>1607</v>
      </c>
      <c r="C664" t="s">
        <v>1608</v>
      </c>
    </row>
    <row r="665" spans="1:3" x14ac:dyDescent="0.25">
      <c r="A665" t="s">
        <v>1880</v>
      </c>
      <c r="B665" t="s">
        <v>1605</v>
      </c>
      <c r="C665" t="s">
        <v>1606</v>
      </c>
    </row>
    <row r="666" spans="1:3" x14ac:dyDescent="0.25">
      <c r="A666" t="s">
        <v>1880</v>
      </c>
      <c r="B666" t="s">
        <v>1977</v>
      </c>
      <c r="C666" t="s">
        <v>2135</v>
      </c>
    </row>
    <row r="667" spans="1:3" x14ac:dyDescent="0.25">
      <c r="A667" t="s">
        <v>1880</v>
      </c>
      <c r="B667" t="s">
        <v>1978</v>
      </c>
      <c r="C667" t="s">
        <v>2136</v>
      </c>
    </row>
    <row r="668" spans="1:3" x14ac:dyDescent="0.25">
      <c r="A668" t="s">
        <v>1880</v>
      </c>
      <c r="B668" t="s">
        <v>1889</v>
      </c>
      <c r="C668" t="s">
        <v>2137</v>
      </c>
    </row>
    <row r="669" spans="1:3" x14ac:dyDescent="0.25">
      <c r="A669" t="s">
        <v>1880</v>
      </c>
      <c r="B669" t="s">
        <v>1890</v>
      </c>
      <c r="C669" t="s">
        <v>2138</v>
      </c>
    </row>
    <row r="670" spans="1:3" x14ac:dyDescent="0.25">
      <c r="A670" t="s">
        <v>1880</v>
      </c>
      <c r="B670" t="s">
        <v>1611</v>
      </c>
      <c r="C670" t="s">
        <v>1612</v>
      </c>
    </row>
    <row r="671" spans="1:3" x14ac:dyDescent="0.25">
      <c r="A671" t="s">
        <v>1880</v>
      </c>
      <c r="B671" t="s">
        <v>1609</v>
      </c>
      <c r="C671" t="s">
        <v>1610</v>
      </c>
    </row>
    <row r="672" spans="1:3" x14ac:dyDescent="0.25">
      <c r="A672" t="s">
        <v>1880</v>
      </c>
      <c r="B672" t="s">
        <v>1884</v>
      </c>
      <c r="C672" t="s">
        <v>2139</v>
      </c>
    </row>
    <row r="673" spans="1:3" x14ac:dyDescent="0.25">
      <c r="A673" t="s">
        <v>1891</v>
      </c>
      <c r="B673" t="s">
        <v>1607</v>
      </c>
      <c r="C673" t="s">
        <v>1608</v>
      </c>
    </row>
    <row r="674" spans="1:3" x14ac:dyDescent="0.25">
      <c r="A674" t="s">
        <v>1891</v>
      </c>
      <c r="B674" t="s">
        <v>1605</v>
      </c>
      <c r="C674" t="s">
        <v>1606</v>
      </c>
    </row>
    <row r="675" spans="1:3" x14ac:dyDescent="0.25">
      <c r="A675" t="s">
        <v>1891</v>
      </c>
      <c r="B675" t="s">
        <v>1890</v>
      </c>
      <c r="C675" t="s">
        <v>2140</v>
      </c>
    </row>
    <row r="676" spans="1:3" x14ac:dyDescent="0.25">
      <c r="A676" t="s">
        <v>1891</v>
      </c>
      <c r="B676" t="s">
        <v>1836</v>
      </c>
      <c r="C676" t="s">
        <v>2141</v>
      </c>
    </row>
    <row r="677" spans="1:3" x14ac:dyDescent="0.25">
      <c r="A677" t="s">
        <v>1891</v>
      </c>
      <c r="B677" t="s">
        <v>1835</v>
      </c>
      <c r="C677" t="s">
        <v>2142</v>
      </c>
    </row>
    <row r="678" spans="1:3" x14ac:dyDescent="0.25">
      <c r="A678" t="s">
        <v>1891</v>
      </c>
      <c r="B678" t="s">
        <v>1985</v>
      </c>
      <c r="C678" t="s">
        <v>2143</v>
      </c>
    </row>
    <row r="679" spans="1:3" x14ac:dyDescent="0.25">
      <c r="A679" t="s">
        <v>1891</v>
      </c>
      <c r="B679" t="s">
        <v>1986</v>
      </c>
      <c r="C679" t="s">
        <v>2144</v>
      </c>
    </row>
    <row r="680" spans="1:3" x14ac:dyDescent="0.25">
      <c r="A680" t="s">
        <v>1891</v>
      </c>
      <c r="B680" t="s">
        <v>1987</v>
      </c>
      <c r="C680" t="s">
        <v>2145</v>
      </c>
    </row>
    <row r="681" spans="1:3" x14ac:dyDescent="0.25">
      <c r="A681" t="s">
        <v>1891</v>
      </c>
      <c r="B681" t="s">
        <v>1988</v>
      </c>
      <c r="C681" t="s">
        <v>2146</v>
      </c>
    </row>
    <row r="682" spans="1:3" x14ac:dyDescent="0.25">
      <c r="A682" t="s">
        <v>1891</v>
      </c>
      <c r="B682" t="s">
        <v>1991</v>
      </c>
      <c r="C682" t="s">
        <v>2147</v>
      </c>
    </row>
    <row r="683" spans="1:3" x14ac:dyDescent="0.25">
      <c r="A683" t="s">
        <v>1891</v>
      </c>
      <c r="B683" t="s">
        <v>1611</v>
      </c>
      <c r="C683" t="s">
        <v>1612</v>
      </c>
    </row>
    <row r="684" spans="1:3" x14ac:dyDescent="0.25">
      <c r="A684" t="s">
        <v>1891</v>
      </c>
      <c r="B684" t="s">
        <v>1609</v>
      </c>
      <c r="C684" t="s">
        <v>1610</v>
      </c>
    </row>
    <row r="685" spans="1:3" x14ac:dyDescent="0.25">
      <c r="A685" t="s">
        <v>1891</v>
      </c>
      <c r="B685" t="s">
        <v>1893</v>
      </c>
      <c r="C685" t="s">
        <v>2148</v>
      </c>
    </row>
    <row r="686" spans="1:3" x14ac:dyDescent="0.25">
      <c r="A686" t="s">
        <v>1833</v>
      </c>
      <c r="B686" t="s">
        <v>1607</v>
      </c>
      <c r="C686" t="s">
        <v>1608</v>
      </c>
    </row>
    <row r="687" spans="1:3" x14ac:dyDescent="0.25">
      <c r="A687" t="s">
        <v>1833</v>
      </c>
      <c r="B687" t="s">
        <v>1605</v>
      </c>
      <c r="C687" t="s">
        <v>1606</v>
      </c>
    </row>
    <row r="688" spans="1:3" x14ac:dyDescent="0.25">
      <c r="A688" t="s">
        <v>1833</v>
      </c>
      <c r="B688" t="s">
        <v>1979</v>
      </c>
      <c r="C688" t="s">
        <v>2149</v>
      </c>
    </row>
    <row r="689" spans="1:3" x14ac:dyDescent="0.25">
      <c r="A689" t="s">
        <v>1833</v>
      </c>
      <c r="B689" t="s">
        <v>1980</v>
      </c>
      <c r="C689" t="s">
        <v>2150</v>
      </c>
    </row>
    <row r="690" spans="1:3" x14ac:dyDescent="0.25">
      <c r="A690" t="s">
        <v>1833</v>
      </c>
      <c r="B690" t="s">
        <v>1836</v>
      </c>
      <c r="C690" t="s">
        <v>2151</v>
      </c>
    </row>
    <row r="691" spans="1:3" x14ac:dyDescent="0.25">
      <c r="A691" t="s">
        <v>1833</v>
      </c>
      <c r="B691" t="s">
        <v>1981</v>
      </c>
      <c r="C691" t="s">
        <v>2152</v>
      </c>
    </row>
    <row r="692" spans="1:3" x14ac:dyDescent="0.25">
      <c r="A692" t="s">
        <v>1833</v>
      </c>
      <c r="B692" t="s">
        <v>1611</v>
      </c>
      <c r="C692" t="s">
        <v>1612</v>
      </c>
    </row>
    <row r="693" spans="1:3" x14ac:dyDescent="0.25">
      <c r="A693" t="s">
        <v>1833</v>
      </c>
      <c r="B693" t="s">
        <v>1609</v>
      </c>
      <c r="C693" t="s">
        <v>1610</v>
      </c>
    </row>
    <row r="694" spans="1:3" x14ac:dyDescent="0.25">
      <c r="A694" t="s">
        <v>1832</v>
      </c>
      <c r="B694" t="s">
        <v>1607</v>
      </c>
      <c r="C694" t="s">
        <v>1608</v>
      </c>
    </row>
    <row r="695" spans="1:3" x14ac:dyDescent="0.25">
      <c r="A695" t="s">
        <v>1832</v>
      </c>
      <c r="B695" t="s">
        <v>1605</v>
      </c>
      <c r="C695" t="s">
        <v>1606</v>
      </c>
    </row>
    <row r="696" spans="1:3" x14ac:dyDescent="0.25">
      <c r="A696" t="s">
        <v>1832</v>
      </c>
      <c r="B696" t="s">
        <v>1982</v>
      </c>
      <c r="C696" t="s">
        <v>2153</v>
      </c>
    </row>
    <row r="697" spans="1:3" x14ac:dyDescent="0.25">
      <c r="A697" t="s">
        <v>1832</v>
      </c>
      <c r="B697" t="s">
        <v>1983</v>
      </c>
      <c r="C697" t="s">
        <v>2154</v>
      </c>
    </row>
    <row r="698" spans="1:3" x14ac:dyDescent="0.25">
      <c r="A698" t="s">
        <v>1832</v>
      </c>
      <c r="B698" t="s">
        <v>1835</v>
      </c>
      <c r="C698" t="s">
        <v>2155</v>
      </c>
    </row>
    <row r="699" spans="1:3" x14ac:dyDescent="0.25">
      <c r="A699" t="s">
        <v>1832</v>
      </c>
      <c r="B699" t="s">
        <v>1984</v>
      </c>
      <c r="C699" t="s">
        <v>2156</v>
      </c>
    </row>
    <row r="700" spans="1:3" x14ac:dyDescent="0.25">
      <c r="A700" t="s">
        <v>1832</v>
      </c>
      <c r="B700" t="s">
        <v>1611</v>
      </c>
      <c r="C700" t="s">
        <v>1612</v>
      </c>
    </row>
    <row r="701" spans="1:3" x14ac:dyDescent="0.25">
      <c r="A701" t="s">
        <v>1832</v>
      </c>
      <c r="B701" t="s">
        <v>1609</v>
      </c>
      <c r="C701" t="s">
        <v>1610</v>
      </c>
    </row>
    <row r="702" spans="1:3" x14ac:dyDescent="0.25">
      <c r="A702" t="s">
        <v>529</v>
      </c>
      <c r="B702" t="s">
        <v>1607</v>
      </c>
      <c r="C702" t="s">
        <v>1608</v>
      </c>
    </row>
    <row r="703" spans="1:3" x14ac:dyDescent="0.25">
      <c r="A703" t="s">
        <v>529</v>
      </c>
      <c r="B703" t="s">
        <v>1605</v>
      </c>
      <c r="C703" t="s">
        <v>1606</v>
      </c>
    </row>
    <row r="704" spans="1:3" x14ac:dyDescent="0.25">
      <c r="A704" t="s">
        <v>529</v>
      </c>
      <c r="B704" t="s">
        <v>531</v>
      </c>
      <c r="C704" t="s">
        <v>588</v>
      </c>
    </row>
    <row r="705" spans="1:3" x14ac:dyDescent="0.25">
      <c r="A705" t="s">
        <v>529</v>
      </c>
      <c r="B705" t="s">
        <v>508</v>
      </c>
      <c r="C705" t="s">
        <v>589</v>
      </c>
    </row>
    <row r="706" spans="1:3" x14ac:dyDescent="0.25">
      <c r="A706" t="s">
        <v>529</v>
      </c>
      <c r="B706" t="s">
        <v>1611</v>
      </c>
      <c r="C706" t="s">
        <v>1612</v>
      </c>
    </row>
    <row r="707" spans="1:3" x14ac:dyDescent="0.25">
      <c r="A707" t="s">
        <v>529</v>
      </c>
      <c r="B707" t="s">
        <v>1609</v>
      </c>
      <c r="C707" t="s">
        <v>1610</v>
      </c>
    </row>
    <row r="708" spans="1:3" x14ac:dyDescent="0.25">
      <c r="A708" t="s">
        <v>529</v>
      </c>
      <c r="B708" t="s">
        <v>522</v>
      </c>
      <c r="C708" t="s">
        <v>590</v>
      </c>
    </row>
    <row r="709" spans="1:3" x14ac:dyDescent="0.25">
      <c r="A709" t="s">
        <v>515</v>
      </c>
      <c r="B709" t="s">
        <v>1607</v>
      </c>
      <c r="C709" t="s">
        <v>1608</v>
      </c>
    </row>
    <row r="710" spans="1:3" x14ac:dyDescent="0.25">
      <c r="A710" t="s">
        <v>515</v>
      </c>
      <c r="B710" t="s">
        <v>1605</v>
      </c>
      <c r="C710" t="s">
        <v>1606</v>
      </c>
    </row>
    <row r="711" spans="1:3" x14ac:dyDescent="0.25">
      <c r="A711" t="s">
        <v>515</v>
      </c>
      <c r="B711" t="s">
        <v>591</v>
      </c>
      <c r="C711" t="s">
        <v>592</v>
      </c>
    </row>
    <row r="712" spans="1:3" x14ac:dyDescent="0.25">
      <c r="A712" t="s">
        <v>515</v>
      </c>
      <c r="B712" t="s">
        <v>516</v>
      </c>
      <c r="C712" t="s">
        <v>593</v>
      </c>
    </row>
    <row r="713" spans="1:3" x14ac:dyDescent="0.25">
      <c r="A713" t="s">
        <v>515</v>
      </c>
      <c r="B713" t="s">
        <v>594</v>
      </c>
      <c r="C713" t="s">
        <v>595</v>
      </c>
    </row>
    <row r="714" spans="1:3" x14ac:dyDescent="0.25">
      <c r="A714" t="s">
        <v>515</v>
      </c>
      <c r="B714" t="s">
        <v>1611</v>
      </c>
      <c r="C714" t="s">
        <v>1612</v>
      </c>
    </row>
    <row r="715" spans="1:3" x14ac:dyDescent="0.25">
      <c r="A715" t="s">
        <v>515</v>
      </c>
      <c r="B715" t="s">
        <v>1609</v>
      </c>
      <c r="C715" t="s">
        <v>1610</v>
      </c>
    </row>
    <row r="716" spans="1:3" x14ac:dyDescent="0.25">
      <c r="A716" t="s">
        <v>504</v>
      </c>
      <c r="B716" t="s">
        <v>1607</v>
      </c>
      <c r="C716" t="s">
        <v>1608</v>
      </c>
    </row>
    <row r="717" spans="1:3" x14ac:dyDescent="0.25">
      <c r="A717" t="s">
        <v>504</v>
      </c>
      <c r="B717" t="s">
        <v>1605</v>
      </c>
      <c r="C717" t="s">
        <v>1606</v>
      </c>
    </row>
    <row r="718" spans="1:3" x14ac:dyDescent="0.25">
      <c r="A718" t="s">
        <v>504</v>
      </c>
      <c r="B718" t="s">
        <v>596</v>
      </c>
      <c r="C718" t="s">
        <v>597</v>
      </c>
    </row>
    <row r="719" spans="1:3" x14ac:dyDescent="0.25">
      <c r="A719" t="s">
        <v>504</v>
      </c>
      <c r="B719" t="s">
        <v>516</v>
      </c>
      <c r="C719" t="s">
        <v>595</v>
      </c>
    </row>
    <row r="720" spans="1:3" x14ac:dyDescent="0.25">
      <c r="A720" t="s">
        <v>504</v>
      </c>
      <c r="B720" t="s">
        <v>508</v>
      </c>
      <c r="C720" t="s">
        <v>598</v>
      </c>
    </row>
    <row r="721" spans="1:3" x14ac:dyDescent="0.25">
      <c r="A721" t="s">
        <v>504</v>
      </c>
      <c r="B721" t="s">
        <v>1611</v>
      </c>
      <c r="C721" t="s">
        <v>1612</v>
      </c>
    </row>
    <row r="722" spans="1:3" x14ac:dyDescent="0.25">
      <c r="A722" t="s">
        <v>504</v>
      </c>
      <c r="B722" t="s">
        <v>1609</v>
      </c>
      <c r="C722" t="s">
        <v>1610</v>
      </c>
    </row>
    <row r="723" spans="1:3" x14ac:dyDescent="0.25">
      <c r="A723" t="s">
        <v>504</v>
      </c>
      <c r="B723" t="s">
        <v>599</v>
      </c>
      <c r="C723" t="s">
        <v>600</v>
      </c>
    </row>
    <row r="724" spans="1:3" x14ac:dyDescent="0.25">
      <c r="A724" t="s">
        <v>524</v>
      </c>
      <c r="B724" t="s">
        <v>1607</v>
      </c>
      <c r="C724" t="s">
        <v>1608</v>
      </c>
    </row>
    <row r="725" spans="1:3" x14ac:dyDescent="0.25">
      <c r="A725" t="s">
        <v>524</v>
      </c>
      <c r="B725" t="s">
        <v>1605</v>
      </c>
      <c r="C725" t="s">
        <v>1606</v>
      </c>
    </row>
    <row r="726" spans="1:3" x14ac:dyDescent="0.25">
      <c r="A726" t="s">
        <v>524</v>
      </c>
      <c r="B726" t="s">
        <v>527</v>
      </c>
      <c r="C726" t="s">
        <v>601</v>
      </c>
    </row>
    <row r="727" spans="1:3" x14ac:dyDescent="0.25">
      <c r="A727" t="s">
        <v>524</v>
      </c>
      <c r="B727" t="s">
        <v>1611</v>
      </c>
      <c r="C727" t="s">
        <v>1612</v>
      </c>
    </row>
    <row r="728" spans="1:3" x14ac:dyDescent="0.25">
      <c r="A728" t="s">
        <v>524</v>
      </c>
      <c r="B728" t="s">
        <v>1609</v>
      </c>
      <c r="C728" t="s">
        <v>1610</v>
      </c>
    </row>
    <row r="729" spans="1:3" x14ac:dyDescent="0.25">
      <c r="A729" t="s">
        <v>524</v>
      </c>
      <c r="B729" t="s">
        <v>522</v>
      </c>
      <c r="C729" t="s">
        <v>602</v>
      </c>
    </row>
    <row r="730" spans="1:3" x14ac:dyDescent="0.25">
      <c r="A730" t="s">
        <v>524</v>
      </c>
      <c r="B730" t="s">
        <v>24</v>
      </c>
      <c r="C730" t="s">
        <v>603</v>
      </c>
    </row>
    <row r="731" spans="1:3" x14ac:dyDescent="0.25">
      <c r="A731" t="s">
        <v>506</v>
      </c>
      <c r="B731" t="s">
        <v>1607</v>
      </c>
      <c r="C731" t="s">
        <v>1608</v>
      </c>
    </row>
    <row r="732" spans="1:3" x14ac:dyDescent="0.25">
      <c r="A732" t="s">
        <v>506</v>
      </c>
      <c r="B732" t="s">
        <v>1605</v>
      </c>
      <c r="C732" t="s">
        <v>1606</v>
      </c>
    </row>
    <row r="733" spans="1:3" x14ac:dyDescent="0.25">
      <c r="A733" t="s">
        <v>506</v>
      </c>
      <c r="B733" t="s">
        <v>604</v>
      </c>
      <c r="C733" t="s">
        <v>605</v>
      </c>
    </row>
    <row r="734" spans="1:3" x14ac:dyDescent="0.25">
      <c r="A734" t="s">
        <v>506</v>
      </c>
      <c r="B734" t="s">
        <v>509</v>
      </c>
      <c r="C734" t="s">
        <v>606</v>
      </c>
    </row>
    <row r="735" spans="1:3" x14ac:dyDescent="0.25">
      <c r="A735" t="s">
        <v>506</v>
      </c>
      <c r="B735" t="s">
        <v>607</v>
      </c>
      <c r="C735" t="s">
        <v>608</v>
      </c>
    </row>
    <row r="736" spans="1:3" x14ac:dyDescent="0.25">
      <c r="A736" t="s">
        <v>506</v>
      </c>
      <c r="B736" t="s">
        <v>514</v>
      </c>
      <c r="C736" t="s">
        <v>609</v>
      </c>
    </row>
    <row r="737" spans="1:3" x14ac:dyDescent="0.25">
      <c r="A737" t="s">
        <v>506</v>
      </c>
      <c r="B737" t="s">
        <v>610</v>
      </c>
      <c r="C737" t="s">
        <v>611</v>
      </c>
    </row>
    <row r="738" spans="1:3" x14ac:dyDescent="0.25">
      <c r="A738" t="s">
        <v>506</v>
      </c>
      <c r="B738" t="s">
        <v>1611</v>
      </c>
      <c r="C738" t="s">
        <v>1612</v>
      </c>
    </row>
    <row r="739" spans="1:3" x14ac:dyDescent="0.25">
      <c r="A739" t="s">
        <v>506</v>
      </c>
      <c r="B739" t="s">
        <v>1609</v>
      </c>
      <c r="C739" t="s">
        <v>1610</v>
      </c>
    </row>
    <row r="740" spans="1:3" x14ac:dyDescent="0.25">
      <c r="A740" t="s">
        <v>520</v>
      </c>
      <c r="B740" t="s">
        <v>1607</v>
      </c>
      <c r="C740" t="s">
        <v>1608</v>
      </c>
    </row>
    <row r="741" spans="1:3" x14ac:dyDescent="0.25">
      <c r="A741" t="s">
        <v>520</v>
      </c>
      <c r="B741" t="s">
        <v>1605</v>
      </c>
      <c r="C741" t="s">
        <v>1606</v>
      </c>
    </row>
    <row r="742" spans="1:3" x14ac:dyDescent="0.25">
      <c r="A742" t="s">
        <v>520</v>
      </c>
      <c r="B742" t="s">
        <v>514</v>
      </c>
      <c r="C742" t="s">
        <v>612</v>
      </c>
    </row>
    <row r="743" spans="1:3" x14ac:dyDescent="0.25">
      <c r="A743" t="s">
        <v>520</v>
      </c>
      <c r="B743" t="s">
        <v>1611</v>
      </c>
      <c r="C743" t="s">
        <v>1612</v>
      </c>
    </row>
    <row r="744" spans="1:3" x14ac:dyDescent="0.25">
      <c r="A744" t="s">
        <v>520</v>
      </c>
      <c r="B744" t="s">
        <v>1609</v>
      </c>
      <c r="C744" t="s">
        <v>1610</v>
      </c>
    </row>
    <row r="745" spans="1:3" x14ac:dyDescent="0.25">
      <c r="A745" t="s">
        <v>520</v>
      </c>
      <c r="B745" t="s">
        <v>613</v>
      </c>
      <c r="C745" t="s">
        <v>614</v>
      </c>
    </row>
    <row r="746" spans="1:3" x14ac:dyDescent="0.25">
      <c r="A746" t="s">
        <v>520</v>
      </c>
      <c r="B746" t="s">
        <v>615</v>
      </c>
      <c r="C746" t="s">
        <v>616</v>
      </c>
    </row>
    <row r="747" spans="1:3" x14ac:dyDescent="0.25">
      <c r="A747" t="s">
        <v>520</v>
      </c>
      <c r="B747" t="s">
        <v>617</v>
      </c>
      <c r="C747" t="s">
        <v>618</v>
      </c>
    </row>
    <row r="748" spans="1:3" x14ac:dyDescent="0.25">
      <c r="A748" t="s">
        <v>53</v>
      </c>
      <c r="B748" t="s">
        <v>1607</v>
      </c>
      <c r="C748" t="s">
        <v>1608</v>
      </c>
    </row>
    <row r="749" spans="1:3" x14ac:dyDescent="0.25">
      <c r="A749" t="s">
        <v>53</v>
      </c>
      <c r="B749" t="s">
        <v>1605</v>
      </c>
      <c r="C749" t="s">
        <v>1606</v>
      </c>
    </row>
    <row r="750" spans="1:3" x14ac:dyDescent="0.25">
      <c r="A750" t="s">
        <v>53</v>
      </c>
      <c r="B750" t="s">
        <v>1611</v>
      </c>
      <c r="C750" t="s">
        <v>1612</v>
      </c>
    </row>
    <row r="751" spans="1:3" x14ac:dyDescent="0.25">
      <c r="A751" t="s">
        <v>53</v>
      </c>
      <c r="B751" t="s">
        <v>1609</v>
      </c>
      <c r="C751" t="s">
        <v>1610</v>
      </c>
    </row>
    <row r="752" spans="1:3" x14ac:dyDescent="0.25">
      <c r="A752" t="s">
        <v>53</v>
      </c>
      <c r="B752" t="s">
        <v>254</v>
      </c>
      <c r="C752" t="s">
        <v>619</v>
      </c>
    </row>
    <row r="753" spans="1:3" x14ac:dyDescent="0.25">
      <c r="A753" t="s">
        <v>53</v>
      </c>
      <c r="B753" t="s">
        <v>256</v>
      </c>
      <c r="C753" t="s">
        <v>620</v>
      </c>
    </row>
    <row r="754" spans="1:3" x14ac:dyDescent="0.25">
      <c r="A754" t="s">
        <v>53</v>
      </c>
      <c r="B754" t="s">
        <v>252</v>
      </c>
      <c r="C754" t="s">
        <v>621</v>
      </c>
    </row>
    <row r="755" spans="1:3" x14ac:dyDescent="0.25">
      <c r="A755" t="s">
        <v>53</v>
      </c>
      <c r="B755" t="s">
        <v>253</v>
      </c>
      <c r="C755" t="s">
        <v>622</v>
      </c>
    </row>
    <row r="756" spans="1:3" x14ac:dyDescent="0.25">
      <c r="A756" t="s">
        <v>53</v>
      </c>
      <c r="B756" t="s">
        <v>255</v>
      </c>
      <c r="C756" t="s">
        <v>623</v>
      </c>
    </row>
    <row r="757" spans="1:3" x14ac:dyDescent="0.25">
      <c r="A757" t="s">
        <v>53</v>
      </c>
      <c r="B757" t="s">
        <v>248</v>
      </c>
      <c r="C757" t="s">
        <v>624</v>
      </c>
    </row>
    <row r="758" spans="1:3" x14ac:dyDescent="0.25">
      <c r="A758" t="s">
        <v>53</v>
      </c>
      <c r="B758" t="s">
        <v>257</v>
      </c>
      <c r="C758" t="s">
        <v>625</v>
      </c>
    </row>
    <row r="759" spans="1:3" x14ac:dyDescent="0.25">
      <c r="A759" t="s">
        <v>53</v>
      </c>
      <c r="B759" t="s">
        <v>1452</v>
      </c>
      <c r="C759" t="s">
        <v>1476</v>
      </c>
    </row>
    <row r="760" spans="1:3" x14ac:dyDescent="0.25">
      <c r="A760" t="s">
        <v>53</v>
      </c>
      <c r="B760" t="s">
        <v>1477</v>
      </c>
      <c r="C760" t="s">
        <v>1478</v>
      </c>
    </row>
    <row r="761" spans="1:3" x14ac:dyDescent="0.25">
      <c r="A761" t="s">
        <v>52</v>
      </c>
      <c r="B761" t="s">
        <v>1607</v>
      </c>
      <c r="C761" t="s">
        <v>1608</v>
      </c>
    </row>
    <row r="762" spans="1:3" x14ac:dyDescent="0.25">
      <c r="A762" t="s">
        <v>52</v>
      </c>
      <c r="B762" t="s">
        <v>1605</v>
      </c>
      <c r="C762" t="s">
        <v>1606</v>
      </c>
    </row>
    <row r="763" spans="1:3" x14ac:dyDescent="0.25">
      <c r="A763" t="s">
        <v>52</v>
      </c>
      <c r="B763" t="s">
        <v>1611</v>
      </c>
      <c r="C763" t="s">
        <v>1612</v>
      </c>
    </row>
    <row r="764" spans="1:3" x14ac:dyDescent="0.25">
      <c r="A764" t="s">
        <v>52</v>
      </c>
      <c r="B764" t="s">
        <v>1609</v>
      </c>
      <c r="C764" t="s">
        <v>1610</v>
      </c>
    </row>
    <row r="765" spans="1:3" x14ac:dyDescent="0.25">
      <c r="A765" t="s">
        <v>52</v>
      </c>
      <c r="B765" t="s">
        <v>250</v>
      </c>
      <c r="C765" t="s">
        <v>626</v>
      </c>
    </row>
    <row r="766" spans="1:3" x14ac:dyDescent="0.25">
      <c r="A766" t="s">
        <v>52</v>
      </c>
      <c r="B766" t="s">
        <v>251</v>
      </c>
      <c r="C766" t="s">
        <v>627</v>
      </c>
    </row>
    <row r="767" spans="1:3" x14ac:dyDescent="0.25">
      <c r="A767" t="s">
        <v>52</v>
      </c>
      <c r="B767" t="s">
        <v>248</v>
      </c>
      <c r="C767" t="s">
        <v>628</v>
      </c>
    </row>
    <row r="768" spans="1:3" x14ac:dyDescent="0.25">
      <c r="A768" t="s">
        <v>52</v>
      </c>
      <c r="B768" t="s">
        <v>249</v>
      </c>
      <c r="C768" t="s">
        <v>629</v>
      </c>
    </row>
    <row r="769" spans="1:3" x14ac:dyDescent="0.25">
      <c r="A769" t="s">
        <v>491</v>
      </c>
      <c r="B769" t="s">
        <v>1607</v>
      </c>
      <c r="C769" t="s">
        <v>1608</v>
      </c>
    </row>
    <row r="770" spans="1:3" x14ac:dyDescent="0.25">
      <c r="A770" t="s">
        <v>491</v>
      </c>
      <c r="B770" t="s">
        <v>1605</v>
      </c>
      <c r="C770" t="s">
        <v>1606</v>
      </c>
    </row>
    <row r="771" spans="1:3" x14ac:dyDescent="0.25">
      <c r="A771" t="s">
        <v>491</v>
      </c>
      <c r="B771" t="s">
        <v>1611</v>
      </c>
      <c r="C771" t="s">
        <v>1612</v>
      </c>
    </row>
    <row r="772" spans="1:3" x14ac:dyDescent="0.25">
      <c r="A772" t="s">
        <v>491</v>
      </c>
      <c r="B772" t="s">
        <v>1609</v>
      </c>
      <c r="C772" t="s">
        <v>1610</v>
      </c>
    </row>
    <row r="773" spans="1:3" x14ac:dyDescent="0.25">
      <c r="A773" t="s">
        <v>491</v>
      </c>
      <c r="B773" t="s">
        <v>630</v>
      </c>
      <c r="C773" t="s">
        <v>631</v>
      </c>
    </row>
    <row r="774" spans="1:3" x14ac:dyDescent="0.25">
      <c r="A774" t="s">
        <v>491</v>
      </c>
      <c r="B774" t="s">
        <v>632</v>
      </c>
      <c r="C774" t="s">
        <v>633</v>
      </c>
    </row>
    <row r="775" spans="1:3" x14ac:dyDescent="0.25">
      <c r="A775" t="s">
        <v>491</v>
      </c>
      <c r="B775" t="s">
        <v>493</v>
      </c>
      <c r="C775" t="s">
        <v>634</v>
      </c>
    </row>
    <row r="776" spans="1:3" x14ac:dyDescent="0.25">
      <c r="A776" t="s">
        <v>491</v>
      </c>
      <c r="B776" t="s">
        <v>635</v>
      </c>
      <c r="C776" t="s">
        <v>636</v>
      </c>
    </row>
    <row r="777" spans="1:3" x14ac:dyDescent="0.25">
      <c r="A777" t="s">
        <v>1083</v>
      </c>
      <c r="B777" t="s">
        <v>1607</v>
      </c>
      <c r="C777" t="s">
        <v>1608</v>
      </c>
    </row>
    <row r="778" spans="1:3" x14ac:dyDescent="0.25">
      <c r="A778" t="s">
        <v>1083</v>
      </c>
      <c r="B778" t="s">
        <v>1605</v>
      </c>
      <c r="C778" t="s">
        <v>1606</v>
      </c>
    </row>
    <row r="779" spans="1:3" x14ac:dyDescent="0.25">
      <c r="A779" t="s">
        <v>1083</v>
      </c>
      <c r="B779" t="s">
        <v>1611</v>
      </c>
      <c r="C779" t="s">
        <v>1612</v>
      </c>
    </row>
    <row r="780" spans="1:3" x14ac:dyDescent="0.25">
      <c r="A780" t="s">
        <v>1083</v>
      </c>
      <c r="B780" t="s">
        <v>1609</v>
      </c>
      <c r="C780" t="s">
        <v>1610</v>
      </c>
    </row>
    <row r="781" spans="1:3" x14ac:dyDescent="0.25">
      <c r="A781" t="s">
        <v>1083</v>
      </c>
      <c r="B781" t="s">
        <v>2157</v>
      </c>
      <c r="C781" t="s">
        <v>2158</v>
      </c>
    </row>
    <row r="782" spans="1:3" x14ac:dyDescent="0.25">
      <c r="A782" t="s">
        <v>1083</v>
      </c>
      <c r="B782" t="s">
        <v>2159</v>
      </c>
      <c r="C782" t="s">
        <v>2160</v>
      </c>
    </row>
    <row r="783" spans="1:3" x14ac:dyDescent="0.25">
      <c r="A783" t="s">
        <v>1083</v>
      </c>
      <c r="B783" t="s">
        <v>1084</v>
      </c>
      <c r="C783" t="s">
        <v>2161</v>
      </c>
    </row>
    <row r="784" spans="1:3" x14ac:dyDescent="0.25">
      <c r="A784" t="s">
        <v>1083</v>
      </c>
      <c r="B784" t="s">
        <v>2162</v>
      </c>
      <c r="C784" t="s">
        <v>2163</v>
      </c>
    </row>
    <row r="785" spans="1:3" x14ac:dyDescent="0.25">
      <c r="A785" t="s">
        <v>54</v>
      </c>
      <c r="B785" t="s">
        <v>1607</v>
      </c>
      <c r="C785" t="s">
        <v>1608</v>
      </c>
    </row>
    <row r="786" spans="1:3" x14ac:dyDescent="0.25">
      <c r="A786" t="s">
        <v>54</v>
      </c>
      <c r="B786" t="s">
        <v>1605</v>
      </c>
      <c r="C786" t="s">
        <v>1606</v>
      </c>
    </row>
    <row r="787" spans="1:3" x14ac:dyDescent="0.25">
      <c r="A787" t="s">
        <v>54</v>
      </c>
      <c r="B787" t="s">
        <v>1611</v>
      </c>
      <c r="C787" t="s">
        <v>1612</v>
      </c>
    </row>
    <row r="788" spans="1:3" x14ac:dyDescent="0.25">
      <c r="A788" t="s">
        <v>54</v>
      </c>
      <c r="B788" t="s">
        <v>1609</v>
      </c>
      <c r="C788" t="s">
        <v>1610</v>
      </c>
    </row>
    <row r="789" spans="1:3" x14ac:dyDescent="0.25">
      <c r="A789" t="s">
        <v>54</v>
      </c>
      <c r="B789" t="s">
        <v>259</v>
      </c>
      <c r="C789" t="s">
        <v>637</v>
      </c>
    </row>
    <row r="790" spans="1:3" x14ac:dyDescent="0.25">
      <c r="A790" t="s">
        <v>54</v>
      </c>
      <c r="B790" t="s">
        <v>261</v>
      </c>
      <c r="C790" t="s">
        <v>638</v>
      </c>
    </row>
    <row r="791" spans="1:3" x14ac:dyDescent="0.25">
      <c r="A791" t="s">
        <v>54</v>
      </c>
      <c r="B791" t="s">
        <v>258</v>
      </c>
      <c r="C791" t="s">
        <v>639</v>
      </c>
    </row>
    <row r="792" spans="1:3" x14ac:dyDescent="0.25">
      <c r="A792" t="s">
        <v>54</v>
      </c>
      <c r="B792" t="s">
        <v>260</v>
      </c>
      <c r="C792" t="s">
        <v>640</v>
      </c>
    </row>
    <row r="793" spans="1:3" x14ac:dyDescent="0.25">
      <c r="A793" t="s">
        <v>55</v>
      </c>
      <c r="B793" t="s">
        <v>1607</v>
      </c>
      <c r="C793" t="s">
        <v>1608</v>
      </c>
    </row>
    <row r="794" spans="1:3" x14ac:dyDescent="0.25">
      <c r="A794" t="s">
        <v>55</v>
      </c>
      <c r="B794" t="s">
        <v>1605</v>
      </c>
      <c r="C794" t="s">
        <v>1606</v>
      </c>
    </row>
    <row r="795" spans="1:3" x14ac:dyDescent="0.25">
      <c r="A795" t="s">
        <v>55</v>
      </c>
      <c r="B795" t="s">
        <v>1611</v>
      </c>
      <c r="C795" t="s">
        <v>1612</v>
      </c>
    </row>
    <row r="796" spans="1:3" x14ac:dyDescent="0.25">
      <c r="A796" t="s">
        <v>55</v>
      </c>
      <c r="B796" t="s">
        <v>1609</v>
      </c>
      <c r="C796" t="s">
        <v>1610</v>
      </c>
    </row>
    <row r="797" spans="1:3" x14ac:dyDescent="0.25">
      <c r="A797" t="s">
        <v>55</v>
      </c>
      <c r="B797" t="s">
        <v>262</v>
      </c>
      <c r="C797" t="s">
        <v>641</v>
      </c>
    </row>
    <row r="798" spans="1:3" x14ac:dyDescent="0.25">
      <c r="A798" t="s">
        <v>55</v>
      </c>
      <c r="B798" t="s">
        <v>264</v>
      </c>
      <c r="C798" t="s">
        <v>642</v>
      </c>
    </row>
    <row r="799" spans="1:3" x14ac:dyDescent="0.25">
      <c r="A799" t="s">
        <v>55</v>
      </c>
      <c r="B799" t="s">
        <v>110</v>
      </c>
      <c r="C799" t="s">
        <v>643</v>
      </c>
    </row>
    <row r="800" spans="1:3" x14ac:dyDescent="0.25">
      <c r="A800" t="s">
        <v>55</v>
      </c>
      <c r="B800" t="s">
        <v>263</v>
      </c>
      <c r="C800" t="s">
        <v>644</v>
      </c>
    </row>
    <row r="801" spans="1:3" x14ac:dyDescent="0.25">
      <c r="A801" t="s">
        <v>533</v>
      </c>
      <c r="B801" t="s">
        <v>1607</v>
      </c>
      <c r="C801" t="s">
        <v>1608</v>
      </c>
    </row>
    <row r="802" spans="1:3" x14ac:dyDescent="0.25">
      <c r="A802" t="s">
        <v>533</v>
      </c>
      <c r="B802" t="s">
        <v>1605</v>
      </c>
      <c r="C802" t="s">
        <v>1606</v>
      </c>
    </row>
    <row r="803" spans="1:3" x14ac:dyDescent="0.25">
      <c r="A803" t="s">
        <v>533</v>
      </c>
      <c r="B803" t="s">
        <v>1611</v>
      </c>
      <c r="C803" t="s">
        <v>1612</v>
      </c>
    </row>
    <row r="804" spans="1:3" x14ac:dyDescent="0.25">
      <c r="A804" t="s">
        <v>533</v>
      </c>
      <c r="B804" t="s">
        <v>1609</v>
      </c>
      <c r="C804" t="s">
        <v>1610</v>
      </c>
    </row>
    <row r="805" spans="1:3" x14ac:dyDescent="0.25">
      <c r="A805" t="s">
        <v>533</v>
      </c>
      <c r="B805" t="s">
        <v>485</v>
      </c>
      <c r="C805" t="s">
        <v>645</v>
      </c>
    </row>
    <row r="806" spans="1:3" x14ac:dyDescent="0.25">
      <c r="A806" t="s">
        <v>533</v>
      </c>
      <c r="B806" t="s">
        <v>535</v>
      </c>
      <c r="C806" t="s">
        <v>646</v>
      </c>
    </row>
    <row r="807" spans="1:3" x14ac:dyDescent="0.25">
      <c r="A807" t="s">
        <v>533</v>
      </c>
      <c r="B807" t="s">
        <v>647</v>
      </c>
      <c r="C807" t="s">
        <v>648</v>
      </c>
    </row>
    <row r="808" spans="1:3" x14ac:dyDescent="0.25">
      <c r="A808" t="s">
        <v>533</v>
      </c>
      <c r="B808" t="s">
        <v>649</v>
      </c>
      <c r="C808" t="s">
        <v>650</v>
      </c>
    </row>
    <row r="809" spans="1:3" x14ac:dyDescent="0.25">
      <c r="A809" t="s">
        <v>57</v>
      </c>
      <c r="B809" t="s">
        <v>1607</v>
      </c>
      <c r="C809" t="s">
        <v>1608</v>
      </c>
    </row>
    <row r="810" spans="1:3" x14ac:dyDescent="0.25">
      <c r="A810" t="s">
        <v>57</v>
      </c>
      <c r="B810" t="s">
        <v>1605</v>
      </c>
      <c r="C810" t="s">
        <v>1606</v>
      </c>
    </row>
    <row r="811" spans="1:3" x14ac:dyDescent="0.25">
      <c r="A811" t="s">
        <v>57</v>
      </c>
      <c r="B811" t="s">
        <v>1611</v>
      </c>
      <c r="C811" t="s">
        <v>1612</v>
      </c>
    </row>
    <row r="812" spans="1:3" x14ac:dyDescent="0.25">
      <c r="A812" t="s">
        <v>57</v>
      </c>
      <c r="B812" t="s">
        <v>1609</v>
      </c>
      <c r="C812" t="s">
        <v>1610</v>
      </c>
    </row>
    <row r="813" spans="1:3" x14ac:dyDescent="0.25">
      <c r="A813" t="s">
        <v>57</v>
      </c>
      <c r="B813" t="s">
        <v>266</v>
      </c>
      <c r="C813" t="s">
        <v>651</v>
      </c>
    </row>
    <row r="814" spans="1:3" x14ac:dyDescent="0.25">
      <c r="A814" t="s">
        <v>57</v>
      </c>
      <c r="B814" t="s">
        <v>268</v>
      </c>
      <c r="C814" t="s">
        <v>652</v>
      </c>
    </row>
    <row r="815" spans="1:3" x14ac:dyDescent="0.25">
      <c r="A815" t="s">
        <v>57</v>
      </c>
      <c r="B815" t="s">
        <v>269</v>
      </c>
      <c r="C815" t="s">
        <v>653</v>
      </c>
    </row>
    <row r="816" spans="1:3" x14ac:dyDescent="0.25">
      <c r="A816" t="s">
        <v>57</v>
      </c>
      <c r="B816" t="s">
        <v>270</v>
      </c>
      <c r="C816" t="s">
        <v>654</v>
      </c>
    </row>
    <row r="817" spans="1:3" x14ac:dyDescent="0.25">
      <c r="A817" t="s">
        <v>57</v>
      </c>
      <c r="B817" t="s">
        <v>241</v>
      </c>
      <c r="C817" t="s">
        <v>655</v>
      </c>
    </row>
    <row r="818" spans="1:3" x14ac:dyDescent="0.25">
      <c r="A818" t="s">
        <v>57</v>
      </c>
      <c r="B818" t="s">
        <v>240</v>
      </c>
      <c r="C818" t="s">
        <v>656</v>
      </c>
    </row>
    <row r="819" spans="1:3" x14ac:dyDescent="0.25">
      <c r="A819" t="s">
        <v>57</v>
      </c>
      <c r="B819" t="s">
        <v>271</v>
      </c>
      <c r="C819" t="s">
        <v>657</v>
      </c>
    </row>
    <row r="820" spans="1:3" x14ac:dyDescent="0.25">
      <c r="A820" t="s">
        <v>57</v>
      </c>
      <c r="B820" t="s">
        <v>146</v>
      </c>
      <c r="C820" t="s">
        <v>658</v>
      </c>
    </row>
    <row r="821" spans="1:3" x14ac:dyDescent="0.25">
      <c r="A821" t="s">
        <v>57</v>
      </c>
      <c r="B821" t="s">
        <v>267</v>
      </c>
      <c r="C821" t="s">
        <v>659</v>
      </c>
    </row>
    <row r="822" spans="1:3" x14ac:dyDescent="0.25">
      <c r="A822" t="s">
        <v>57</v>
      </c>
      <c r="B822" t="s">
        <v>111</v>
      </c>
      <c r="C822" t="s">
        <v>660</v>
      </c>
    </row>
    <row r="823" spans="1:3" x14ac:dyDescent="0.25">
      <c r="A823" t="s">
        <v>57</v>
      </c>
      <c r="B823" t="s">
        <v>446</v>
      </c>
      <c r="C823" t="s">
        <v>661</v>
      </c>
    </row>
    <row r="824" spans="1:3" x14ac:dyDescent="0.25">
      <c r="A824" t="s">
        <v>57</v>
      </c>
      <c r="B824" t="s">
        <v>1452</v>
      </c>
      <c r="C824" t="s">
        <v>1453</v>
      </c>
    </row>
    <row r="825" spans="1:3" x14ac:dyDescent="0.25">
      <c r="A825" t="s">
        <v>56</v>
      </c>
      <c r="B825" t="s">
        <v>1607</v>
      </c>
      <c r="C825" t="s">
        <v>1608</v>
      </c>
    </row>
    <row r="826" spans="1:3" x14ac:dyDescent="0.25">
      <c r="A826" t="s">
        <v>56</v>
      </c>
      <c r="B826" t="s">
        <v>1605</v>
      </c>
      <c r="C826" t="s">
        <v>1606</v>
      </c>
    </row>
    <row r="827" spans="1:3" x14ac:dyDescent="0.25">
      <c r="A827" t="s">
        <v>56</v>
      </c>
      <c r="B827" t="s">
        <v>1611</v>
      </c>
      <c r="C827" t="s">
        <v>1612</v>
      </c>
    </row>
    <row r="828" spans="1:3" x14ac:dyDescent="0.25">
      <c r="A828" t="s">
        <v>56</v>
      </c>
      <c r="B828" t="s">
        <v>1609</v>
      </c>
      <c r="C828" t="s">
        <v>1610</v>
      </c>
    </row>
    <row r="829" spans="1:3" x14ac:dyDescent="0.25">
      <c r="A829" t="s">
        <v>56</v>
      </c>
      <c r="B829" t="s">
        <v>143</v>
      </c>
      <c r="C829" t="s">
        <v>662</v>
      </c>
    </row>
    <row r="830" spans="1:3" x14ac:dyDescent="0.25">
      <c r="A830" t="s">
        <v>56</v>
      </c>
      <c r="B830" t="s">
        <v>265</v>
      </c>
      <c r="C830" t="s">
        <v>663</v>
      </c>
    </row>
    <row r="831" spans="1:3" x14ac:dyDescent="0.25">
      <c r="A831" t="s">
        <v>56</v>
      </c>
      <c r="B831" t="s">
        <v>111</v>
      </c>
      <c r="C831" t="s">
        <v>664</v>
      </c>
    </row>
    <row r="832" spans="1:3" x14ac:dyDescent="0.25">
      <c r="A832" t="s">
        <v>56</v>
      </c>
      <c r="B832" t="s">
        <v>144</v>
      </c>
      <c r="C832" t="s">
        <v>665</v>
      </c>
    </row>
    <row r="833" spans="1:3" x14ac:dyDescent="0.25">
      <c r="A833" t="s">
        <v>1882</v>
      </c>
      <c r="B833" t="s">
        <v>1605</v>
      </c>
      <c r="C833" t="s">
        <v>2164</v>
      </c>
    </row>
    <row r="834" spans="1:3" x14ac:dyDescent="0.25">
      <c r="A834" t="s">
        <v>1882</v>
      </c>
      <c r="B834" t="s">
        <v>1992</v>
      </c>
      <c r="C834" t="s">
        <v>2165</v>
      </c>
    </row>
    <row r="835" spans="1:3" x14ac:dyDescent="0.25">
      <c r="A835" t="s">
        <v>1882</v>
      </c>
      <c r="B835" t="s">
        <v>1884</v>
      </c>
      <c r="C835" t="s">
        <v>2166</v>
      </c>
    </row>
    <row r="836" spans="1:3" x14ac:dyDescent="0.25">
      <c r="A836" t="s">
        <v>1892</v>
      </c>
      <c r="B836" t="s">
        <v>1605</v>
      </c>
      <c r="C836" t="s">
        <v>2167</v>
      </c>
    </row>
    <row r="837" spans="1:3" x14ac:dyDescent="0.25">
      <c r="A837" t="s">
        <v>1892</v>
      </c>
      <c r="B837" t="s">
        <v>1897</v>
      </c>
      <c r="C837" t="s">
        <v>2168</v>
      </c>
    </row>
    <row r="838" spans="1:3" x14ac:dyDescent="0.25">
      <c r="A838" t="s">
        <v>1883</v>
      </c>
      <c r="B838" t="s">
        <v>1605</v>
      </c>
      <c r="C838" t="s">
        <v>1606</v>
      </c>
    </row>
    <row r="839" spans="1:3" x14ac:dyDescent="0.25">
      <c r="A839" t="s">
        <v>1883</v>
      </c>
      <c r="B839" t="s">
        <v>1890</v>
      </c>
      <c r="C839" t="s">
        <v>2169</v>
      </c>
    </row>
    <row r="840" spans="1:3" x14ac:dyDescent="0.25">
      <c r="A840" t="s">
        <v>1883</v>
      </c>
      <c r="B840" t="s">
        <v>1897</v>
      </c>
      <c r="C840" t="s">
        <v>2170</v>
      </c>
    </row>
    <row r="841" spans="1:3" x14ac:dyDescent="0.25">
      <c r="A841" t="s">
        <v>1883</v>
      </c>
      <c r="B841" t="s">
        <v>1885</v>
      </c>
      <c r="C841" t="s">
        <v>2171</v>
      </c>
    </row>
    <row r="842" spans="1:3" x14ac:dyDescent="0.25">
      <c r="A842" t="s">
        <v>979</v>
      </c>
      <c r="B842" t="s">
        <v>1607</v>
      </c>
      <c r="C842" t="s">
        <v>1608</v>
      </c>
    </row>
    <row r="843" spans="1:3" x14ac:dyDescent="0.25">
      <c r="A843" t="s">
        <v>979</v>
      </c>
      <c r="B843" t="s">
        <v>1605</v>
      </c>
      <c r="C843" t="s">
        <v>1606</v>
      </c>
    </row>
    <row r="844" spans="1:3" x14ac:dyDescent="0.25">
      <c r="A844" t="s">
        <v>979</v>
      </c>
      <c r="B844" t="s">
        <v>900</v>
      </c>
      <c r="C844" t="s">
        <v>941</v>
      </c>
    </row>
    <row r="845" spans="1:3" x14ac:dyDescent="0.25">
      <c r="A845" t="s">
        <v>979</v>
      </c>
      <c r="B845" t="s">
        <v>901</v>
      </c>
      <c r="C845" t="s">
        <v>942</v>
      </c>
    </row>
    <row r="846" spans="1:3" x14ac:dyDescent="0.25">
      <c r="A846" t="s">
        <v>979</v>
      </c>
      <c r="B846" t="s">
        <v>1611</v>
      </c>
      <c r="C846" t="s">
        <v>1612</v>
      </c>
    </row>
    <row r="847" spans="1:3" x14ac:dyDescent="0.25">
      <c r="A847" t="s">
        <v>979</v>
      </c>
      <c r="B847" t="s">
        <v>1609</v>
      </c>
      <c r="C847" t="s">
        <v>1610</v>
      </c>
    </row>
    <row r="848" spans="1:3" x14ac:dyDescent="0.25">
      <c r="A848" t="s">
        <v>979</v>
      </c>
      <c r="B848" t="s">
        <v>943</v>
      </c>
      <c r="C848" t="s">
        <v>944</v>
      </c>
    </row>
    <row r="849" spans="1:3" x14ac:dyDescent="0.25">
      <c r="A849" t="s">
        <v>979</v>
      </c>
      <c r="B849" t="s">
        <v>975</v>
      </c>
      <c r="C849" t="s">
        <v>1454</v>
      </c>
    </row>
    <row r="850" spans="1:3" x14ac:dyDescent="0.25">
      <c r="A850" t="s">
        <v>979</v>
      </c>
      <c r="B850" t="s">
        <v>945</v>
      </c>
      <c r="C850" t="s">
        <v>946</v>
      </c>
    </row>
    <row r="851" spans="1:3" x14ac:dyDescent="0.25">
      <c r="A851" t="s">
        <v>979</v>
      </c>
      <c r="B851" t="s">
        <v>902</v>
      </c>
      <c r="C851" t="s">
        <v>947</v>
      </c>
    </row>
    <row r="852" spans="1:3" x14ac:dyDescent="0.25">
      <c r="A852" t="s">
        <v>979</v>
      </c>
      <c r="B852" t="s">
        <v>948</v>
      </c>
      <c r="C852" t="s">
        <v>949</v>
      </c>
    </row>
    <row r="853" spans="1:3" x14ac:dyDescent="0.25">
      <c r="A853" t="s">
        <v>979</v>
      </c>
      <c r="B853" t="s">
        <v>950</v>
      </c>
      <c r="C853" t="s">
        <v>951</v>
      </c>
    </row>
    <row r="854" spans="1:3" x14ac:dyDescent="0.25">
      <c r="A854" t="s">
        <v>979</v>
      </c>
      <c r="B854" t="s">
        <v>903</v>
      </c>
      <c r="C854" t="s">
        <v>952</v>
      </c>
    </row>
    <row r="855" spans="1:3" x14ac:dyDescent="0.25">
      <c r="A855" t="s">
        <v>979</v>
      </c>
      <c r="B855" t="s">
        <v>953</v>
      </c>
      <c r="C855" t="s">
        <v>954</v>
      </c>
    </row>
    <row r="856" spans="1:3" x14ac:dyDescent="0.25">
      <c r="A856" t="s">
        <v>979</v>
      </c>
      <c r="B856" t="s">
        <v>957</v>
      </c>
      <c r="C856" t="s">
        <v>958</v>
      </c>
    </row>
    <row r="857" spans="1:3" x14ac:dyDescent="0.25">
      <c r="A857" t="s">
        <v>973</v>
      </c>
      <c r="B857" t="s">
        <v>1607</v>
      </c>
      <c r="C857" t="s">
        <v>1608</v>
      </c>
    </row>
    <row r="858" spans="1:3" x14ac:dyDescent="0.25">
      <c r="A858" t="s">
        <v>973</v>
      </c>
      <c r="B858" t="s">
        <v>1605</v>
      </c>
      <c r="C858" t="s">
        <v>1606</v>
      </c>
    </row>
    <row r="859" spans="1:3" x14ac:dyDescent="0.25">
      <c r="A859" t="s">
        <v>973</v>
      </c>
      <c r="B859" t="s">
        <v>900</v>
      </c>
      <c r="C859" t="s">
        <v>941</v>
      </c>
    </row>
    <row r="860" spans="1:3" x14ac:dyDescent="0.25">
      <c r="A860" t="s">
        <v>973</v>
      </c>
      <c r="B860" t="s">
        <v>901</v>
      </c>
      <c r="C860" t="s">
        <v>942</v>
      </c>
    </row>
    <row r="861" spans="1:3" x14ac:dyDescent="0.25">
      <c r="A861" t="s">
        <v>973</v>
      </c>
      <c r="B861" t="s">
        <v>1611</v>
      </c>
      <c r="C861" t="s">
        <v>1612</v>
      </c>
    </row>
    <row r="862" spans="1:3" x14ac:dyDescent="0.25">
      <c r="A862" t="s">
        <v>973</v>
      </c>
      <c r="B862" t="s">
        <v>1609</v>
      </c>
      <c r="C862" t="s">
        <v>1610</v>
      </c>
    </row>
    <row r="863" spans="1:3" x14ac:dyDescent="0.25">
      <c r="A863" t="s">
        <v>973</v>
      </c>
      <c r="B863" t="s">
        <v>1452</v>
      </c>
      <c r="C863" t="s">
        <v>1457</v>
      </c>
    </row>
    <row r="864" spans="1:3" x14ac:dyDescent="0.25">
      <c r="A864" t="s">
        <v>973</v>
      </c>
      <c r="B864" t="s">
        <v>299</v>
      </c>
      <c r="C864" t="s">
        <v>809</v>
      </c>
    </row>
    <row r="865" spans="1:3" x14ac:dyDescent="0.25">
      <c r="A865" t="s">
        <v>973</v>
      </c>
      <c r="B865" t="s">
        <v>300</v>
      </c>
      <c r="C865" t="s">
        <v>810</v>
      </c>
    </row>
    <row r="866" spans="1:3" x14ac:dyDescent="0.25">
      <c r="A866" t="s">
        <v>973</v>
      </c>
      <c r="B866" t="s">
        <v>288</v>
      </c>
      <c r="C866" t="s">
        <v>811</v>
      </c>
    </row>
    <row r="867" spans="1:3" x14ac:dyDescent="0.25">
      <c r="A867" t="s">
        <v>973</v>
      </c>
      <c r="B867" t="s">
        <v>296</v>
      </c>
      <c r="C867" t="s">
        <v>812</v>
      </c>
    </row>
    <row r="868" spans="1:3" x14ac:dyDescent="0.25">
      <c r="A868" t="s">
        <v>973</v>
      </c>
      <c r="B868" t="s">
        <v>298</v>
      </c>
      <c r="C868" t="s">
        <v>813</v>
      </c>
    </row>
    <row r="869" spans="1:3" x14ac:dyDescent="0.25">
      <c r="A869" t="s">
        <v>973</v>
      </c>
      <c r="B869" t="s">
        <v>291</v>
      </c>
      <c r="C869" t="s">
        <v>1455</v>
      </c>
    </row>
    <row r="870" spans="1:3" x14ac:dyDescent="0.25">
      <c r="A870" t="s">
        <v>973</v>
      </c>
      <c r="B870" t="s">
        <v>297</v>
      </c>
      <c r="C870" t="s">
        <v>815</v>
      </c>
    </row>
    <row r="871" spans="1:3" x14ac:dyDescent="0.25">
      <c r="A871" t="s">
        <v>973</v>
      </c>
      <c r="B871" t="s">
        <v>285</v>
      </c>
      <c r="C871" t="s">
        <v>816</v>
      </c>
    </row>
    <row r="872" spans="1:3" x14ac:dyDescent="0.25">
      <c r="A872" t="s">
        <v>973</v>
      </c>
      <c r="B872" t="s">
        <v>287</v>
      </c>
      <c r="C872" t="s">
        <v>817</v>
      </c>
    </row>
    <row r="873" spans="1:3" x14ac:dyDescent="0.25">
      <c r="A873" t="s">
        <v>973</v>
      </c>
      <c r="B873" t="s">
        <v>286</v>
      </c>
      <c r="C873" t="s">
        <v>818</v>
      </c>
    </row>
    <row r="874" spans="1:3" x14ac:dyDescent="0.25">
      <c r="A874" t="s">
        <v>973</v>
      </c>
      <c r="B874" t="s">
        <v>289</v>
      </c>
      <c r="C874" t="s">
        <v>819</v>
      </c>
    </row>
    <row r="875" spans="1:3" x14ac:dyDescent="0.25">
      <c r="A875" t="s">
        <v>973</v>
      </c>
      <c r="B875" t="s">
        <v>1162</v>
      </c>
      <c r="C875" t="s">
        <v>1456</v>
      </c>
    </row>
    <row r="876" spans="1:3" x14ac:dyDescent="0.25">
      <c r="A876" t="s">
        <v>973</v>
      </c>
      <c r="B876" t="s">
        <v>481</v>
      </c>
      <c r="C876" t="s">
        <v>820</v>
      </c>
    </row>
    <row r="877" spans="1:3" x14ac:dyDescent="0.25">
      <c r="A877" t="s">
        <v>973</v>
      </c>
      <c r="B877" t="s">
        <v>445</v>
      </c>
      <c r="C877" t="s">
        <v>821</v>
      </c>
    </row>
    <row r="878" spans="1:3" x14ac:dyDescent="0.25">
      <c r="A878" t="s">
        <v>973</v>
      </c>
      <c r="B878" t="s">
        <v>292</v>
      </c>
      <c r="C878" t="s">
        <v>822</v>
      </c>
    </row>
    <row r="879" spans="1:3" x14ac:dyDescent="0.25">
      <c r="A879" t="s">
        <v>973</v>
      </c>
      <c r="B879" t="s">
        <v>437</v>
      </c>
      <c r="C879" t="s">
        <v>823</v>
      </c>
    </row>
    <row r="880" spans="1:3" x14ac:dyDescent="0.25">
      <c r="A880" t="s">
        <v>1881</v>
      </c>
      <c r="B880" t="s">
        <v>1607</v>
      </c>
      <c r="C880" t="s">
        <v>1608</v>
      </c>
    </row>
    <row r="881" spans="1:3" x14ac:dyDescent="0.25">
      <c r="A881" t="s">
        <v>1881</v>
      </c>
      <c r="B881" t="s">
        <v>1605</v>
      </c>
      <c r="C881" t="s">
        <v>1606</v>
      </c>
    </row>
    <row r="882" spans="1:3" x14ac:dyDescent="0.25">
      <c r="A882" t="s">
        <v>1881</v>
      </c>
      <c r="B882" t="s">
        <v>1611</v>
      </c>
      <c r="C882" t="s">
        <v>1612</v>
      </c>
    </row>
    <row r="883" spans="1:3" x14ac:dyDescent="0.25">
      <c r="A883" t="s">
        <v>1881</v>
      </c>
      <c r="B883" t="s">
        <v>1609</v>
      </c>
      <c r="C883" t="s">
        <v>1610</v>
      </c>
    </row>
    <row r="884" spans="1:3" x14ac:dyDescent="0.25">
      <c r="A884" t="s">
        <v>1881</v>
      </c>
      <c r="B884" t="s">
        <v>1993</v>
      </c>
      <c r="C884" t="s">
        <v>2172</v>
      </c>
    </row>
    <row r="885" spans="1:3" x14ac:dyDescent="0.25">
      <c r="A885" t="s">
        <v>1881</v>
      </c>
      <c r="B885" t="s">
        <v>1893</v>
      </c>
      <c r="C885" t="s">
        <v>2173</v>
      </c>
    </row>
    <row r="886" spans="1:3" x14ac:dyDescent="0.25">
      <c r="A886" t="s">
        <v>1881</v>
      </c>
      <c r="B886" t="s">
        <v>1994</v>
      </c>
      <c r="C886" t="s">
        <v>2174</v>
      </c>
    </row>
    <row r="887" spans="1:3" x14ac:dyDescent="0.25">
      <c r="A887" t="s">
        <v>1881</v>
      </c>
      <c r="B887" t="s">
        <v>1995</v>
      </c>
      <c r="C887" t="s">
        <v>2175</v>
      </c>
    </row>
    <row r="888" spans="1:3" x14ac:dyDescent="0.25">
      <c r="A888" t="s">
        <v>487</v>
      </c>
      <c r="B888" t="s">
        <v>489</v>
      </c>
      <c r="C888" t="s">
        <v>666</v>
      </c>
    </row>
    <row r="889" spans="1:3" x14ac:dyDescent="0.25">
      <c r="A889" t="s">
        <v>487</v>
      </c>
      <c r="B889" t="s">
        <v>667</v>
      </c>
      <c r="C889" t="s">
        <v>668</v>
      </c>
    </row>
    <row r="890" spans="1:3" x14ac:dyDescent="0.25">
      <c r="A890" t="s">
        <v>487</v>
      </c>
      <c r="B890" t="s">
        <v>669</v>
      </c>
      <c r="C890" t="s">
        <v>670</v>
      </c>
    </row>
    <row r="891" spans="1:3" x14ac:dyDescent="0.25">
      <c r="A891" t="s">
        <v>487</v>
      </c>
      <c r="B891" t="s">
        <v>1607</v>
      </c>
      <c r="C891" t="s">
        <v>1608</v>
      </c>
    </row>
    <row r="892" spans="1:3" x14ac:dyDescent="0.25">
      <c r="A892" t="s">
        <v>487</v>
      </c>
      <c r="B892" t="s">
        <v>1605</v>
      </c>
      <c r="C892" t="s">
        <v>1606</v>
      </c>
    </row>
    <row r="893" spans="1:3" x14ac:dyDescent="0.25">
      <c r="A893" t="s">
        <v>487</v>
      </c>
      <c r="B893" t="s">
        <v>1611</v>
      </c>
      <c r="C893" t="s">
        <v>1612</v>
      </c>
    </row>
    <row r="894" spans="1:3" x14ac:dyDescent="0.25">
      <c r="A894" t="s">
        <v>487</v>
      </c>
      <c r="B894" t="s">
        <v>1609</v>
      </c>
      <c r="C894" t="s">
        <v>1610</v>
      </c>
    </row>
    <row r="895" spans="1:3" x14ac:dyDescent="0.25">
      <c r="A895" t="s">
        <v>487</v>
      </c>
      <c r="B895" t="s">
        <v>671</v>
      </c>
      <c r="C895" t="s">
        <v>672</v>
      </c>
    </row>
    <row r="896" spans="1:3" x14ac:dyDescent="0.25">
      <c r="A896" t="s">
        <v>58</v>
      </c>
      <c r="B896" t="s">
        <v>1607</v>
      </c>
      <c r="C896" t="s">
        <v>1608</v>
      </c>
    </row>
    <row r="897" spans="1:3" x14ac:dyDescent="0.25">
      <c r="A897" t="s">
        <v>58</v>
      </c>
      <c r="B897" t="s">
        <v>1605</v>
      </c>
      <c r="C897" t="s">
        <v>1606</v>
      </c>
    </row>
    <row r="898" spans="1:3" x14ac:dyDescent="0.25">
      <c r="A898" t="s">
        <v>58</v>
      </c>
      <c r="B898" t="s">
        <v>2062</v>
      </c>
      <c r="C898" t="s">
        <v>2176</v>
      </c>
    </row>
    <row r="899" spans="1:3" x14ac:dyDescent="0.25">
      <c r="A899" t="s">
        <v>58</v>
      </c>
      <c r="B899" t="s">
        <v>1611</v>
      </c>
      <c r="C899" t="s">
        <v>1612</v>
      </c>
    </row>
    <row r="900" spans="1:3" x14ac:dyDescent="0.25">
      <c r="A900" t="s">
        <v>58</v>
      </c>
      <c r="B900" t="s">
        <v>1609</v>
      </c>
      <c r="C900" t="s">
        <v>1610</v>
      </c>
    </row>
    <row r="901" spans="1:3" x14ac:dyDescent="0.25">
      <c r="A901" t="s">
        <v>58</v>
      </c>
      <c r="B901" t="s">
        <v>273</v>
      </c>
      <c r="C901" t="s">
        <v>673</v>
      </c>
    </row>
    <row r="902" spans="1:3" x14ac:dyDescent="0.25">
      <c r="A902" t="s">
        <v>58</v>
      </c>
      <c r="B902" t="s">
        <v>275</v>
      </c>
      <c r="C902" t="s">
        <v>674</v>
      </c>
    </row>
    <row r="903" spans="1:3" x14ac:dyDescent="0.25">
      <c r="A903" t="s">
        <v>58</v>
      </c>
      <c r="B903" t="s">
        <v>272</v>
      </c>
      <c r="C903" t="s">
        <v>675</v>
      </c>
    </row>
    <row r="904" spans="1:3" x14ac:dyDescent="0.25">
      <c r="A904" t="s">
        <v>58</v>
      </c>
      <c r="B904" t="s">
        <v>274</v>
      </c>
      <c r="C904" t="s">
        <v>676</v>
      </c>
    </row>
    <row r="905" spans="1:3" x14ac:dyDescent="0.25">
      <c r="A905" t="s">
        <v>537</v>
      </c>
      <c r="B905" t="s">
        <v>677</v>
      </c>
      <c r="C905" t="s">
        <v>678</v>
      </c>
    </row>
    <row r="906" spans="1:3" x14ac:dyDescent="0.25">
      <c r="A906" t="s">
        <v>537</v>
      </c>
      <c r="B906" t="s">
        <v>679</v>
      </c>
      <c r="C906" t="s">
        <v>680</v>
      </c>
    </row>
    <row r="907" spans="1:3" x14ac:dyDescent="0.25">
      <c r="A907" t="s">
        <v>537</v>
      </c>
      <c r="B907" t="s">
        <v>681</v>
      </c>
      <c r="C907" t="s">
        <v>682</v>
      </c>
    </row>
    <row r="908" spans="1:3" x14ac:dyDescent="0.25">
      <c r="A908" t="s">
        <v>537</v>
      </c>
      <c r="B908" t="s">
        <v>684</v>
      </c>
      <c r="C908" t="s">
        <v>685</v>
      </c>
    </row>
    <row r="909" spans="1:3" x14ac:dyDescent="0.25">
      <c r="A909" t="s">
        <v>537</v>
      </c>
      <c r="B909" t="s">
        <v>686</v>
      </c>
      <c r="C909" t="s">
        <v>687</v>
      </c>
    </row>
    <row r="910" spans="1:3" x14ac:dyDescent="0.25">
      <c r="A910" t="s">
        <v>537</v>
      </c>
      <c r="B910" t="s">
        <v>688</v>
      </c>
      <c r="C910" t="s">
        <v>689</v>
      </c>
    </row>
    <row r="911" spans="1:3" x14ac:dyDescent="0.25">
      <c r="A911" t="s">
        <v>537</v>
      </c>
      <c r="B911" t="s">
        <v>690</v>
      </c>
      <c r="C911" t="s">
        <v>691</v>
      </c>
    </row>
    <row r="912" spans="1:3" x14ac:dyDescent="0.25">
      <c r="A912" t="s">
        <v>537</v>
      </c>
      <c r="B912" t="s">
        <v>1607</v>
      </c>
      <c r="C912" t="s">
        <v>1608</v>
      </c>
    </row>
    <row r="913" spans="1:3" x14ac:dyDescent="0.25">
      <c r="A913" t="s">
        <v>537</v>
      </c>
      <c r="B913" t="s">
        <v>1605</v>
      </c>
      <c r="C913" t="s">
        <v>1606</v>
      </c>
    </row>
    <row r="914" spans="1:3" x14ac:dyDescent="0.25">
      <c r="A914" t="s">
        <v>537</v>
      </c>
      <c r="B914" t="s">
        <v>244</v>
      </c>
      <c r="C914" t="s">
        <v>692</v>
      </c>
    </row>
    <row r="915" spans="1:3" x14ac:dyDescent="0.25">
      <c r="A915" t="s">
        <v>537</v>
      </c>
      <c r="B915" t="s">
        <v>1611</v>
      </c>
      <c r="C915" t="s">
        <v>1612</v>
      </c>
    </row>
    <row r="916" spans="1:3" x14ac:dyDescent="0.25">
      <c r="A916" t="s">
        <v>537</v>
      </c>
      <c r="B916" t="s">
        <v>1609</v>
      </c>
      <c r="C916" t="s">
        <v>1610</v>
      </c>
    </row>
    <row r="917" spans="1:3" x14ac:dyDescent="0.25">
      <c r="A917" t="s">
        <v>537</v>
      </c>
      <c r="B917" t="s">
        <v>693</v>
      </c>
      <c r="C917" t="s">
        <v>2177</v>
      </c>
    </row>
    <row r="918" spans="1:3" x14ac:dyDescent="0.25">
      <c r="A918" t="s">
        <v>537</v>
      </c>
      <c r="B918" t="s">
        <v>1961</v>
      </c>
      <c r="C918" t="s">
        <v>2178</v>
      </c>
    </row>
    <row r="919" spans="1:3" x14ac:dyDescent="0.25">
      <c r="A919" t="s">
        <v>537</v>
      </c>
      <c r="B919" t="s">
        <v>1962</v>
      </c>
      <c r="C919" t="s">
        <v>2179</v>
      </c>
    </row>
    <row r="920" spans="1:3" x14ac:dyDescent="0.25">
      <c r="A920" t="s">
        <v>537</v>
      </c>
      <c r="B920" t="s">
        <v>1963</v>
      </c>
      <c r="C920" t="s">
        <v>2180</v>
      </c>
    </row>
    <row r="921" spans="1:3" x14ac:dyDescent="0.25">
      <c r="A921" t="s">
        <v>62</v>
      </c>
      <c r="B921" t="s">
        <v>1607</v>
      </c>
      <c r="C921" t="s">
        <v>1608</v>
      </c>
    </row>
    <row r="922" spans="1:3" x14ac:dyDescent="0.25">
      <c r="A922" t="s">
        <v>62</v>
      </c>
      <c r="B922" t="s">
        <v>1605</v>
      </c>
      <c r="C922" t="s">
        <v>1606</v>
      </c>
    </row>
    <row r="923" spans="1:3" x14ac:dyDescent="0.25">
      <c r="A923" t="s">
        <v>62</v>
      </c>
      <c r="B923" t="s">
        <v>1611</v>
      </c>
      <c r="C923" t="s">
        <v>1612</v>
      </c>
    </row>
    <row r="924" spans="1:3" x14ac:dyDescent="0.25">
      <c r="A924" t="s">
        <v>62</v>
      </c>
      <c r="B924" t="s">
        <v>1609</v>
      </c>
      <c r="C924" t="s">
        <v>1610</v>
      </c>
    </row>
    <row r="925" spans="1:3" x14ac:dyDescent="0.25">
      <c r="A925" t="s">
        <v>62</v>
      </c>
      <c r="B925" t="s">
        <v>431</v>
      </c>
      <c r="C925" t="s">
        <v>695</v>
      </c>
    </row>
    <row r="926" spans="1:3" x14ac:dyDescent="0.25">
      <c r="A926" t="s">
        <v>62</v>
      </c>
      <c r="B926" t="s">
        <v>24</v>
      </c>
      <c r="C926" t="s">
        <v>696</v>
      </c>
    </row>
    <row r="927" spans="1:3" x14ac:dyDescent="0.25">
      <c r="A927" t="s">
        <v>62</v>
      </c>
      <c r="B927" t="s">
        <v>162</v>
      </c>
      <c r="C927" t="s">
        <v>697</v>
      </c>
    </row>
    <row r="928" spans="1:3" x14ac:dyDescent="0.25">
      <c r="A928" t="s">
        <v>62</v>
      </c>
      <c r="B928" t="s">
        <v>698</v>
      </c>
      <c r="C928" t="s">
        <v>699</v>
      </c>
    </row>
    <row r="929" spans="1:3" x14ac:dyDescent="0.25">
      <c r="A929" t="s">
        <v>62</v>
      </c>
      <c r="B929" t="s">
        <v>430</v>
      </c>
      <c r="C929" t="s">
        <v>1856</v>
      </c>
    </row>
    <row r="930" spans="1:3" x14ac:dyDescent="0.25">
      <c r="A930" t="s">
        <v>62</v>
      </c>
      <c r="B930" t="s">
        <v>428</v>
      </c>
      <c r="C930" t="s">
        <v>1855</v>
      </c>
    </row>
    <row r="931" spans="1:3" x14ac:dyDescent="0.25">
      <c r="A931" t="s">
        <v>62</v>
      </c>
      <c r="B931" t="s">
        <v>429</v>
      </c>
      <c r="C931" t="s">
        <v>702</v>
      </c>
    </row>
    <row r="932" spans="1:3" x14ac:dyDescent="0.25">
      <c r="A932" t="s">
        <v>62</v>
      </c>
      <c r="B932" t="s">
        <v>427</v>
      </c>
      <c r="C932" t="s">
        <v>703</v>
      </c>
    </row>
    <row r="933" spans="1:3" x14ac:dyDescent="0.25">
      <c r="A933" t="s">
        <v>521</v>
      </c>
      <c r="B933" t="s">
        <v>1607</v>
      </c>
      <c r="C933" t="s">
        <v>1608</v>
      </c>
    </row>
    <row r="934" spans="1:3" x14ac:dyDescent="0.25">
      <c r="A934" t="s">
        <v>521</v>
      </c>
      <c r="B934" t="s">
        <v>1605</v>
      </c>
      <c r="C934" t="s">
        <v>1606</v>
      </c>
    </row>
    <row r="935" spans="1:3" x14ac:dyDescent="0.25">
      <c r="A935" t="s">
        <v>521</v>
      </c>
      <c r="B935" t="s">
        <v>1611</v>
      </c>
      <c r="C935" t="s">
        <v>1612</v>
      </c>
    </row>
    <row r="936" spans="1:3" x14ac:dyDescent="0.25">
      <c r="A936" t="s">
        <v>521</v>
      </c>
      <c r="B936" t="s">
        <v>1609</v>
      </c>
      <c r="C936" t="s">
        <v>1610</v>
      </c>
    </row>
    <row r="937" spans="1:3" x14ac:dyDescent="0.25">
      <c r="A937" t="s">
        <v>521</v>
      </c>
      <c r="B937" t="s">
        <v>704</v>
      </c>
      <c r="C937" t="s">
        <v>705</v>
      </c>
    </row>
    <row r="938" spans="1:3" x14ac:dyDescent="0.25">
      <c r="A938" t="s">
        <v>521</v>
      </c>
      <c r="B938" t="s">
        <v>706</v>
      </c>
      <c r="C938" t="s">
        <v>707</v>
      </c>
    </row>
    <row r="939" spans="1:3" x14ac:dyDescent="0.25">
      <c r="A939" t="s">
        <v>521</v>
      </c>
      <c r="B939" t="s">
        <v>708</v>
      </c>
      <c r="C939" t="s">
        <v>709</v>
      </c>
    </row>
    <row r="940" spans="1:3" x14ac:dyDescent="0.25">
      <c r="A940" t="s">
        <v>521</v>
      </c>
      <c r="B940" t="s">
        <v>522</v>
      </c>
      <c r="C940" t="s">
        <v>710</v>
      </c>
    </row>
    <row r="941" spans="1:3" x14ac:dyDescent="0.25">
      <c r="A941" t="s">
        <v>276</v>
      </c>
      <c r="B941" t="s">
        <v>1607</v>
      </c>
      <c r="C941" t="s">
        <v>1608</v>
      </c>
    </row>
    <row r="942" spans="1:3" x14ac:dyDescent="0.25">
      <c r="A942" t="s">
        <v>276</v>
      </c>
      <c r="B942" t="s">
        <v>1605</v>
      </c>
      <c r="C942" t="s">
        <v>1606</v>
      </c>
    </row>
    <row r="943" spans="1:3" x14ac:dyDescent="0.25">
      <c r="A943" t="s">
        <v>276</v>
      </c>
      <c r="B943" t="s">
        <v>1611</v>
      </c>
      <c r="C943" t="s">
        <v>1612</v>
      </c>
    </row>
    <row r="944" spans="1:3" x14ac:dyDescent="0.25">
      <c r="A944" t="s">
        <v>276</v>
      </c>
      <c r="B944" t="s">
        <v>1609</v>
      </c>
      <c r="C944" t="s">
        <v>1610</v>
      </c>
    </row>
    <row r="945" spans="1:3" x14ac:dyDescent="0.25">
      <c r="A945" t="s">
        <v>276</v>
      </c>
      <c r="B945" t="s">
        <v>711</v>
      </c>
      <c r="C945" t="s">
        <v>712</v>
      </c>
    </row>
    <row r="946" spans="1:3" x14ac:dyDescent="0.25">
      <c r="A946" t="s">
        <v>276</v>
      </c>
      <c r="B946" t="s">
        <v>309</v>
      </c>
      <c r="C946" t="s">
        <v>713</v>
      </c>
    </row>
    <row r="947" spans="1:3" x14ac:dyDescent="0.25">
      <c r="A947" t="s">
        <v>276</v>
      </c>
      <c r="B947" t="s">
        <v>308</v>
      </c>
      <c r="C947" t="s">
        <v>714</v>
      </c>
    </row>
    <row r="948" spans="1:3" x14ac:dyDescent="0.25">
      <c r="A948" t="s">
        <v>276</v>
      </c>
      <c r="B948" t="s">
        <v>307</v>
      </c>
      <c r="C948" t="s">
        <v>715</v>
      </c>
    </row>
    <row r="949" spans="1:3" x14ac:dyDescent="0.25">
      <c r="A949" t="s">
        <v>276</v>
      </c>
      <c r="B949" t="s">
        <v>716</v>
      </c>
      <c r="C949" t="s">
        <v>717</v>
      </c>
    </row>
    <row r="950" spans="1:3" x14ac:dyDescent="0.25">
      <c r="A950" t="s">
        <v>276</v>
      </c>
      <c r="B950" t="s">
        <v>310</v>
      </c>
      <c r="C950" t="s">
        <v>1458</v>
      </c>
    </row>
    <row r="951" spans="1:3" x14ac:dyDescent="0.25">
      <c r="A951" t="s">
        <v>276</v>
      </c>
      <c r="B951" t="s">
        <v>312</v>
      </c>
      <c r="C951" t="s">
        <v>719</v>
      </c>
    </row>
    <row r="952" spans="1:3" x14ac:dyDescent="0.25">
      <c r="A952" t="s">
        <v>276</v>
      </c>
      <c r="B952" t="s">
        <v>720</v>
      </c>
      <c r="C952" t="s">
        <v>721</v>
      </c>
    </row>
    <row r="953" spans="1:3" x14ac:dyDescent="0.25">
      <c r="A953" t="s">
        <v>276</v>
      </c>
      <c r="B953" t="s">
        <v>311</v>
      </c>
      <c r="C953" t="s">
        <v>1459</v>
      </c>
    </row>
    <row r="954" spans="1:3" x14ac:dyDescent="0.25">
      <c r="A954" t="s">
        <v>276</v>
      </c>
      <c r="B954" t="s">
        <v>723</v>
      </c>
      <c r="C954" t="s">
        <v>724</v>
      </c>
    </row>
    <row r="955" spans="1:3" x14ac:dyDescent="0.25">
      <c r="A955" t="s">
        <v>276</v>
      </c>
      <c r="B955" t="s">
        <v>7</v>
      </c>
      <c r="C955" t="s">
        <v>725</v>
      </c>
    </row>
    <row r="956" spans="1:3" x14ac:dyDescent="0.25">
      <c r="A956" t="s">
        <v>63</v>
      </c>
      <c r="B956" t="s">
        <v>399</v>
      </c>
      <c r="C956" t="s">
        <v>726</v>
      </c>
    </row>
    <row r="957" spans="1:3" x14ac:dyDescent="0.25">
      <c r="A957" t="s">
        <v>63</v>
      </c>
      <c r="B957" t="s">
        <v>1607</v>
      </c>
      <c r="C957" t="s">
        <v>1608</v>
      </c>
    </row>
    <row r="958" spans="1:3" x14ac:dyDescent="0.25">
      <c r="A958" t="s">
        <v>63</v>
      </c>
      <c r="B958" t="s">
        <v>1605</v>
      </c>
      <c r="C958" t="s">
        <v>1606</v>
      </c>
    </row>
    <row r="959" spans="1:3" x14ac:dyDescent="0.25">
      <c r="A959" t="s">
        <v>63</v>
      </c>
      <c r="B959" t="s">
        <v>1611</v>
      </c>
      <c r="C959" t="s">
        <v>1612</v>
      </c>
    </row>
    <row r="960" spans="1:3" x14ac:dyDescent="0.25">
      <c r="A960" t="s">
        <v>63</v>
      </c>
      <c r="B960" t="s">
        <v>1609</v>
      </c>
      <c r="C960" t="s">
        <v>1610</v>
      </c>
    </row>
    <row r="961" spans="1:3" x14ac:dyDescent="0.25">
      <c r="A961" t="s">
        <v>63</v>
      </c>
      <c r="B961" t="s">
        <v>398</v>
      </c>
      <c r="C961" t="s">
        <v>727</v>
      </c>
    </row>
    <row r="962" spans="1:3" x14ac:dyDescent="0.25">
      <c r="A962" t="s">
        <v>63</v>
      </c>
      <c r="B962" t="s">
        <v>432</v>
      </c>
      <c r="C962" t="s">
        <v>728</v>
      </c>
    </row>
    <row r="963" spans="1:3" x14ac:dyDescent="0.25">
      <c r="A963" t="s">
        <v>64</v>
      </c>
      <c r="B963" t="s">
        <v>1607</v>
      </c>
      <c r="C963" t="s">
        <v>1608</v>
      </c>
    </row>
    <row r="964" spans="1:3" x14ac:dyDescent="0.25">
      <c r="A964" t="s">
        <v>64</v>
      </c>
      <c r="B964" t="s">
        <v>1605</v>
      </c>
      <c r="C964" t="s">
        <v>1606</v>
      </c>
    </row>
    <row r="965" spans="1:3" x14ac:dyDescent="0.25">
      <c r="A965" t="s">
        <v>64</v>
      </c>
      <c r="B965" t="s">
        <v>1611</v>
      </c>
      <c r="C965" t="s">
        <v>1612</v>
      </c>
    </row>
    <row r="966" spans="1:3" x14ac:dyDescent="0.25">
      <c r="A966" t="s">
        <v>64</v>
      </c>
      <c r="B966" t="s">
        <v>1609</v>
      </c>
      <c r="C966" t="s">
        <v>1610</v>
      </c>
    </row>
    <row r="967" spans="1:3" x14ac:dyDescent="0.25">
      <c r="A967" t="s">
        <v>64</v>
      </c>
      <c r="B967" t="s">
        <v>171</v>
      </c>
      <c r="C967" t="s">
        <v>729</v>
      </c>
    </row>
    <row r="968" spans="1:3" x14ac:dyDescent="0.25">
      <c r="A968" t="s">
        <v>64</v>
      </c>
      <c r="B968" t="s">
        <v>313</v>
      </c>
      <c r="C968" t="s">
        <v>730</v>
      </c>
    </row>
    <row r="969" spans="1:3" x14ac:dyDescent="0.25">
      <c r="A969" t="s">
        <v>64</v>
      </c>
      <c r="B969" t="s">
        <v>7</v>
      </c>
      <c r="C969" t="s">
        <v>731</v>
      </c>
    </row>
    <row r="970" spans="1:3" x14ac:dyDescent="0.25">
      <c r="A970" t="s">
        <v>64</v>
      </c>
      <c r="B970" t="s">
        <v>172</v>
      </c>
      <c r="C970" t="s">
        <v>732</v>
      </c>
    </row>
    <row r="971" spans="1:3" x14ac:dyDescent="0.25">
      <c r="A971" t="s">
        <v>498</v>
      </c>
      <c r="B971" t="s">
        <v>1607</v>
      </c>
      <c r="C971" t="s">
        <v>1608</v>
      </c>
    </row>
    <row r="972" spans="1:3" x14ac:dyDescent="0.25">
      <c r="A972" t="s">
        <v>498</v>
      </c>
      <c r="B972" t="s">
        <v>1605</v>
      </c>
      <c r="C972" t="s">
        <v>1606</v>
      </c>
    </row>
    <row r="973" spans="1:3" x14ac:dyDescent="0.25">
      <c r="A973" t="s">
        <v>498</v>
      </c>
      <c r="B973" t="s">
        <v>1611</v>
      </c>
      <c r="C973" t="s">
        <v>1612</v>
      </c>
    </row>
    <row r="974" spans="1:3" x14ac:dyDescent="0.25">
      <c r="A974" t="s">
        <v>498</v>
      </c>
      <c r="B974" t="s">
        <v>1609</v>
      </c>
      <c r="C974" t="s">
        <v>1610</v>
      </c>
    </row>
    <row r="975" spans="1:3" x14ac:dyDescent="0.25">
      <c r="A975" t="s">
        <v>498</v>
      </c>
      <c r="B975" t="s">
        <v>733</v>
      </c>
      <c r="C975" t="s">
        <v>734</v>
      </c>
    </row>
    <row r="976" spans="1:3" x14ac:dyDescent="0.25">
      <c r="A976" t="s">
        <v>498</v>
      </c>
      <c r="B976" t="s">
        <v>735</v>
      </c>
      <c r="C976" t="s">
        <v>736</v>
      </c>
    </row>
    <row r="977" spans="1:3" x14ac:dyDescent="0.25">
      <c r="A977" t="s">
        <v>498</v>
      </c>
      <c r="B977" t="s">
        <v>500</v>
      </c>
      <c r="C977" t="s">
        <v>737</v>
      </c>
    </row>
    <row r="978" spans="1:3" x14ac:dyDescent="0.25">
      <c r="A978" t="s">
        <v>498</v>
      </c>
      <c r="B978" t="s">
        <v>738</v>
      </c>
      <c r="C978" t="s">
        <v>739</v>
      </c>
    </row>
    <row r="979" spans="1:3" x14ac:dyDescent="0.25">
      <c r="A979" t="s">
        <v>495</v>
      </c>
      <c r="B979" t="s">
        <v>1607</v>
      </c>
      <c r="C979" t="s">
        <v>1608</v>
      </c>
    </row>
    <row r="980" spans="1:3" x14ac:dyDescent="0.25">
      <c r="A980" t="s">
        <v>495</v>
      </c>
      <c r="B980" t="s">
        <v>1605</v>
      </c>
      <c r="C980" t="s">
        <v>1606</v>
      </c>
    </row>
    <row r="981" spans="1:3" x14ac:dyDescent="0.25">
      <c r="A981" t="s">
        <v>495</v>
      </c>
      <c r="B981" t="s">
        <v>1611</v>
      </c>
      <c r="C981" t="s">
        <v>1612</v>
      </c>
    </row>
    <row r="982" spans="1:3" x14ac:dyDescent="0.25">
      <c r="A982" t="s">
        <v>495</v>
      </c>
      <c r="B982" t="s">
        <v>1609</v>
      </c>
      <c r="C982" t="s">
        <v>1610</v>
      </c>
    </row>
    <row r="983" spans="1:3" x14ac:dyDescent="0.25">
      <c r="A983" t="s">
        <v>495</v>
      </c>
      <c r="B983" t="s">
        <v>501</v>
      </c>
      <c r="C983" t="s">
        <v>740</v>
      </c>
    </row>
    <row r="984" spans="1:3" x14ac:dyDescent="0.25">
      <c r="A984" t="s">
        <v>495</v>
      </c>
      <c r="B984" t="s">
        <v>743</v>
      </c>
      <c r="C984" t="s">
        <v>744</v>
      </c>
    </row>
    <row r="985" spans="1:3" x14ac:dyDescent="0.25">
      <c r="A985" t="s">
        <v>495</v>
      </c>
      <c r="B985" t="s">
        <v>745</v>
      </c>
      <c r="C985" t="s">
        <v>746</v>
      </c>
    </row>
    <row r="986" spans="1:3" x14ac:dyDescent="0.25">
      <c r="A986" t="s">
        <v>495</v>
      </c>
      <c r="B986" t="s">
        <v>747</v>
      </c>
      <c r="C986" t="s">
        <v>748</v>
      </c>
    </row>
    <row r="987" spans="1:3" x14ac:dyDescent="0.25">
      <c r="A987" t="s">
        <v>495</v>
      </c>
      <c r="B987" t="s">
        <v>749</v>
      </c>
      <c r="C987" t="s">
        <v>750</v>
      </c>
    </row>
    <row r="988" spans="1:3" x14ac:dyDescent="0.25">
      <c r="A988" t="s">
        <v>495</v>
      </c>
      <c r="B988" t="s">
        <v>2071</v>
      </c>
      <c r="C988" t="s">
        <v>2181</v>
      </c>
    </row>
    <row r="989" spans="1:3" x14ac:dyDescent="0.25">
      <c r="A989" t="s">
        <v>495</v>
      </c>
      <c r="B989" t="s">
        <v>366</v>
      </c>
      <c r="C989" t="s">
        <v>751</v>
      </c>
    </row>
    <row r="990" spans="1:3" x14ac:dyDescent="0.25">
      <c r="A990" t="s">
        <v>497</v>
      </c>
      <c r="B990" t="s">
        <v>1607</v>
      </c>
      <c r="C990" t="s">
        <v>1608</v>
      </c>
    </row>
    <row r="991" spans="1:3" x14ac:dyDescent="0.25">
      <c r="A991" t="s">
        <v>497</v>
      </c>
      <c r="B991" t="s">
        <v>1605</v>
      </c>
      <c r="C991" t="s">
        <v>1606</v>
      </c>
    </row>
    <row r="992" spans="1:3" x14ac:dyDescent="0.25">
      <c r="A992" t="s">
        <v>497</v>
      </c>
      <c r="B992" t="s">
        <v>1611</v>
      </c>
      <c r="C992" t="s">
        <v>1612</v>
      </c>
    </row>
    <row r="993" spans="1:3" x14ac:dyDescent="0.25">
      <c r="A993" t="s">
        <v>497</v>
      </c>
      <c r="B993" t="s">
        <v>1609</v>
      </c>
      <c r="C993" t="s">
        <v>1610</v>
      </c>
    </row>
    <row r="994" spans="1:3" x14ac:dyDescent="0.25">
      <c r="A994" t="s">
        <v>497</v>
      </c>
      <c r="B994" t="s">
        <v>485</v>
      </c>
      <c r="C994" t="s">
        <v>752</v>
      </c>
    </row>
    <row r="995" spans="1:3" x14ac:dyDescent="0.25">
      <c r="A995" t="s">
        <v>497</v>
      </c>
      <c r="B995" t="s">
        <v>753</v>
      </c>
      <c r="C995" t="s">
        <v>754</v>
      </c>
    </row>
    <row r="996" spans="1:3" x14ac:dyDescent="0.25">
      <c r="A996" t="s">
        <v>497</v>
      </c>
      <c r="B996" t="s">
        <v>755</v>
      </c>
      <c r="C996" t="s">
        <v>574</v>
      </c>
    </row>
    <row r="997" spans="1:3" x14ac:dyDescent="0.25">
      <c r="A997" t="s">
        <v>497</v>
      </c>
      <c r="B997" t="s">
        <v>756</v>
      </c>
      <c r="C997" t="s">
        <v>757</v>
      </c>
    </row>
    <row r="998" spans="1:3" x14ac:dyDescent="0.25">
      <c r="A998" t="s">
        <v>497</v>
      </c>
      <c r="B998" t="s">
        <v>758</v>
      </c>
      <c r="C998" t="s">
        <v>759</v>
      </c>
    </row>
    <row r="999" spans="1:3" x14ac:dyDescent="0.25">
      <c r="A999" t="s">
        <v>497</v>
      </c>
      <c r="B999" t="s">
        <v>760</v>
      </c>
      <c r="C999" t="s">
        <v>761</v>
      </c>
    </row>
    <row r="1000" spans="1:3" x14ac:dyDescent="0.25">
      <c r="A1000" t="s">
        <v>497</v>
      </c>
      <c r="B1000" t="s">
        <v>387</v>
      </c>
      <c r="C1000" t="s">
        <v>762</v>
      </c>
    </row>
    <row r="1001" spans="1:3" x14ac:dyDescent="0.25">
      <c r="A1001" t="s">
        <v>448</v>
      </c>
      <c r="B1001" t="s">
        <v>1607</v>
      </c>
      <c r="C1001" t="s">
        <v>1608</v>
      </c>
    </row>
    <row r="1002" spans="1:3" x14ac:dyDescent="0.25">
      <c r="A1002" t="s">
        <v>448</v>
      </c>
      <c r="B1002" t="s">
        <v>1605</v>
      </c>
      <c r="C1002" t="s">
        <v>1606</v>
      </c>
    </row>
    <row r="1003" spans="1:3" x14ac:dyDescent="0.25">
      <c r="A1003" t="s">
        <v>448</v>
      </c>
      <c r="B1003" t="s">
        <v>1611</v>
      </c>
      <c r="C1003" t="s">
        <v>1612</v>
      </c>
    </row>
    <row r="1004" spans="1:3" x14ac:dyDescent="0.25">
      <c r="A1004" t="s">
        <v>448</v>
      </c>
      <c r="B1004" t="s">
        <v>1609</v>
      </c>
      <c r="C1004" t="s">
        <v>1610</v>
      </c>
    </row>
    <row r="1005" spans="1:3" x14ac:dyDescent="0.25">
      <c r="A1005" t="s">
        <v>448</v>
      </c>
      <c r="B1005" t="s">
        <v>290</v>
      </c>
      <c r="C1005" t="s">
        <v>763</v>
      </c>
    </row>
    <row r="1006" spans="1:3" x14ac:dyDescent="0.25">
      <c r="A1006" t="s">
        <v>448</v>
      </c>
      <c r="B1006" t="s">
        <v>306</v>
      </c>
      <c r="C1006" t="s">
        <v>764</v>
      </c>
    </row>
    <row r="1007" spans="1:3" x14ac:dyDescent="0.25">
      <c r="A1007" t="s">
        <v>448</v>
      </c>
      <c r="B1007" t="s">
        <v>444</v>
      </c>
      <c r="C1007" t="s">
        <v>765</v>
      </c>
    </row>
    <row r="1008" spans="1:3" x14ac:dyDescent="0.25">
      <c r="A1008" t="s">
        <v>448</v>
      </c>
      <c r="B1008" t="s">
        <v>397</v>
      </c>
      <c r="C1008" t="s">
        <v>766</v>
      </c>
    </row>
    <row r="1009" spans="1:3" x14ac:dyDescent="0.25">
      <c r="A1009" t="s">
        <v>448</v>
      </c>
      <c r="B1009" t="s">
        <v>767</v>
      </c>
      <c r="C1009" t="s">
        <v>768</v>
      </c>
    </row>
    <row r="1010" spans="1:3" x14ac:dyDescent="0.25">
      <c r="A1010" t="s">
        <v>448</v>
      </c>
      <c r="B1010" t="s">
        <v>439</v>
      </c>
      <c r="C1010" t="s">
        <v>769</v>
      </c>
    </row>
    <row r="1011" spans="1:3" x14ac:dyDescent="0.25">
      <c r="A1011" t="s">
        <v>448</v>
      </c>
      <c r="B1011" t="s">
        <v>770</v>
      </c>
      <c r="C1011" t="s">
        <v>771</v>
      </c>
    </row>
    <row r="1012" spans="1:3" x14ac:dyDescent="0.25">
      <c r="A1012" t="s">
        <v>66</v>
      </c>
      <c r="B1012" t="s">
        <v>1607</v>
      </c>
      <c r="C1012" t="s">
        <v>1608</v>
      </c>
    </row>
    <row r="1013" spans="1:3" x14ac:dyDescent="0.25">
      <c r="A1013" t="s">
        <v>66</v>
      </c>
      <c r="B1013" t="s">
        <v>1605</v>
      </c>
      <c r="C1013" t="s">
        <v>1606</v>
      </c>
    </row>
    <row r="1014" spans="1:3" x14ac:dyDescent="0.25">
      <c r="A1014" t="s">
        <v>66</v>
      </c>
      <c r="B1014" t="s">
        <v>1611</v>
      </c>
      <c r="C1014" t="s">
        <v>1612</v>
      </c>
    </row>
    <row r="1015" spans="1:3" x14ac:dyDescent="0.25">
      <c r="A1015" t="s">
        <v>66</v>
      </c>
      <c r="B1015" t="s">
        <v>1609</v>
      </c>
      <c r="C1015" t="s">
        <v>1610</v>
      </c>
    </row>
    <row r="1016" spans="1:3" x14ac:dyDescent="0.25">
      <c r="A1016" t="s">
        <v>66</v>
      </c>
      <c r="B1016" t="s">
        <v>278</v>
      </c>
      <c r="C1016" t="s">
        <v>772</v>
      </c>
    </row>
    <row r="1017" spans="1:3" x14ac:dyDescent="0.25">
      <c r="A1017" t="s">
        <v>66</v>
      </c>
      <c r="B1017" t="s">
        <v>280</v>
      </c>
      <c r="C1017" t="s">
        <v>773</v>
      </c>
    </row>
    <row r="1018" spans="1:3" x14ac:dyDescent="0.25">
      <c r="A1018" t="s">
        <v>66</v>
      </c>
      <c r="B1018" t="s">
        <v>277</v>
      </c>
      <c r="C1018" t="s">
        <v>774</v>
      </c>
    </row>
    <row r="1019" spans="1:3" x14ac:dyDescent="0.25">
      <c r="A1019" t="s">
        <v>66</v>
      </c>
      <c r="B1019" t="s">
        <v>279</v>
      </c>
      <c r="C1019" t="s">
        <v>775</v>
      </c>
    </row>
    <row r="1020" spans="1:3" x14ac:dyDescent="0.25">
      <c r="A1020" t="s">
        <v>68</v>
      </c>
      <c r="B1020" t="s">
        <v>1607</v>
      </c>
      <c r="C1020" t="s">
        <v>1608</v>
      </c>
    </row>
    <row r="1021" spans="1:3" x14ac:dyDescent="0.25">
      <c r="A1021" t="s">
        <v>68</v>
      </c>
      <c r="B1021" t="s">
        <v>1605</v>
      </c>
      <c r="C1021" t="s">
        <v>1606</v>
      </c>
    </row>
    <row r="1022" spans="1:3" x14ac:dyDescent="0.25">
      <c r="A1022" t="s">
        <v>68</v>
      </c>
      <c r="B1022" t="s">
        <v>508</v>
      </c>
      <c r="C1022" t="s">
        <v>776</v>
      </c>
    </row>
    <row r="1023" spans="1:3" x14ac:dyDescent="0.25">
      <c r="A1023" t="s">
        <v>68</v>
      </c>
      <c r="B1023" t="s">
        <v>509</v>
      </c>
      <c r="C1023" t="s">
        <v>777</v>
      </c>
    </row>
    <row r="1024" spans="1:3" x14ac:dyDescent="0.25">
      <c r="A1024" t="s">
        <v>68</v>
      </c>
      <c r="B1024" t="s">
        <v>1611</v>
      </c>
      <c r="C1024" t="s">
        <v>1612</v>
      </c>
    </row>
    <row r="1025" spans="1:3" x14ac:dyDescent="0.25">
      <c r="A1025" t="s">
        <v>68</v>
      </c>
      <c r="B1025" t="s">
        <v>1609</v>
      </c>
      <c r="C1025" t="s">
        <v>1610</v>
      </c>
    </row>
    <row r="1026" spans="1:3" x14ac:dyDescent="0.25">
      <c r="A1026" t="s">
        <v>68</v>
      </c>
      <c r="B1026" t="s">
        <v>277</v>
      </c>
      <c r="C1026" t="s">
        <v>778</v>
      </c>
    </row>
    <row r="1027" spans="1:3" x14ac:dyDescent="0.25">
      <c r="A1027" t="s">
        <v>68</v>
      </c>
      <c r="B1027" t="s">
        <v>420</v>
      </c>
      <c r="C1027" t="s">
        <v>779</v>
      </c>
    </row>
    <row r="1028" spans="1:3" x14ac:dyDescent="0.25">
      <c r="A1028" t="s">
        <v>68</v>
      </c>
      <c r="B1028" t="s">
        <v>421</v>
      </c>
      <c r="C1028" t="s">
        <v>780</v>
      </c>
    </row>
    <row r="1029" spans="1:3" x14ac:dyDescent="0.25">
      <c r="A1029" t="s">
        <v>68</v>
      </c>
      <c r="B1029" t="s">
        <v>418</v>
      </c>
      <c r="C1029" t="s">
        <v>781</v>
      </c>
    </row>
    <row r="1030" spans="1:3" x14ac:dyDescent="0.25">
      <c r="A1030" t="s">
        <v>68</v>
      </c>
      <c r="B1030" t="s">
        <v>416</v>
      </c>
      <c r="C1030" t="s">
        <v>782</v>
      </c>
    </row>
    <row r="1031" spans="1:3" x14ac:dyDescent="0.25">
      <c r="A1031" t="s">
        <v>68</v>
      </c>
      <c r="B1031" t="s">
        <v>242</v>
      </c>
      <c r="C1031" t="s">
        <v>783</v>
      </c>
    </row>
    <row r="1032" spans="1:3" x14ac:dyDescent="0.25">
      <c r="A1032" t="s">
        <v>68</v>
      </c>
      <c r="B1032" t="s">
        <v>417</v>
      </c>
      <c r="C1032" t="s">
        <v>784</v>
      </c>
    </row>
    <row r="1033" spans="1:3" x14ac:dyDescent="0.25">
      <c r="A1033" t="s">
        <v>68</v>
      </c>
      <c r="B1033" t="s">
        <v>413</v>
      </c>
      <c r="C1033" t="s">
        <v>785</v>
      </c>
    </row>
    <row r="1034" spans="1:3" x14ac:dyDescent="0.25">
      <c r="A1034" t="s">
        <v>68</v>
      </c>
      <c r="B1034" t="s">
        <v>414</v>
      </c>
      <c r="C1034" t="s">
        <v>786</v>
      </c>
    </row>
    <row r="1035" spans="1:3" x14ac:dyDescent="0.25">
      <c r="A1035" t="s">
        <v>68</v>
      </c>
      <c r="B1035" t="s">
        <v>419</v>
      </c>
      <c r="C1035" t="s">
        <v>787</v>
      </c>
    </row>
    <row r="1036" spans="1:3" x14ac:dyDescent="0.25">
      <c r="A1036" t="s">
        <v>68</v>
      </c>
      <c r="B1036" t="s">
        <v>415</v>
      </c>
      <c r="C1036" t="s">
        <v>788</v>
      </c>
    </row>
    <row r="1037" spans="1:3" x14ac:dyDescent="0.25">
      <c r="A1037" t="s">
        <v>68</v>
      </c>
      <c r="B1037" t="s">
        <v>438</v>
      </c>
      <c r="C1037" t="s">
        <v>789</v>
      </c>
    </row>
    <row r="1038" spans="1:3" x14ac:dyDescent="0.25">
      <c r="A1038" t="s">
        <v>68</v>
      </c>
      <c r="B1038" t="s">
        <v>790</v>
      </c>
      <c r="C1038" t="s">
        <v>791</v>
      </c>
    </row>
    <row r="1039" spans="1:3" x14ac:dyDescent="0.25">
      <c r="A1039" t="s">
        <v>68</v>
      </c>
      <c r="B1039" t="s">
        <v>366</v>
      </c>
      <c r="C1039" t="s">
        <v>792</v>
      </c>
    </row>
    <row r="1040" spans="1:3" x14ac:dyDescent="0.25">
      <c r="A1040" t="s">
        <v>67</v>
      </c>
      <c r="B1040" t="s">
        <v>1607</v>
      </c>
      <c r="C1040" t="s">
        <v>1608</v>
      </c>
    </row>
    <row r="1041" spans="1:3" x14ac:dyDescent="0.25">
      <c r="A1041" t="s">
        <v>67</v>
      </c>
      <c r="B1041" t="s">
        <v>1605</v>
      </c>
      <c r="C1041" t="s">
        <v>1606</v>
      </c>
    </row>
    <row r="1042" spans="1:3" x14ac:dyDescent="0.25">
      <c r="A1042" t="s">
        <v>67</v>
      </c>
      <c r="B1042" t="s">
        <v>1611</v>
      </c>
      <c r="C1042" t="s">
        <v>1612</v>
      </c>
    </row>
    <row r="1043" spans="1:3" x14ac:dyDescent="0.25">
      <c r="A1043" t="s">
        <v>67</v>
      </c>
      <c r="B1043" t="s">
        <v>1609</v>
      </c>
      <c r="C1043" t="s">
        <v>1610</v>
      </c>
    </row>
    <row r="1044" spans="1:3" x14ac:dyDescent="0.25">
      <c r="A1044" t="s">
        <v>67</v>
      </c>
      <c r="B1044" t="s">
        <v>402</v>
      </c>
      <c r="C1044" t="s">
        <v>793</v>
      </c>
    </row>
    <row r="1045" spans="1:3" x14ac:dyDescent="0.25">
      <c r="A1045" t="s">
        <v>67</v>
      </c>
      <c r="B1045" t="s">
        <v>404</v>
      </c>
      <c r="C1045" t="s">
        <v>794</v>
      </c>
    </row>
    <row r="1046" spans="1:3" x14ac:dyDescent="0.25">
      <c r="A1046" t="s">
        <v>67</v>
      </c>
      <c r="B1046" t="s">
        <v>407</v>
      </c>
      <c r="C1046" t="s">
        <v>795</v>
      </c>
    </row>
    <row r="1047" spans="1:3" x14ac:dyDescent="0.25">
      <c r="A1047" t="s">
        <v>67</v>
      </c>
      <c r="B1047" t="s">
        <v>796</v>
      </c>
      <c r="C1047" t="s">
        <v>574</v>
      </c>
    </row>
    <row r="1048" spans="1:3" x14ac:dyDescent="0.25">
      <c r="A1048" t="s">
        <v>67</v>
      </c>
      <c r="B1048" t="s">
        <v>405</v>
      </c>
      <c r="C1048" t="s">
        <v>797</v>
      </c>
    </row>
    <row r="1049" spans="1:3" x14ac:dyDescent="0.25">
      <c r="A1049" t="s">
        <v>67</v>
      </c>
      <c r="B1049" t="s">
        <v>798</v>
      </c>
      <c r="C1049" t="s">
        <v>799</v>
      </c>
    </row>
    <row r="1050" spans="1:3" x14ac:dyDescent="0.25">
      <c r="A1050" t="s">
        <v>67</v>
      </c>
      <c r="B1050" t="s">
        <v>242</v>
      </c>
      <c r="C1050" t="s">
        <v>800</v>
      </c>
    </row>
    <row r="1051" spans="1:3" x14ac:dyDescent="0.25">
      <c r="A1051" t="s">
        <v>65</v>
      </c>
      <c r="B1051" t="s">
        <v>1607</v>
      </c>
      <c r="C1051" t="s">
        <v>1608</v>
      </c>
    </row>
    <row r="1052" spans="1:3" x14ac:dyDescent="0.25">
      <c r="A1052" t="s">
        <v>65</v>
      </c>
      <c r="B1052" t="s">
        <v>1605</v>
      </c>
      <c r="C1052" t="s">
        <v>1606</v>
      </c>
    </row>
    <row r="1053" spans="1:3" x14ac:dyDescent="0.25">
      <c r="A1053" t="s">
        <v>65</v>
      </c>
      <c r="B1053" t="s">
        <v>1611</v>
      </c>
      <c r="C1053" t="s">
        <v>1612</v>
      </c>
    </row>
    <row r="1054" spans="1:3" x14ac:dyDescent="0.25">
      <c r="A1054" t="s">
        <v>65</v>
      </c>
      <c r="B1054" t="s">
        <v>1609</v>
      </c>
      <c r="C1054" t="s">
        <v>1610</v>
      </c>
    </row>
    <row r="1055" spans="1:3" x14ac:dyDescent="0.25">
      <c r="A1055" t="s">
        <v>65</v>
      </c>
      <c r="B1055" t="s">
        <v>493</v>
      </c>
      <c r="C1055" t="s">
        <v>636</v>
      </c>
    </row>
    <row r="1056" spans="1:3" x14ac:dyDescent="0.25">
      <c r="A1056" t="s">
        <v>65</v>
      </c>
      <c r="B1056" t="s">
        <v>284</v>
      </c>
      <c r="C1056" t="s">
        <v>801</v>
      </c>
    </row>
    <row r="1057" spans="1:3" x14ac:dyDescent="0.25">
      <c r="A1057" t="s">
        <v>65</v>
      </c>
      <c r="B1057" t="s">
        <v>802</v>
      </c>
      <c r="C1057" t="s">
        <v>803</v>
      </c>
    </row>
    <row r="1058" spans="1:3" x14ac:dyDescent="0.25">
      <c r="A1058" t="s">
        <v>65</v>
      </c>
      <c r="B1058" t="s">
        <v>804</v>
      </c>
      <c r="C1058" t="s">
        <v>805</v>
      </c>
    </row>
    <row r="1059" spans="1:3" x14ac:dyDescent="0.25">
      <c r="A1059" t="s">
        <v>65</v>
      </c>
      <c r="B1059" t="s">
        <v>283</v>
      </c>
      <c r="C1059" t="s">
        <v>806</v>
      </c>
    </row>
    <row r="1060" spans="1:3" x14ac:dyDescent="0.25">
      <c r="A1060" t="s">
        <v>65</v>
      </c>
      <c r="B1060" t="s">
        <v>281</v>
      </c>
      <c r="C1060" t="s">
        <v>807</v>
      </c>
    </row>
    <row r="1061" spans="1:3" x14ac:dyDescent="0.25">
      <c r="A1061" t="s">
        <v>65</v>
      </c>
      <c r="B1061" t="s">
        <v>282</v>
      </c>
      <c r="C1061" t="s">
        <v>808</v>
      </c>
    </row>
    <row r="1062" spans="1:3" x14ac:dyDescent="0.25">
      <c r="A1062" t="s">
        <v>69</v>
      </c>
      <c r="B1062" t="s">
        <v>1607</v>
      </c>
      <c r="C1062" t="s">
        <v>1608</v>
      </c>
    </row>
    <row r="1063" spans="1:3" x14ac:dyDescent="0.25">
      <c r="A1063" t="s">
        <v>69</v>
      </c>
      <c r="B1063" t="s">
        <v>1605</v>
      </c>
      <c r="C1063" t="s">
        <v>1606</v>
      </c>
    </row>
    <row r="1064" spans="1:3" x14ac:dyDescent="0.25">
      <c r="A1064" t="s">
        <v>69</v>
      </c>
      <c r="B1064" t="s">
        <v>1611</v>
      </c>
      <c r="C1064" t="s">
        <v>1612</v>
      </c>
    </row>
    <row r="1065" spans="1:3" x14ac:dyDescent="0.25">
      <c r="A1065" t="s">
        <v>69</v>
      </c>
      <c r="B1065" t="s">
        <v>1609</v>
      </c>
      <c r="C1065" t="s">
        <v>1610</v>
      </c>
    </row>
    <row r="1066" spans="1:3" x14ac:dyDescent="0.25">
      <c r="A1066" t="s">
        <v>69</v>
      </c>
      <c r="B1066" t="s">
        <v>1452</v>
      </c>
      <c r="C1066" t="s">
        <v>1521</v>
      </c>
    </row>
    <row r="1067" spans="1:3" x14ac:dyDescent="0.25">
      <c r="A1067" t="s">
        <v>69</v>
      </c>
      <c r="B1067" t="s">
        <v>1522</v>
      </c>
      <c r="C1067" t="s">
        <v>1523</v>
      </c>
    </row>
    <row r="1068" spans="1:3" x14ac:dyDescent="0.25">
      <c r="A1068" t="s">
        <v>69</v>
      </c>
      <c r="B1068" t="s">
        <v>369</v>
      </c>
      <c r="C1068" t="s">
        <v>824</v>
      </c>
    </row>
    <row r="1069" spans="1:3" x14ac:dyDescent="0.25">
      <c r="A1069" t="s">
        <v>69</v>
      </c>
      <c r="B1069" t="s">
        <v>368</v>
      </c>
      <c r="C1069" t="s">
        <v>825</v>
      </c>
    </row>
    <row r="1070" spans="1:3" x14ac:dyDescent="0.25">
      <c r="A1070" t="s">
        <v>69</v>
      </c>
      <c r="B1070" t="s">
        <v>367</v>
      </c>
      <c r="C1070" t="s">
        <v>826</v>
      </c>
    </row>
    <row r="1071" spans="1:3" x14ac:dyDescent="0.25">
      <c r="A1071" t="s">
        <v>69</v>
      </c>
      <c r="B1071" t="s">
        <v>370</v>
      </c>
      <c r="C1071" t="s">
        <v>827</v>
      </c>
    </row>
    <row r="1072" spans="1:3" x14ac:dyDescent="0.25">
      <c r="A1072" t="s">
        <v>69</v>
      </c>
      <c r="B1072" t="s">
        <v>371</v>
      </c>
      <c r="C1072" t="s">
        <v>828</v>
      </c>
    </row>
    <row r="1073" spans="1:3" x14ac:dyDescent="0.25">
      <c r="A1073" t="s">
        <v>71</v>
      </c>
      <c r="B1073" t="s">
        <v>1607</v>
      </c>
      <c r="C1073" t="s">
        <v>1608</v>
      </c>
    </row>
    <row r="1074" spans="1:3" x14ac:dyDescent="0.25">
      <c r="A1074" t="s">
        <v>71</v>
      </c>
      <c r="B1074" t="s">
        <v>1605</v>
      </c>
      <c r="C1074" t="s">
        <v>1606</v>
      </c>
    </row>
    <row r="1075" spans="1:3" x14ac:dyDescent="0.25">
      <c r="A1075" t="s">
        <v>71</v>
      </c>
      <c r="B1075" t="s">
        <v>2045</v>
      </c>
      <c r="C1075" t="s">
        <v>2182</v>
      </c>
    </row>
    <row r="1076" spans="1:3" x14ac:dyDescent="0.25">
      <c r="A1076" t="s">
        <v>71</v>
      </c>
      <c r="B1076" t="s">
        <v>508</v>
      </c>
      <c r="C1076" t="s">
        <v>1613</v>
      </c>
    </row>
    <row r="1077" spans="1:3" x14ac:dyDescent="0.25">
      <c r="A1077" t="s">
        <v>71</v>
      </c>
      <c r="B1077" t="s">
        <v>509</v>
      </c>
      <c r="C1077" t="s">
        <v>830</v>
      </c>
    </row>
    <row r="1078" spans="1:3" x14ac:dyDescent="0.25">
      <c r="A1078" t="s">
        <v>71</v>
      </c>
      <c r="B1078" t="s">
        <v>1611</v>
      </c>
      <c r="C1078" t="s">
        <v>1612</v>
      </c>
    </row>
    <row r="1079" spans="1:3" x14ac:dyDescent="0.25">
      <c r="A1079" t="s">
        <v>71</v>
      </c>
      <c r="B1079" t="s">
        <v>1609</v>
      </c>
      <c r="C1079" t="s">
        <v>1610</v>
      </c>
    </row>
    <row r="1080" spans="1:3" x14ac:dyDescent="0.25">
      <c r="A1080" t="s">
        <v>71</v>
      </c>
      <c r="B1080" t="s">
        <v>2060</v>
      </c>
      <c r="C1080" t="s">
        <v>2183</v>
      </c>
    </row>
    <row r="1081" spans="1:3" x14ac:dyDescent="0.25">
      <c r="A1081" t="s">
        <v>71</v>
      </c>
      <c r="B1081" t="s">
        <v>2002</v>
      </c>
      <c r="C1081" t="s">
        <v>2184</v>
      </c>
    </row>
    <row r="1082" spans="1:3" x14ac:dyDescent="0.25">
      <c r="A1082" t="s">
        <v>71</v>
      </c>
      <c r="B1082" t="s">
        <v>2003</v>
      </c>
      <c r="C1082" t="s">
        <v>2185</v>
      </c>
    </row>
    <row r="1083" spans="1:3" x14ac:dyDescent="0.25">
      <c r="A1083" t="s">
        <v>71</v>
      </c>
      <c r="B1083" t="s">
        <v>2004</v>
      </c>
      <c r="C1083" t="s">
        <v>2186</v>
      </c>
    </row>
    <row r="1084" spans="1:3" x14ac:dyDescent="0.25">
      <c r="A1084" t="s">
        <v>71</v>
      </c>
      <c r="B1084" t="s">
        <v>2005</v>
      </c>
      <c r="C1084" t="s">
        <v>2187</v>
      </c>
    </row>
    <row r="1085" spans="1:3" x14ac:dyDescent="0.25">
      <c r="A1085" t="s">
        <v>71</v>
      </c>
      <c r="B1085" t="s">
        <v>2006</v>
      </c>
      <c r="C1085" t="s">
        <v>2188</v>
      </c>
    </row>
    <row r="1086" spans="1:3" x14ac:dyDescent="0.25">
      <c r="A1086" t="s">
        <v>71</v>
      </c>
      <c r="B1086" t="s">
        <v>2007</v>
      </c>
      <c r="C1086" t="s">
        <v>2189</v>
      </c>
    </row>
    <row r="1087" spans="1:3" x14ac:dyDescent="0.25">
      <c r="A1087" t="s">
        <v>71</v>
      </c>
      <c r="B1087" t="s">
        <v>2008</v>
      </c>
      <c r="C1087" t="s">
        <v>2190</v>
      </c>
    </row>
    <row r="1088" spans="1:3" x14ac:dyDescent="0.25">
      <c r="A1088" t="s">
        <v>71</v>
      </c>
      <c r="B1088" t="s">
        <v>2009</v>
      </c>
      <c r="C1088" t="s">
        <v>2191</v>
      </c>
    </row>
    <row r="1089" spans="1:3" x14ac:dyDescent="0.25">
      <c r="A1089" t="s">
        <v>71</v>
      </c>
      <c r="B1089" t="s">
        <v>2010</v>
      </c>
      <c r="C1089" t="s">
        <v>2192</v>
      </c>
    </row>
    <row r="1090" spans="1:3" x14ac:dyDescent="0.25">
      <c r="A1090" t="s">
        <v>71</v>
      </c>
      <c r="B1090" t="s">
        <v>2011</v>
      </c>
      <c r="C1090" t="s">
        <v>2193</v>
      </c>
    </row>
    <row r="1091" spans="1:3" x14ac:dyDescent="0.25">
      <c r="A1091" t="s">
        <v>71</v>
      </c>
      <c r="B1091" t="s">
        <v>2012</v>
      </c>
      <c r="C1091" t="s">
        <v>2194</v>
      </c>
    </row>
    <row r="1092" spans="1:3" x14ac:dyDescent="0.25">
      <c r="A1092" t="s">
        <v>71</v>
      </c>
      <c r="B1092" t="s">
        <v>2013</v>
      </c>
      <c r="C1092" t="s">
        <v>2195</v>
      </c>
    </row>
    <row r="1093" spans="1:3" x14ac:dyDescent="0.25">
      <c r="A1093" t="s">
        <v>71</v>
      </c>
      <c r="B1093" t="s">
        <v>2014</v>
      </c>
      <c r="C1093" t="s">
        <v>2196</v>
      </c>
    </row>
    <row r="1094" spans="1:3" x14ac:dyDescent="0.25">
      <c r="A1094" t="s">
        <v>71</v>
      </c>
      <c r="B1094" t="s">
        <v>2015</v>
      </c>
      <c r="C1094" t="s">
        <v>2197</v>
      </c>
    </row>
    <row r="1095" spans="1:3" x14ac:dyDescent="0.25">
      <c r="A1095" t="s">
        <v>71</v>
      </c>
      <c r="B1095" t="s">
        <v>2016</v>
      </c>
      <c r="C1095" t="s">
        <v>2198</v>
      </c>
    </row>
    <row r="1096" spans="1:3" x14ac:dyDescent="0.25">
      <c r="A1096" t="s">
        <v>71</v>
      </c>
      <c r="B1096" t="s">
        <v>2017</v>
      </c>
      <c r="C1096" t="s">
        <v>2199</v>
      </c>
    </row>
    <row r="1097" spans="1:3" x14ac:dyDescent="0.25">
      <c r="A1097" t="s">
        <v>71</v>
      </c>
      <c r="B1097" t="s">
        <v>2018</v>
      </c>
      <c r="C1097" t="s">
        <v>2200</v>
      </c>
    </row>
    <row r="1098" spans="1:3" x14ac:dyDescent="0.25">
      <c r="A1098" t="s">
        <v>71</v>
      </c>
      <c r="B1098" t="s">
        <v>2039</v>
      </c>
      <c r="C1098" t="s">
        <v>2201</v>
      </c>
    </row>
    <row r="1099" spans="1:3" x14ac:dyDescent="0.25">
      <c r="A1099" t="s">
        <v>71</v>
      </c>
      <c r="B1099" t="s">
        <v>1614</v>
      </c>
      <c r="C1099" t="s">
        <v>1615</v>
      </c>
    </row>
    <row r="1100" spans="1:3" x14ac:dyDescent="0.25">
      <c r="A1100" t="s">
        <v>71</v>
      </c>
      <c r="B1100" t="s">
        <v>2019</v>
      </c>
      <c r="C1100" t="s">
        <v>2202</v>
      </c>
    </row>
    <row r="1101" spans="1:3" x14ac:dyDescent="0.25">
      <c r="A1101" t="s">
        <v>71</v>
      </c>
      <c r="B1101" t="s">
        <v>831</v>
      </c>
      <c r="C1101" t="s">
        <v>832</v>
      </c>
    </row>
    <row r="1102" spans="1:3" x14ac:dyDescent="0.25">
      <c r="A1102" t="s">
        <v>71</v>
      </c>
      <c r="B1102" t="s">
        <v>833</v>
      </c>
      <c r="C1102" t="s">
        <v>834</v>
      </c>
    </row>
    <row r="1103" spans="1:3" x14ac:dyDescent="0.25">
      <c r="A1103" t="s">
        <v>71</v>
      </c>
      <c r="B1103" t="s">
        <v>367</v>
      </c>
      <c r="C1103" t="s">
        <v>835</v>
      </c>
    </row>
    <row r="1104" spans="1:3" x14ac:dyDescent="0.25">
      <c r="A1104" t="s">
        <v>71</v>
      </c>
      <c r="B1104" t="s">
        <v>375</v>
      </c>
      <c r="C1104" t="s">
        <v>836</v>
      </c>
    </row>
    <row r="1105" spans="1:3" x14ac:dyDescent="0.25">
      <c r="A1105" t="s">
        <v>71</v>
      </c>
      <c r="B1105" t="s">
        <v>837</v>
      </c>
      <c r="C1105" t="s">
        <v>838</v>
      </c>
    </row>
    <row r="1106" spans="1:3" x14ac:dyDescent="0.25">
      <c r="A1106" t="s">
        <v>71</v>
      </c>
      <c r="B1106" t="s">
        <v>374</v>
      </c>
      <c r="C1106" t="s">
        <v>839</v>
      </c>
    </row>
    <row r="1107" spans="1:3" x14ac:dyDescent="0.25">
      <c r="A1107" t="s">
        <v>71</v>
      </c>
      <c r="B1107" t="s">
        <v>376</v>
      </c>
      <c r="C1107" t="s">
        <v>840</v>
      </c>
    </row>
    <row r="1108" spans="1:3" x14ac:dyDescent="0.25">
      <c r="A1108" t="s">
        <v>71</v>
      </c>
      <c r="B1108" t="s">
        <v>366</v>
      </c>
      <c r="C1108" t="s">
        <v>841</v>
      </c>
    </row>
    <row r="1109" spans="1:3" x14ac:dyDescent="0.25">
      <c r="A1109" t="s">
        <v>71</v>
      </c>
      <c r="B1109" t="s">
        <v>842</v>
      </c>
      <c r="C1109" t="s">
        <v>843</v>
      </c>
    </row>
    <row r="1110" spans="1:3" x14ac:dyDescent="0.25">
      <c r="A1110" t="s">
        <v>71</v>
      </c>
      <c r="B1110" t="s">
        <v>372</v>
      </c>
      <c r="C1110" t="s">
        <v>844</v>
      </c>
    </row>
    <row r="1111" spans="1:3" x14ac:dyDescent="0.25">
      <c r="A1111" t="s">
        <v>71</v>
      </c>
      <c r="B1111" t="s">
        <v>378</v>
      </c>
      <c r="C1111" t="s">
        <v>845</v>
      </c>
    </row>
    <row r="1112" spans="1:3" x14ac:dyDescent="0.25">
      <c r="A1112" t="s">
        <v>71</v>
      </c>
      <c r="B1112" t="s">
        <v>385</v>
      </c>
      <c r="C1112" t="s">
        <v>846</v>
      </c>
    </row>
    <row r="1113" spans="1:3" x14ac:dyDescent="0.25">
      <c r="A1113" t="s">
        <v>71</v>
      </c>
      <c r="B1113" t="s">
        <v>379</v>
      </c>
      <c r="C1113" t="s">
        <v>847</v>
      </c>
    </row>
    <row r="1114" spans="1:3" x14ac:dyDescent="0.25">
      <c r="A1114" t="s">
        <v>71</v>
      </c>
      <c r="B1114" t="s">
        <v>380</v>
      </c>
      <c r="C1114" t="s">
        <v>848</v>
      </c>
    </row>
    <row r="1115" spans="1:3" x14ac:dyDescent="0.25">
      <c r="A1115" t="s">
        <v>71</v>
      </c>
      <c r="B1115" t="s">
        <v>443</v>
      </c>
      <c r="C1115" t="s">
        <v>319</v>
      </c>
    </row>
    <row r="1116" spans="1:3" x14ac:dyDescent="0.25">
      <c r="A1116" t="s">
        <v>71</v>
      </c>
      <c r="B1116" t="s">
        <v>1088</v>
      </c>
      <c r="C1116" t="s">
        <v>2203</v>
      </c>
    </row>
    <row r="1117" spans="1:3" x14ac:dyDescent="0.25">
      <c r="A1117" t="s">
        <v>72</v>
      </c>
      <c r="B1117" t="s">
        <v>1607</v>
      </c>
      <c r="C1117" t="s">
        <v>1608</v>
      </c>
    </row>
    <row r="1118" spans="1:3" x14ac:dyDescent="0.25">
      <c r="A1118" t="s">
        <v>72</v>
      </c>
      <c r="B1118" t="s">
        <v>1605</v>
      </c>
      <c r="C1118" t="s">
        <v>1606</v>
      </c>
    </row>
    <row r="1119" spans="1:3" x14ac:dyDescent="0.25">
      <c r="A1119" t="s">
        <v>72</v>
      </c>
      <c r="B1119" t="s">
        <v>850</v>
      </c>
      <c r="C1119" t="s">
        <v>851</v>
      </c>
    </row>
    <row r="1120" spans="1:3" x14ac:dyDescent="0.25">
      <c r="A1120" t="s">
        <v>72</v>
      </c>
      <c r="B1120" t="s">
        <v>1611</v>
      </c>
      <c r="C1120" t="s">
        <v>1612</v>
      </c>
    </row>
    <row r="1121" spans="1:3" x14ac:dyDescent="0.25">
      <c r="A1121" t="s">
        <v>72</v>
      </c>
      <c r="B1121" t="s">
        <v>1609</v>
      </c>
      <c r="C1121" t="s">
        <v>1610</v>
      </c>
    </row>
    <row r="1122" spans="1:3" x14ac:dyDescent="0.25">
      <c r="A1122" t="s">
        <v>72</v>
      </c>
      <c r="B1122" t="s">
        <v>852</v>
      </c>
      <c r="C1122" t="s">
        <v>853</v>
      </c>
    </row>
    <row r="1123" spans="1:3" x14ac:dyDescent="0.25">
      <c r="A1123" t="s">
        <v>72</v>
      </c>
      <c r="B1123" t="s">
        <v>2063</v>
      </c>
      <c r="C1123" t="s">
        <v>2204</v>
      </c>
    </row>
    <row r="1124" spans="1:3" x14ac:dyDescent="0.25">
      <c r="A1124" t="s">
        <v>72</v>
      </c>
      <c r="B1124" t="s">
        <v>2064</v>
      </c>
      <c r="C1124" t="s">
        <v>2205</v>
      </c>
    </row>
    <row r="1125" spans="1:3" x14ac:dyDescent="0.25">
      <c r="A1125" t="s">
        <v>72</v>
      </c>
      <c r="B1125" t="s">
        <v>1843</v>
      </c>
      <c r="C1125" t="s">
        <v>1847</v>
      </c>
    </row>
    <row r="1126" spans="1:3" x14ac:dyDescent="0.25">
      <c r="A1126" t="s">
        <v>72</v>
      </c>
      <c r="B1126" t="s">
        <v>1845</v>
      </c>
      <c r="C1126" t="s">
        <v>1849</v>
      </c>
    </row>
    <row r="1127" spans="1:3" x14ac:dyDescent="0.25">
      <c r="A1127" t="s">
        <v>72</v>
      </c>
      <c r="B1127" t="s">
        <v>1844</v>
      </c>
      <c r="C1127" t="s">
        <v>1848</v>
      </c>
    </row>
    <row r="1128" spans="1:3" x14ac:dyDescent="0.25">
      <c r="A1128" t="s">
        <v>72</v>
      </c>
      <c r="B1128" t="s">
        <v>1846</v>
      </c>
      <c r="C1128" t="s">
        <v>1850</v>
      </c>
    </row>
    <row r="1129" spans="1:3" x14ac:dyDescent="0.25">
      <c r="A1129" t="s">
        <v>72</v>
      </c>
      <c r="B1129" t="s">
        <v>2065</v>
      </c>
      <c r="C1129" t="s">
        <v>2206</v>
      </c>
    </row>
    <row r="1130" spans="1:3" x14ac:dyDescent="0.25">
      <c r="A1130" t="s">
        <v>72</v>
      </c>
      <c r="B1130" t="s">
        <v>2066</v>
      </c>
      <c r="C1130" t="s">
        <v>2207</v>
      </c>
    </row>
    <row r="1131" spans="1:3" x14ac:dyDescent="0.25">
      <c r="A1131" t="s">
        <v>72</v>
      </c>
      <c r="B1131" t="s">
        <v>2067</v>
      </c>
      <c r="C1131" t="s">
        <v>2208</v>
      </c>
    </row>
    <row r="1132" spans="1:3" x14ac:dyDescent="0.25">
      <c r="A1132" t="s">
        <v>72</v>
      </c>
      <c r="B1132" t="s">
        <v>2068</v>
      </c>
      <c r="C1132" t="s">
        <v>2209</v>
      </c>
    </row>
    <row r="1133" spans="1:3" x14ac:dyDescent="0.25">
      <c r="A1133" t="s">
        <v>72</v>
      </c>
      <c r="B1133" t="s">
        <v>2069</v>
      </c>
      <c r="C1133" t="s">
        <v>2210</v>
      </c>
    </row>
    <row r="1134" spans="1:3" x14ac:dyDescent="0.25">
      <c r="A1134" t="s">
        <v>72</v>
      </c>
      <c r="B1134" t="s">
        <v>854</v>
      </c>
      <c r="C1134" t="s">
        <v>855</v>
      </c>
    </row>
    <row r="1135" spans="1:3" x14ac:dyDescent="0.25">
      <c r="A1135" t="s">
        <v>72</v>
      </c>
      <c r="B1135" t="s">
        <v>1841</v>
      </c>
      <c r="C1135" t="s">
        <v>1851</v>
      </c>
    </row>
    <row r="1136" spans="1:3" x14ac:dyDescent="0.25">
      <c r="A1136" t="s">
        <v>72</v>
      </c>
      <c r="B1136" t="s">
        <v>1842</v>
      </c>
      <c r="C1136" t="s">
        <v>1852</v>
      </c>
    </row>
    <row r="1137" spans="1:3" x14ac:dyDescent="0.25">
      <c r="A1137" t="s">
        <v>72</v>
      </c>
      <c r="B1137" t="s">
        <v>389</v>
      </c>
      <c r="C1137" t="s">
        <v>856</v>
      </c>
    </row>
    <row r="1138" spans="1:3" x14ac:dyDescent="0.25">
      <c r="A1138" t="s">
        <v>72</v>
      </c>
      <c r="B1138" t="s">
        <v>857</v>
      </c>
      <c r="C1138" t="s">
        <v>858</v>
      </c>
    </row>
    <row r="1139" spans="1:3" x14ac:dyDescent="0.25">
      <c r="A1139" t="s">
        <v>72</v>
      </c>
      <c r="B1139" t="s">
        <v>387</v>
      </c>
      <c r="C1139" t="s">
        <v>859</v>
      </c>
    </row>
    <row r="1140" spans="1:3" x14ac:dyDescent="0.25">
      <c r="A1140" t="s">
        <v>72</v>
      </c>
      <c r="B1140" t="s">
        <v>392</v>
      </c>
      <c r="C1140" t="s">
        <v>860</v>
      </c>
    </row>
    <row r="1141" spans="1:3" x14ac:dyDescent="0.25">
      <c r="A1141" t="s">
        <v>72</v>
      </c>
      <c r="B1141" t="s">
        <v>393</v>
      </c>
      <c r="C1141" t="s">
        <v>861</v>
      </c>
    </row>
    <row r="1142" spans="1:3" x14ac:dyDescent="0.25">
      <c r="A1142" t="s">
        <v>72</v>
      </c>
      <c r="B1142" t="s">
        <v>862</v>
      </c>
      <c r="C1142" t="s">
        <v>863</v>
      </c>
    </row>
    <row r="1143" spans="1:3" x14ac:dyDescent="0.25">
      <c r="A1143" t="s">
        <v>72</v>
      </c>
      <c r="B1143" t="s">
        <v>868</v>
      </c>
      <c r="C1143" t="s">
        <v>869</v>
      </c>
    </row>
    <row r="1144" spans="1:3" x14ac:dyDescent="0.25">
      <c r="A1144" t="s">
        <v>72</v>
      </c>
      <c r="B1144" t="s">
        <v>366</v>
      </c>
      <c r="C1144" t="s">
        <v>870</v>
      </c>
    </row>
    <row r="1145" spans="1:3" x14ac:dyDescent="0.25">
      <c r="A1145" t="s">
        <v>73</v>
      </c>
      <c r="B1145" t="s">
        <v>1607</v>
      </c>
      <c r="C1145" t="s">
        <v>1608</v>
      </c>
    </row>
    <row r="1146" spans="1:3" x14ac:dyDescent="0.25">
      <c r="A1146" t="s">
        <v>73</v>
      </c>
      <c r="B1146" t="s">
        <v>1605</v>
      </c>
      <c r="C1146" t="s">
        <v>1606</v>
      </c>
    </row>
    <row r="1147" spans="1:3" x14ac:dyDescent="0.25">
      <c r="A1147" t="s">
        <v>73</v>
      </c>
      <c r="B1147" t="s">
        <v>1611</v>
      </c>
      <c r="C1147" t="s">
        <v>1612</v>
      </c>
    </row>
    <row r="1148" spans="1:3" x14ac:dyDescent="0.25">
      <c r="A1148" t="s">
        <v>73</v>
      </c>
      <c r="B1148" t="s">
        <v>1609</v>
      </c>
      <c r="C1148" t="s">
        <v>1610</v>
      </c>
    </row>
    <row r="1149" spans="1:3" x14ac:dyDescent="0.25">
      <c r="A1149" t="s">
        <v>73</v>
      </c>
      <c r="B1149" t="s">
        <v>366</v>
      </c>
      <c r="C1149" t="s">
        <v>871</v>
      </c>
    </row>
    <row r="1150" spans="1:3" x14ac:dyDescent="0.25">
      <c r="A1150" t="s">
        <v>73</v>
      </c>
      <c r="B1150" t="s">
        <v>2211</v>
      </c>
      <c r="C1150" t="s">
        <v>2212</v>
      </c>
    </row>
    <row r="1151" spans="1:3" x14ac:dyDescent="0.25">
      <c r="A1151" t="s">
        <v>73</v>
      </c>
      <c r="B1151" t="s">
        <v>302</v>
      </c>
      <c r="C1151" t="s">
        <v>872</v>
      </c>
    </row>
    <row r="1152" spans="1:3" x14ac:dyDescent="0.25">
      <c r="A1152" t="s">
        <v>73</v>
      </c>
      <c r="B1152" t="s">
        <v>290</v>
      </c>
      <c r="C1152" t="s">
        <v>873</v>
      </c>
    </row>
    <row r="1153" spans="1:3" x14ac:dyDescent="0.25">
      <c r="A1153" t="s">
        <v>73</v>
      </c>
      <c r="B1153" t="s">
        <v>874</v>
      </c>
      <c r="C1153" t="s">
        <v>875</v>
      </c>
    </row>
    <row r="1154" spans="1:3" x14ac:dyDescent="0.25">
      <c r="A1154" t="s">
        <v>73</v>
      </c>
      <c r="B1154" t="s">
        <v>303</v>
      </c>
      <c r="C1154" t="s">
        <v>876</v>
      </c>
    </row>
    <row r="1155" spans="1:3" x14ac:dyDescent="0.25">
      <c r="A1155" t="s">
        <v>73</v>
      </c>
      <c r="B1155" t="s">
        <v>301</v>
      </c>
      <c r="C1155" t="s">
        <v>877</v>
      </c>
    </row>
    <row r="1156" spans="1:3" x14ac:dyDescent="0.25">
      <c r="A1156" t="s">
        <v>73</v>
      </c>
      <c r="B1156" t="s">
        <v>305</v>
      </c>
      <c r="C1156" t="s">
        <v>878</v>
      </c>
    </row>
    <row r="1157" spans="1:3" x14ac:dyDescent="0.25">
      <c r="A1157" t="s">
        <v>73</v>
      </c>
      <c r="B1157" t="s">
        <v>2213</v>
      </c>
      <c r="C1157" t="s">
        <v>2214</v>
      </c>
    </row>
    <row r="1158" spans="1:3" x14ac:dyDescent="0.25">
      <c r="A1158" t="s">
        <v>74</v>
      </c>
      <c r="B1158" t="s">
        <v>1607</v>
      </c>
      <c r="C1158" t="s">
        <v>1608</v>
      </c>
    </row>
    <row r="1159" spans="1:3" x14ac:dyDescent="0.25">
      <c r="A1159" t="s">
        <v>74</v>
      </c>
      <c r="B1159" t="s">
        <v>1605</v>
      </c>
      <c r="C1159" t="s">
        <v>1606</v>
      </c>
    </row>
    <row r="1160" spans="1:3" x14ac:dyDescent="0.25">
      <c r="A1160" t="s">
        <v>74</v>
      </c>
      <c r="B1160" t="s">
        <v>1611</v>
      </c>
      <c r="C1160" t="s">
        <v>1612</v>
      </c>
    </row>
    <row r="1161" spans="1:3" x14ac:dyDescent="0.25">
      <c r="A1161" t="s">
        <v>74</v>
      </c>
      <c r="B1161" t="s">
        <v>1609</v>
      </c>
      <c r="C1161" t="s">
        <v>1610</v>
      </c>
    </row>
    <row r="1162" spans="1:3" x14ac:dyDescent="0.25">
      <c r="A1162" t="s">
        <v>74</v>
      </c>
      <c r="B1162" t="s">
        <v>293</v>
      </c>
      <c r="C1162" t="s">
        <v>879</v>
      </c>
    </row>
    <row r="1163" spans="1:3" x14ac:dyDescent="0.25">
      <c r="A1163" t="s">
        <v>74</v>
      </c>
      <c r="B1163" t="s">
        <v>295</v>
      </c>
      <c r="C1163" t="s">
        <v>880</v>
      </c>
    </row>
    <row r="1164" spans="1:3" x14ac:dyDescent="0.25">
      <c r="A1164" t="s">
        <v>74</v>
      </c>
      <c r="B1164" t="s">
        <v>292</v>
      </c>
      <c r="C1164" t="s">
        <v>881</v>
      </c>
    </row>
    <row r="1165" spans="1:3" x14ac:dyDescent="0.25">
      <c r="A1165" t="s">
        <v>74</v>
      </c>
      <c r="B1165" t="s">
        <v>294</v>
      </c>
      <c r="C1165" t="s">
        <v>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CORE_DDL</vt:lpstr>
      <vt:lpstr>Naming Worksheet</vt:lpstr>
      <vt:lpstr>Column Names</vt:lpstr>
      <vt:lpstr>View Comments</vt:lpstr>
      <vt:lpstr>Table_Cols</vt:lpstr>
    </vt:vector>
  </TitlesOfParts>
  <Company>National Marine Fisheries Svc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2017-02-10T21:18:34Z</dcterms:modified>
</cp:coreProperties>
</file>