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5" i="1" l="1"/>
  <c r="C65" i="1" s="1"/>
  <c r="E27" i="1" l="1"/>
  <c r="E64" i="1"/>
  <c r="E60" i="1"/>
  <c r="A27" i="1"/>
  <c r="C27" i="1" s="1"/>
  <c r="A64" i="1"/>
  <c r="C64" i="1" s="1"/>
  <c r="A63" i="1" l="1"/>
  <c r="C63" i="1" s="1"/>
  <c r="A3" i="1" l="1"/>
  <c r="C3" i="1" s="1"/>
  <c r="C2" i="1"/>
  <c r="C14" i="1" l="1"/>
  <c r="C28" i="1"/>
  <c r="A29" i="1"/>
  <c r="C29" i="1" s="1"/>
  <c r="E30" i="1" l="1"/>
  <c r="A30" i="1"/>
  <c r="A31" i="1" l="1"/>
  <c r="C30" i="1"/>
  <c r="A15" i="1"/>
  <c r="E14" i="1" l="1"/>
  <c r="A16" i="1"/>
  <c r="C15" i="1"/>
  <c r="A32" i="1"/>
  <c r="C31" i="1"/>
  <c r="A5" i="1" l="1"/>
  <c r="C4" i="1"/>
  <c r="A33" i="1"/>
  <c r="C32" i="1"/>
  <c r="A17" i="1"/>
  <c r="C16" i="1"/>
  <c r="A6" i="1" l="1"/>
  <c r="C5" i="1"/>
  <c r="A18" i="1"/>
  <c r="C17" i="1"/>
  <c r="A34" i="1"/>
  <c r="C33" i="1"/>
  <c r="A7" i="1" l="1"/>
  <c r="C6" i="1"/>
  <c r="A35" i="1"/>
  <c r="C34" i="1"/>
  <c r="A19" i="1"/>
  <c r="C18" i="1"/>
  <c r="A8" i="1" l="1"/>
  <c r="C7" i="1"/>
  <c r="A20" i="1"/>
  <c r="C19" i="1"/>
  <c r="A36" i="1"/>
  <c r="C35" i="1"/>
  <c r="C8" i="1" l="1"/>
  <c r="A9" i="1"/>
  <c r="E48" i="1"/>
  <c r="A37" i="1"/>
  <c r="C36" i="1"/>
  <c r="A21" i="1"/>
  <c r="C20" i="1"/>
  <c r="C9" i="1" l="1"/>
  <c r="A10" i="1"/>
  <c r="E49" i="1"/>
  <c r="A38" i="1"/>
  <c r="C37" i="1"/>
  <c r="A22" i="1"/>
  <c r="C21" i="1"/>
  <c r="E38" i="1" s="1"/>
  <c r="A11" i="1" l="1"/>
  <c r="C10" i="1"/>
  <c r="E52" i="1" s="1"/>
  <c r="E31" i="1"/>
  <c r="E15" i="1"/>
  <c r="A23" i="1"/>
  <c r="C22" i="1"/>
  <c r="A39" i="1"/>
  <c r="C38" i="1"/>
  <c r="E21" i="1" s="1"/>
  <c r="C11" i="1" l="1"/>
  <c r="A12" i="1"/>
  <c r="A13" i="1" s="1"/>
  <c r="C13" i="1" s="1"/>
  <c r="A40" i="1"/>
  <c r="C39" i="1"/>
  <c r="A24" i="1"/>
  <c r="C23" i="1"/>
  <c r="E26" i="1" l="1"/>
  <c r="E53" i="1"/>
  <c r="C12" i="1"/>
  <c r="C24" i="1"/>
  <c r="A25" i="1"/>
  <c r="A41" i="1"/>
  <c r="C40" i="1"/>
  <c r="C25" i="1" l="1"/>
  <c r="A26" i="1"/>
  <c r="C26" i="1" s="1"/>
  <c r="E63" i="1" s="1"/>
  <c r="E39" i="1"/>
  <c r="E22" i="1"/>
  <c r="E62" i="1"/>
  <c r="A42" i="1"/>
  <c r="C41" i="1"/>
  <c r="A43" i="1" l="1"/>
  <c r="C42" i="1"/>
  <c r="A44" i="1" l="1"/>
  <c r="C43" i="1"/>
  <c r="C44" i="1" l="1"/>
  <c r="A45" i="1"/>
  <c r="A46" i="1" l="1"/>
  <c r="C45" i="1"/>
  <c r="C46" i="1" l="1"/>
  <c r="A47" i="1"/>
  <c r="C47" i="1" l="1"/>
  <c r="A48" i="1"/>
  <c r="C48" i="1" l="1"/>
  <c r="A49" i="1"/>
  <c r="E19" i="1" l="1"/>
  <c r="C49" i="1"/>
  <c r="A50" i="1"/>
  <c r="E20" i="1" l="1"/>
  <c r="C50" i="1"/>
  <c r="A51" i="1"/>
  <c r="C51" i="1" l="1"/>
  <c r="A52" i="1"/>
  <c r="C52" i="1" l="1"/>
  <c r="E17" i="1" s="1"/>
  <c r="A53" i="1"/>
  <c r="C53" i="1" l="1"/>
  <c r="E18" i="1" s="1"/>
  <c r="A54" i="1"/>
  <c r="C54" i="1" l="1"/>
  <c r="A55" i="1"/>
  <c r="C55" i="1" l="1"/>
  <c r="A56" i="1"/>
  <c r="C56" i="1" l="1"/>
  <c r="A57" i="1"/>
  <c r="C57" i="1" l="1"/>
  <c r="A58" i="1"/>
  <c r="C58" i="1" l="1"/>
  <c r="A59" i="1"/>
  <c r="C59" i="1" l="1"/>
  <c r="A60" i="1"/>
  <c r="C60" i="1" l="1"/>
  <c r="A61" i="1"/>
  <c r="C61" i="1" l="1"/>
  <c r="A62" i="1"/>
  <c r="C62" i="1" s="1"/>
  <c r="E16" i="1"/>
  <c r="E25" i="1" l="1"/>
</calcChain>
</file>

<file path=xl/sharedStrings.xml><?xml version="1.0" encoding="utf-8"?>
<sst xmlns="http://schemas.openxmlformats.org/spreadsheetml/2006/main" count="273" uniqueCount="119">
  <si>
    <t>Rule Description</t>
  </si>
  <si>
    <t>QC Severity (if applicable)</t>
  </si>
  <si>
    <t>Example (optional)</t>
  </si>
  <si>
    <t>Related Rules (optional)</t>
  </si>
  <si>
    <t>Reference(s)</t>
  </si>
  <si>
    <t>Assumptions (or 'None')</t>
  </si>
  <si>
    <t>Issues Caveats (or 'None')</t>
  </si>
  <si>
    <t>Notes Decisions</t>
  </si>
  <si>
    <t>Adopted</t>
  </si>
  <si>
    <t>Retired</t>
  </si>
  <si>
    <t>ID Number</t>
  </si>
  <si>
    <t>Scope</t>
  </si>
  <si>
    <t>Rule ID</t>
  </si>
  <si>
    <t>Rule Name</t>
  </si>
  <si>
    <t>DVM DB</t>
  </si>
  <si>
    <t>DVM Processing Errors</t>
  </si>
  <si>
    <t>The DVM_PKG package variables were not initialized successfully</t>
  </si>
  <si>
    <t>The parent record for the data stream code(s) and parent record PK was not found in the database</t>
  </si>
  <si>
    <t>The parent record could not be queried successfully</t>
  </si>
  <si>
    <t>The parent issue record for the parent table could not be queried successfully</t>
  </si>
  <si>
    <t>The PTA Rule Set (DVM_PTA_RULE_SETS) record could not be updated successfully</t>
  </si>
  <si>
    <t>The comma-delimited list of values could not be generated successfully</t>
  </si>
  <si>
    <t>The specified data stream code was not found in the database</t>
  </si>
  <si>
    <t>The specified data stream codes are for different parent tables so this procedure call is invalid</t>
  </si>
  <si>
    <t>The data stream code(s) could not processed successfully</t>
  </si>
  <si>
    <t>The active rule set(s) were not successfully retrieved for the specified data stream code(s)</t>
  </si>
  <si>
    <t>The new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</si>
  <si>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</si>
  <si>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</si>
  <si>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</si>
  <si>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</si>
  <si>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</si>
  <si>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</si>
  <si>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</si>
  <si>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</si>
  <si>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</si>
  <si>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</si>
  <si>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</si>
  <si>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</si>
  <si>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Error</t>
  </si>
  <si>
    <t>Parent table does not exist</t>
  </si>
  <si>
    <t>Parent table not enabled in DVM</t>
  </si>
  <si>
    <t>Parent table primary key configuration error</t>
  </si>
  <si>
    <t>Application link template placeholders missing from data QC view</t>
  </si>
  <si>
    <t>Issue description template placeholders missing from data QC view</t>
  </si>
  <si>
    <t>DVM Configuration QC</t>
  </si>
  <si>
    <t>Data QC View Does Not Exist</t>
  </si>
  <si>
    <t>Data QC View is Invalid</t>
  </si>
  <si>
    <t>Multiple Active Validation Rule Sets</t>
  </si>
  <si>
    <t>No Active Validation Rules</t>
  </si>
  <si>
    <t>There are no Validation Rules defined in the DVM</t>
  </si>
  <si>
    <t>No DVM Data Streams</t>
  </si>
  <si>
    <t>No DVM Validation Rules</t>
  </si>
  <si>
    <t>DVM Package Not Initialized</t>
  </si>
  <si>
    <t>DVM Data Stream not Found</t>
  </si>
  <si>
    <t>DVM Data Stream Parent Table Does not Exist</t>
  </si>
  <si>
    <t>DVM Data Stream Parent Table Not Enabled</t>
  </si>
  <si>
    <t>Multiple DVM Data Stream Parent Tables Defined</t>
  </si>
  <si>
    <t>DVM Data Stream Not Processed Successfully</t>
  </si>
  <si>
    <t>The Parent Record Could not be Queried Successfully</t>
  </si>
  <si>
    <t>The Parent Issue Record Could not be Queried Successfully</t>
  </si>
  <si>
    <t>The Parent Record for the Data Stream Code(s) and Parent Record PK Value Does not Exist</t>
  </si>
  <si>
    <t>The PTA Rule Set Record Could not be Updated Successfully</t>
  </si>
  <si>
    <t>The Data Stream has More Than One Active Validation Rule Set</t>
  </si>
  <si>
    <t>The Data Stream has no Associated Active Validation Rules</t>
  </si>
  <si>
    <t>The Data Stream(s) Associated Active Rule Set(s) Were not Successfully Retrieved</t>
  </si>
  <si>
    <t>The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</si>
  <si>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</si>
  <si>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</si>
  <si>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</si>
  <si>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</si>
  <si>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Comma-Delimited List of Values Could not be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</si>
  <si>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</si>
  <si>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</si>
  <si>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</si>
  <si>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</si>
  <si>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</si>
  <si>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</si>
  <si>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</si>
  <si>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</si>
  <si>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The Data QC View Could not be Processed Successfully for the Issue Type's Application Link Template</t>
  </si>
  <si>
    <t>The Data QC View Could not be Processed Successfully for the Issue Type's Issue Description Template</t>
  </si>
  <si>
    <t>The Current Data Stream has a Parent Table Without a Single Numeric Primary Key</t>
  </si>
  <si>
    <t>An Application Link Template Placeholder Field was not Found in the Associated Data QC View</t>
  </si>
  <si>
    <t>An Issue Description Template Placeholder Field was not Found in the Associated Data QC View</t>
  </si>
  <si>
    <t>The Data QC View Does not Exist</t>
  </si>
  <si>
    <t>The Data QC View is Invalid</t>
  </si>
  <si>
    <t>There are no Data Streams defined in the DVM</t>
  </si>
  <si>
    <t>Data QC Views Must Contain the Parent Table Primary Key Field</t>
  </si>
  <si>
    <t>The parent table's primary key must be included in the result set of the given data QC View (e.g. for CCD Cruises the CRUISE_ID field must be included in the data QC view result set).  This field will be used to filter out which parent record is being validated on a given execution and the absence of this field will cause the module to break</t>
  </si>
  <si>
    <t>Each data QC View calculated indicator field returned in the result set that indicates a validation issue are required to be implemented on the WHERE clause of the data QC view as well delimited by "OR" operators between each indicator field expression so that the only rows that satisfy at least one of the validation criteria are returned by the query so that each individual data validation issue can be logged separately</t>
  </si>
  <si>
    <t>Each non-indicator field that is included in the data QC View should have a purpose in describing/providing context for the given Validation Issue (e.g. Departure Date, Vessel Name, etc.).  These fields will be used with the ISS_TYPE_COMMENT_TEMPLATE to generate a custom Validation Issue description and the APP_LINK_TEMPLATE to generate a custom application URL based on the context of the record value(s)</t>
  </si>
  <si>
    <t>QC objects and associated Issue Types can be enabled/disabled by updating the QC_OBJ_ACTIVE_YN and ISS_TYPE_ACTIVE_YN field values respectively.  Note that for existing Parent Records that have already been processed will ignore these field values, they will only affect new Parent Records</t>
  </si>
  <si>
    <t>Parent Tables Must Have a Single Numeric Primary Key Column</t>
  </si>
  <si>
    <t>Each data QC View calculated indicator field returned in the result set that indicates a validation issue are required to be implemented on the WHERE clause</t>
  </si>
  <si>
    <t>Each non-indicator field that is included in the data QC View should have a purpose in describing/providing context for the given Validation Issue</t>
  </si>
  <si>
    <t xml:space="preserve">QC objects and associated Issue Types can be enabled/disabled, but this will not affect Parent Records that have already been Validated  </t>
  </si>
  <si>
    <t>N/A</t>
  </si>
  <si>
    <t>Error Code (if applicable)</t>
  </si>
  <si>
    <t>A data QC View indicator field is not included in the View result set fields</t>
  </si>
  <si>
    <t>Missing Data QC View Indicator Field</t>
  </si>
  <si>
    <t>Active Validation Rule Sets</t>
  </si>
  <si>
    <t>Only one Validation Rule Set for each data stream should be active at a given time</t>
  </si>
  <si>
    <t>Parent Tables Must Reference the DVM Parent Issue Table</t>
  </si>
  <si>
    <t>Parent Tables Must Define a Database Field to Reference the DVM Parent Issue Table with a field name of PTA_ISS_ID and a NUMBER data type</t>
  </si>
  <si>
    <t>Application Link Template Placeholders Are Requied in the Data QC View Result Set Fields</t>
  </si>
  <si>
    <t>Issue Description Template Placeholders Are Requied in the Data QC View Result Set Fields</t>
  </si>
  <si>
    <t>All Issue Description Template placeholders must be included in the Data QC view result set</t>
  </si>
  <si>
    <t>All Application Link Template placeholders must be included in the Data QC View result set fields</t>
  </si>
  <si>
    <t>Active Validation Rules Requirement</t>
  </si>
  <si>
    <t>Each Data Stream must have at least one active validation rule associated with it in order to validate any associated parent records</t>
  </si>
  <si>
    <t>Each data QC View indicator field defined for the QC Validation Rules must be included in the Data QC View with the corresponding column name</t>
  </si>
  <si>
    <t>Each data QC View indicator field defined in the DVM Validation Rules must be included in the data QC View with the corresponding column name (e.g. INV_CRUISE_NAME_YN) that indicates the presence/absence of a given data validation issue.  The QC query result of each indicator field is a calculation that evaluates to ‘Y’ when the condition is true (indicates a data validation issue) or ‘N’ when the condition is false (does not indicate a data validation issue).  These indicator fields are the mechanism used by the DVM to identify instances of various validation issue types in the data QC View results</t>
  </si>
  <si>
    <t>Invalid Data Type for Data QC View Indicator Field</t>
  </si>
  <si>
    <t>Data QC View Indicator Field Data Type</t>
  </si>
  <si>
    <t>Each Data QC View Indicator Field defined in the DVM Validation Rules must be a character data type (VARCHAR, VARCHAR2, CHAR)</t>
  </si>
  <si>
    <t>Data QC View Does not Contain the Parent Table Primary Key Field</t>
  </si>
  <si>
    <t>DVM Failure</t>
  </si>
  <si>
    <t>The DVM was not successfully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</si>
</sst>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applyAlignment="1">
      <alignment wrapText="1"/>
    </xf>
    <xf numFmtId="0" fontId="0" fillId="0" borderId="0" xfId="0" applyFill="1"/>
    <xf numFmtId="0" fontId="0" fillId="0" borderId="0" xfId="0" quotePrefix="1" applyFill="1" applyAlignment="1">
      <alignment wrapText="1"/>
    </xf>
    <xf numFmtId="0" fontId="1"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abSelected="1" workbookViewId="0">
      <pane ySplit="1" topLeftCell="A28" activePane="bottomLeft" state="frozen"/>
      <selection pane="bottomLeft" activeCell="D39" sqref="D39"/>
    </sheetView>
  </sheetViews>
  <sheetFormatPr defaultRowHeight="15" x14ac:dyDescent="0.25"/>
  <cols>
    <col min="1" max="3" width="24.42578125" style="2" customWidth="1"/>
    <col min="4" max="4" width="86" style="2" customWidth="1"/>
    <col min="5" max="5" width="42.28515625" style="1" customWidth="1"/>
    <col min="6" max="11" width="24.42578125" style="2" customWidth="1"/>
    <col min="12" max="16384" width="9.140625" style="2"/>
  </cols>
  <sheetData>
    <row r="1" spans="1:15" x14ac:dyDescent="0.25">
      <c r="A1" s="4" t="s">
        <v>10</v>
      </c>
      <c r="B1" s="4" t="s">
        <v>11</v>
      </c>
      <c r="C1" s="4" t="s">
        <v>12</v>
      </c>
      <c r="D1" s="4" t="s">
        <v>13</v>
      </c>
      <c r="E1" s="5" t="s">
        <v>0</v>
      </c>
      <c r="F1" s="4" t="s">
        <v>1</v>
      </c>
      <c r="G1" s="4" t="s">
        <v>98</v>
      </c>
      <c r="H1" s="4" t="s">
        <v>2</v>
      </c>
      <c r="I1" s="4" t="s">
        <v>3</v>
      </c>
      <c r="J1" s="4" t="s">
        <v>4</v>
      </c>
      <c r="K1" s="4" t="s">
        <v>5</v>
      </c>
      <c r="L1" s="4" t="s">
        <v>6</v>
      </c>
      <c r="M1" s="4" t="s">
        <v>7</v>
      </c>
      <c r="N1" s="4" t="s">
        <v>8</v>
      </c>
      <c r="O1" s="4" t="s">
        <v>9</v>
      </c>
    </row>
    <row r="2" spans="1:15" ht="120" x14ac:dyDescent="0.25">
      <c r="A2" s="2">
        <v>1</v>
      </c>
      <c r="B2" s="2" t="s">
        <v>14</v>
      </c>
      <c r="C2" s="2" t="str">
        <f>CONCATENATE("DVM-DB-", REPT("0", 3-LEN(A2)), A2)</f>
        <v>DVM-DB-001</v>
      </c>
      <c r="D2" s="1" t="s">
        <v>88</v>
      </c>
      <c r="E2" s="1" t="s">
        <v>89</v>
      </c>
      <c r="F2" s="2" t="s">
        <v>97</v>
      </c>
      <c r="G2" s="2" t="s">
        <v>97</v>
      </c>
    </row>
    <row r="3" spans="1:15" ht="30" x14ac:dyDescent="0.25">
      <c r="A3" s="2">
        <f>A2+1</f>
        <v>2</v>
      </c>
      <c r="B3" s="2" t="s">
        <v>14</v>
      </c>
      <c r="C3" s="2" t="str">
        <f t="shared" ref="C3:C8" si="0">CONCATENATE("DVM-DB-", REPT("0", 3-LEN(A3)), A3)</f>
        <v>DVM-DB-002</v>
      </c>
      <c r="D3" s="2" t="s">
        <v>101</v>
      </c>
      <c r="E3" s="1" t="s">
        <v>102</v>
      </c>
      <c r="F3" s="2" t="s">
        <v>97</v>
      </c>
      <c r="G3" s="2" t="s">
        <v>97</v>
      </c>
    </row>
    <row r="4" spans="1:15" ht="225" x14ac:dyDescent="0.25">
      <c r="A4" s="2">
        <v>3</v>
      </c>
      <c r="B4" s="2" t="s">
        <v>14</v>
      </c>
      <c r="C4" s="2" t="str">
        <f t="shared" si="0"/>
        <v>DVM-DB-003</v>
      </c>
      <c r="D4" s="1" t="s">
        <v>111</v>
      </c>
      <c r="E4" s="1" t="s">
        <v>112</v>
      </c>
      <c r="F4" s="2" t="s">
        <v>97</v>
      </c>
      <c r="G4" s="2" t="s">
        <v>97</v>
      </c>
    </row>
    <row r="5" spans="1:15" ht="165" x14ac:dyDescent="0.25">
      <c r="A5" s="2">
        <f t="shared" ref="A5:A13" si="1">A4+1</f>
        <v>4</v>
      </c>
      <c r="B5" s="2" t="s">
        <v>14</v>
      </c>
      <c r="C5" s="2" t="str">
        <f t="shared" si="0"/>
        <v>DVM-DB-004</v>
      </c>
      <c r="D5" s="1" t="s">
        <v>94</v>
      </c>
      <c r="E5" s="1" t="s">
        <v>90</v>
      </c>
      <c r="F5" s="2" t="s">
        <v>97</v>
      </c>
      <c r="G5" s="2" t="s">
        <v>97</v>
      </c>
    </row>
    <row r="6" spans="1:15" ht="150" x14ac:dyDescent="0.25">
      <c r="A6" s="2">
        <f t="shared" si="1"/>
        <v>5</v>
      </c>
      <c r="B6" s="2" t="s">
        <v>14</v>
      </c>
      <c r="C6" s="2" t="str">
        <f t="shared" si="0"/>
        <v>DVM-DB-005</v>
      </c>
      <c r="D6" s="1" t="s">
        <v>95</v>
      </c>
      <c r="E6" s="1" t="s">
        <v>91</v>
      </c>
      <c r="F6" s="2" t="s">
        <v>97</v>
      </c>
      <c r="G6" s="2" t="s">
        <v>97</v>
      </c>
    </row>
    <row r="7" spans="1:15" ht="120" x14ac:dyDescent="0.25">
      <c r="A7" s="2">
        <f t="shared" si="1"/>
        <v>6</v>
      </c>
      <c r="B7" s="2" t="s">
        <v>14</v>
      </c>
      <c r="C7" s="2" t="str">
        <f t="shared" si="0"/>
        <v>DVM-DB-006</v>
      </c>
      <c r="D7" s="1" t="s">
        <v>96</v>
      </c>
      <c r="E7" s="1" t="s">
        <v>92</v>
      </c>
      <c r="F7" s="2" t="s">
        <v>97</v>
      </c>
      <c r="G7" s="2" t="s">
        <v>97</v>
      </c>
    </row>
    <row r="8" spans="1:15" ht="30" x14ac:dyDescent="0.25">
      <c r="A8" s="2">
        <f t="shared" si="1"/>
        <v>7</v>
      </c>
      <c r="B8" s="2" t="s">
        <v>14</v>
      </c>
      <c r="C8" s="2" t="str">
        <f t="shared" si="0"/>
        <v>DVM-DB-007</v>
      </c>
      <c r="D8" s="1" t="s">
        <v>93</v>
      </c>
      <c r="E8" s="1" t="s">
        <v>93</v>
      </c>
      <c r="F8" s="2" t="s">
        <v>97</v>
      </c>
      <c r="G8" s="2" t="s">
        <v>97</v>
      </c>
    </row>
    <row r="9" spans="1:15" ht="60" x14ac:dyDescent="0.25">
      <c r="A9" s="2">
        <f t="shared" si="1"/>
        <v>8</v>
      </c>
      <c r="B9" s="2" t="s">
        <v>14</v>
      </c>
      <c r="C9" s="2" t="str">
        <f t="shared" ref="C9:C12" si="2">CONCATENATE("DVM-DB-", REPT("0", 3-LEN(A9)), A9)</f>
        <v>DVM-DB-008</v>
      </c>
      <c r="D9" s="1" t="s">
        <v>103</v>
      </c>
      <c r="E9" s="1" t="s">
        <v>104</v>
      </c>
      <c r="F9" s="2" t="s">
        <v>97</v>
      </c>
      <c r="G9" s="2" t="s">
        <v>97</v>
      </c>
    </row>
    <row r="10" spans="1:15" ht="45" x14ac:dyDescent="0.25">
      <c r="A10" s="2">
        <f t="shared" si="1"/>
        <v>9</v>
      </c>
      <c r="B10" s="2" t="s">
        <v>14</v>
      </c>
      <c r="C10" s="2" t="str">
        <f t="shared" si="2"/>
        <v>DVM-DB-009</v>
      </c>
      <c r="D10" s="1" t="s">
        <v>105</v>
      </c>
      <c r="E10" s="1" t="s">
        <v>108</v>
      </c>
      <c r="F10" s="2" t="s">
        <v>97</v>
      </c>
      <c r="G10" s="2" t="s">
        <v>97</v>
      </c>
    </row>
    <row r="11" spans="1:15" ht="45" x14ac:dyDescent="0.25">
      <c r="A11" s="2">
        <f t="shared" si="1"/>
        <v>10</v>
      </c>
      <c r="B11" s="2" t="s">
        <v>14</v>
      </c>
      <c r="C11" s="2" t="str">
        <f t="shared" si="2"/>
        <v>DVM-DB-010</v>
      </c>
      <c r="D11" s="1" t="s">
        <v>106</v>
      </c>
      <c r="E11" s="1" t="s">
        <v>107</v>
      </c>
      <c r="F11" s="2" t="s">
        <v>97</v>
      </c>
      <c r="G11" s="2" t="s">
        <v>97</v>
      </c>
    </row>
    <row r="12" spans="1:15" ht="60" x14ac:dyDescent="0.25">
      <c r="A12" s="2">
        <f t="shared" si="1"/>
        <v>11</v>
      </c>
      <c r="B12" s="2" t="s">
        <v>14</v>
      </c>
      <c r="C12" s="2" t="str">
        <f t="shared" si="2"/>
        <v>DVM-DB-011</v>
      </c>
      <c r="D12" s="2" t="s">
        <v>109</v>
      </c>
      <c r="E12" s="1" t="s">
        <v>110</v>
      </c>
      <c r="F12" s="2" t="s">
        <v>97</v>
      </c>
      <c r="G12" s="2" t="s">
        <v>97</v>
      </c>
    </row>
    <row r="13" spans="1:15" ht="45" x14ac:dyDescent="0.25">
      <c r="A13" s="2">
        <f t="shared" si="1"/>
        <v>12</v>
      </c>
      <c r="B13" s="2" t="s">
        <v>14</v>
      </c>
      <c r="C13" s="2" t="str">
        <f t="shared" ref="C13" si="3">CONCATENATE("DVM-DB-", REPT("0", 3-LEN(A13)), A13)</f>
        <v>DVM-DB-012</v>
      </c>
      <c r="D13" s="1" t="s">
        <v>114</v>
      </c>
      <c r="E13" s="1" t="s">
        <v>115</v>
      </c>
      <c r="F13" s="2" t="s">
        <v>97</v>
      </c>
      <c r="G13" s="2" t="s">
        <v>97</v>
      </c>
    </row>
    <row r="14" spans="1:15" ht="60" x14ac:dyDescent="0.25">
      <c r="A14" s="2">
        <v>1</v>
      </c>
      <c r="B14" s="2" t="s">
        <v>45</v>
      </c>
      <c r="C14" s="2" t="str">
        <f>CONCATENATE("DVM-CQC-", REPT("0", 3-LEN(A14)), A14)</f>
        <v>DVM-CQC-001</v>
      </c>
      <c r="D14" s="2" t="s">
        <v>40</v>
      </c>
      <c r="E14" s="1" t="str">
        <f>CONCATENATE("The current data stream has a parent table that does not exist, this is the same condition identified in the DVM Processing Errors (", $C$30, ")")</f>
        <v>The current data stream has a parent table that does not exist, this is the same condition identified in the DVM Processing Errors (DVM-ERR-003)</v>
      </c>
      <c r="F14" s="2" t="s">
        <v>39</v>
      </c>
      <c r="G14" s="2" t="s">
        <v>97</v>
      </c>
    </row>
    <row r="15" spans="1:15" ht="90" x14ac:dyDescent="0.25">
      <c r="A15" s="2">
        <f>A14+1</f>
        <v>2</v>
      </c>
      <c r="B15" s="2" t="s">
        <v>45</v>
      </c>
      <c r="C15" s="2" t="str">
        <f t="shared" ref="C15:C23" si="4">CONCATENATE("DVM-CQC-", REPT("0", 3-LEN(A15)), A15)</f>
        <v>DVM-CQC-002</v>
      </c>
      <c r="D15" s="2" t="s">
        <v>41</v>
      </c>
      <c r="E15" s="1" t="str">
        <f>CONCATENATE("The current data stream has a parent table that has not been enabled in the DVM (this requires the parent table to have a NUMBER field named PTA_ISS_ID) (", $C$9, "), this is the same condition identified in the DVM Processing Errors (", $C$31, ")")</f>
        <v>The current data stream has a parent table that has not been enabled in the DVM (this requires the parent table to have a NUMBER field named PTA_ISS_ID) (DVM-DB-008), this is the same condition identified in the DVM Processing Errors (DVM-ERR-004)</v>
      </c>
      <c r="F15" s="2" t="s">
        <v>39</v>
      </c>
      <c r="G15" s="2" t="s">
        <v>97</v>
      </c>
    </row>
    <row r="16" spans="1:15" ht="75" x14ac:dyDescent="0.25">
      <c r="A16" s="2">
        <f t="shared" ref="A16:A27" si="5">A15+1</f>
        <v>3</v>
      </c>
      <c r="B16" s="2" t="s">
        <v>45</v>
      </c>
      <c r="C16" s="2" t="str">
        <f t="shared" si="4"/>
        <v>DVM-CQC-003</v>
      </c>
      <c r="D16" s="2" t="s">
        <v>42</v>
      </c>
      <c r="E16" s="1" t="str">
        <f>CONCATENATE("The current data stream has a parent table  that does not have a single numeric primary key defined for it (", $C$8, "), this is the same condition identified in the DVM Processing Errors (", $C$60, ")")</f>
        <v>The current data stream has a parent table  that does not have a single numeric primary key defined for it (DVM-DB-007), this is the same condition identified in the DVM Processing Errors (DVM-ERR-033)</v>
      </c>
      <c r="F16" s="2" t="s">
        <v>39</v>
      </c>
      <c r="G16" s="2" t="s">
        <v>97</v>
      </c>
    </row>
    <row r="17" spans="1:7" ht="90" x14ac:dyDescent="0.25">
      <c r="A17" s="2">
        <f t="shared" si="5"/>
        <v>4</v>
      </c>
      <c r="B17" s="2" t="s">
        <v>45</v>
      </c>
      <c r="C17" s="2" t="str">
        <f t="shared" si="4"/>
        <v>DVM-CQC-004</v>
      </c>
      <c r="D17" s="2" t="s">
        <v>43</v>
      </c>
      <c r="E17" s="1" t="str">
        <f>CONCATENATE("The Validation Rule has an Application Link Template that contains one or more unmatched placeholders that are not not found in the data QC view (", $C$10, "), this is the same condition identified in the DVM Processing Errors (", $C$52, ")")</f>
        <v>The Validation Rule has an Application Link Template that contains one or more unmatched placeholders that are not not found in the data QC view (DVM-DB-009), this is the same condition identified in the DVM Processing Errors (DVM-ERR-025)</v>
      </c>
      <c r="F17" s="2" t="s">
        <v>39</v>
      </c>
      <c r="G17" s="2" t="s">
        <v>97</v>
      </c>
    </row>
    <row r="18" spans="1:7" ht="90" x14ac:dyDescent="0.25">
      <c r="A18" s="2">
        <f t="shared" si="5"/>
        <v>5</v>
      </c>
      <c r="B18" s="2" t="s">
        <v>45</v>
      </c>
      <c r="C18" s="2" t="str">
        <f t="shared" si="4"/>
        <v>DVM-CQC-005</v>
      </c>
      <c r="D18" s="2" t="s">
        <v>44</v>
      </c>
      <c r="E18" s="1" t="str">
        <f>CONCATENATE("The Validation Rule has an Issue Description Template that contains one or more unmatched placeholders that are not not found in the data QC view (", $C$11, "), this is the same condition identified in the DVM Processing Errors (", $C$53, ")")</f>
        <v>The Validation Rule has an Issue Description Template that contains one or more unmatched placeholders that are not not found in the data QC view (DVM-DB-010), this is the same condition identified in the DVM Processing Errors (DVM-ERR-026)</v>
      </c>
      <c r="F18" s="2" t="s">
        <v>39</v>
      </c>
      <c r="G18" s="2" t="s">
        <v>97</v>
      </c>
    </row>
    <row r="19" spans="1:7" ht="45" x14ac:dyDescent="0.25">
      <c r="A19" s="2">
        <f t="shared" si="5"/>
        <v>6</v>
      </c>
      <c r="B19" s="2" t="s">
        <v>45</v>
      </c>
      <c r="C19" s="2" t="str">
        <f t="shared" si="4"/>
        <v>DVM-CQC-006</v>
      </c>
      <c r="D19" s="2" t="s">
        <v>46</v>
      </c>
      <c r="E19" s="1" t="str">
        <f>CONCATENATE("This data QC View does not exist, this is the same condition identified in the DVM Processing Errors (", $C$48, ")")</f>
        <v>This data QC View does not exist, this is the same condition identified in the DVM Processing Errors (DVM-ERR-021)</v>
      </c>
      <c r="F19" s="2" t="s">
        <v>39</v>
      </c>
      <c r="G19" s="2" t="s">
        <v>97</v>
      </c>
    </row>
    <row r="20" spans="1:7" ht="45" x14ac:dyDescent="0.25">
      <c r="A20" s="2">
        <f t="shared" si="5"/>
        <v>7</v>
      </c>
      <c r="B20" s="2" t="s">
        <v>45</v>
      </c>
      <c r="C20" s="2" t="str">
        <f t="shared" si="4"/>
        <v>DVM-CQC-007</v>
      </c>
      <c r="D20" s="2" t="s">
        <v>47</v>
      </c>
      <c r="E20" s="1" t="str">
        <f>CONCATENATE("This data QC View is invalid, this is the same condition identified in the DVM Processing Errors (", $C$49, ")")</f>
        <v>This data QC View is invalid, this is the same condition identified in the DVM Processing Errors (DVM-ERR-022)</v>
      </c>
      <c r="F20" s="2" t="s">
        <v>39</v>
      </c>
      <c r="G20" s="2" t="s">
        <v>97</v>
      </c>
    </row>
    <row r="21" spans="1:7" ht="60" x14ac:dyDescent="0.25">
      <c r="A21" s="2">
        <f t="shared" si="5"/>
        <v>8</v>
      </c>
      <c r="B21" s="2" t="s">
        <v>45</v>
      </c>
      <c r="C21" s="2" t="str">
        <f t="shared" si="4"/>
        <v>DVM-CQC-008</v>
      </c>
      <c r="D21" s="2" t="s">
        <v>48</v>
      </c>
      <c r="E21" s="1" t="str">
        <f>CONCATENATE("The data stream has more than one active validation rule set associated with it (", $C$3, "), this is the same condition identified in the DVM Processing Errors (", $C$38, ")")</f>
        <v>The data stream has more than one active validation rule set associated with it (DVM-DB-002), this is the same condition identified in the DVM Processing Errors (DVM-ERR-011)</v>
      </c>
      <c r="F21" s="2" t="s">
        <v>39</v>
      </c>
      <c r="G21" s="2" t="s">
        <v>97</v>
      </c>
    </row>
    <row r="22" spans="1:7" ht="60" x14ac:dyDescent="0.25">
      <c r="A22" s="2">
        <f t="shared" si="5"/>
        <v>9</v>
      </c>
      <c r="B22" s="2" t="s">
        <v>45</v>
      </c>
      <c r="C22" s="2" t="str">
        <f t="shared" si="4"/>
        <v>DVM-CQC-009</v>
      </c>
      <c r="D22" s="2" t="s">
        <v>49</v>
      </c>
      <c r="E22" s="1" t="str">
        <f>CONCATENATE("The data stream has no associated active validation rules (", $C$12, "), this is the same condition identified in the DVM Processing Errors (", $C$39, ")")</f>
        <v>The data stream has no associated active validation rules (DVM-DB-011), this is the same condition identified in the DVM Processing Errors (DVM-ERR-012)</v>
      </c>
      <c r="F22" s="2" t="s">
        <v>39</v>
      </c>
      <c r="G22" s="2" t="s">
        <v>97</v>
      </c>
    </row>
    <row r="23" spans="1:7" ht="30" x14ac:dyDescent="0.25">
      <c r="A23" s="2">
        <f t="shared" si="5"/>
        <v>10</v>
      </c>
      <c r="B23" s="2" t="s">
        <v>45</v>
      </c>
      <c r="C23" s="2" t="str">
        <f t="shared" si="4"/>
        <v>DVM-CQC-010</v>
      </c>
      <c r="D23" s="2" t="s">
        <v>51</v>
      </c>
      <c r="E23" s="1" t="s">
        <v>87</v>
      </c>
      <c r="F23" s="2" t="s">
        <v>39</v>
      </c>
      <c r="G23" s="2" t="s">
        <v>97</v>
      </c>
    </row>
    <row r="24" spans="1:7" ht="30" x14ac:dyDescent="0.25">
      <c r="A24" s="2">
        <f t="shared" si="5"/>
        <v>11</v>
      </c>
      <c r="B24" s="2" t="s">
        <v>45</v>
      </c>
      <c r="C24" s="2" t="str">
        <f t="shared" ref="C24" si="6">CONCATENATE("DVM-CQC-", REPT("0", 3-LEN(A24)), A24)</f>
        <v>DVM-CQC-011</v>
      </c>
      <c r="D24" s="2" t="s">
        <v>52</v>
      </c>
      <c r="E24" s="1" t="s">
        <v>50</v>
      </c>
      <c r="F24" s="2" t="s">
        <v>39</v>
      </c>
      <c r="G24" s="2" t="s">
        <v>97</v>
      </c>
    </row>
    <row r="25" spans="1:7" ht="75" x14ac:dyDescent="0.25">
      <c r="A25" s="2">
        <f t="shared" si="5"/>
        <v>12</v>
      </c>
      <c r="B25" s="2" t="s">
        <v>45</v>
      </c>
      <c r="C25" s="2" t="str">
        <f t="shared" ref="C25" si="7">CONCATENATE("DVM-CQC-", REPT("0", 3-LEN(A25)), A25)</f>
        <v>DVM-CQC-012</v>
      </c>
      <c r="D25" s="1" t="s">
        <v>100</v>
      </c>
      <c r="E25" s="1" t="str">
        <f>CONCATENATE("The Data QC View does not contain the indicator field name so it could not be processed successfully (", $C$4, "), this is the same condition identified in the DVM Processing Errors (",$C$62, ")")</f>
        <v>The Data QC View does not contain the indicator field name so it could not be processed successfully (DVM-DB-003), this is the same condition identified in the DVM Processing Errors (DVM-ERR-035)</v>
      </c>
      <c r="F25" s="2" t="s">
        <v>39</v>
      </c>
      <c r="G25" s="2" t="s">
        <v>97</v>
      </c>
    </row>
    <row r="26" spans="1:7" ht="60" x14ac:dyDescent="0.25">
      <c r="A26" s="2">
        <f t="shared" si="5"/>
        <v>13</v>
      </c>
      <c r="B26" s="2" t="s">
        <v>45</v>
      </c>
      <c r="C26" s="2" t="str">
        <f t="shared" ref="C26" si="8">CONCATENATE("DVM-CQC-", REPT("0", 3-LEN(A26)), A26)</f>
        <v>DVM-CQC-013</v>
      </c>
      <c r="D26" s="1" t="s">
        <v>113</v>
      </c>
      <c r="E26" s="1" t="str">
        <f>CONCATENATE("A QC View Indicator Field Defined for a QC Validation Rule is an invalid data type (", $C$13, "), this is the same condition identified in the DVM Processing Errors (",$C$63, ")")</f>
        <v>A QC View Indicator Field Defined for a QC Validation Rule is an invalid data type (DVM-DB-012), this is the same condition identified in the DVM Processing Errors (DVM-ERR-036)</v>
      </c>
      <c r="F26" s="2" t="s">
        <v>39</v>
      </c>
      <c r="G26" s="2" t="s">
        <v>97</v>
      </c>
    </row>
    <row r="27" spans="1:7" ht="120" x14ac:dyDescent="0.25">
      <c r="A27" s="2">
        <f t="shared" si="5"/>
        <v>14</v>
      </c>
      <c r="B27" s="2" t="s">
        <v>45</v>
      </c>
      <c r="C27" s="2" t="str">
        <f t="shared" ref="C27" si="9">CONCATENATE("DVM-CQC-", REPT("0", 3-LEN(A27)), A27)</f>
        <v>DVM-CQC-014</v>
      </c>
      <c r="D27" s="1" t="s">
        <v>116</v>
      </c>
      <c r="E27"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Processing Errors (",C64,")")</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Processing Errors (DVM-ERR-037)</v>
      </c>
      <c r="F27" s="2" t="s">
        <v>39</v>
      </c>
      <c r="G27" s="2" t="s">
        <v>97</v>
      </c>
    </row>
    <row r="28" spans="1:7" ht="30" x14ac:dyDescent="0.25">
      <c r="A28" s="2">
        <v>1</v>
      </c>
      <c r="B28" s="2" t="s">
        <v>15</v>
      </c>
      <c r="C28" s="2" t="str">
        <f>CONCATENATE("DVM-ERR-", REPT("0", 3-LEN(A28)), A28)</f>
        <v>DVM-ERR-001</v>
      </c>
      <c r="D28" s="1" t="s">
        <v>53</v>
      </c>
      <c r="E28" s="1" t="s">
        <v>16</v>
      </c>
      <c r="F28" s="2" t="s">
        <v>39</v>
      </c>
      <c r="G28" s="2">
        <v>-20200</v>
      </c>
    </row>
    <row r="29" spans="1:7" ht="30" x14ac:dyDescent="0.25">
      <c r="A29" s="2">
        <f>A28+1</f>
        <v>2</v>
      </c>
      <c r="B29" s="2" t="s">
        <v>15</v>
      </c>
      <c r="C29" s="2" t="str">
        <f t="shared" ref="C29:C61" si="10">CONCATENATE("DVM-ERR-", REPT("0", 3-LEN(A29)), A29)</f>
        <v>DVM-ERR-002</v>
      </c>
      <c r="D29" s="1" t="s">
        <v>54</v>
      </c>
      <c r="E29" s="1" t="s">
        <v>22</v>
      </c>
      <c r="F29" s="2" t="s">
        <v>39</v>
      </c>
      <c r="G29" s="2">
        <v>-20201</v>
      </c>
    </row>
    <row r="30" spans="1:7" ht="60" x14ac:dyDescent="0.25">
      <c r="A30" s="2">
        <f t="shared" ref="A30:A44" si="11">A29+1</f>
        <v>3</v>
      </c>
      <c r="B30" s="2" t="s">
        <v>15</v>
      </c>
      <c r="C30" s="2" t="str">
        <f t="shared" si="10"/>
        <v>DVM-ERR-003</v>
      </c>
      <c r="D30" s="1" t="s">
        <v>55</v>
      </c>
      <c r="E30" s="1" t="str">
        <f>CONCATENATE("The current data stream has a parent table that does not exist, this is the same condition identified in the DVM Configuration QC (",$C$14, ")")</f>
        <v>The current data stream has a parent table that does not exist, this is the same condition identified in the DVM Configuration QC (DVM-CQC-001)</v>
      </c>
      <c r="F30" s="2" t="s">
        <v>39</v>
      </c>
      <c r="G30" s="2">
        <v>-20202</v>
      </c>
    </row>
    <row r="31" spans="1:7" ht="90" x14ac:dyDescent="0.25">
      <c r="A31" s="2">
        <f t="shared" si="11"/>
        <v>4</v>
      </c>
      <c r="B31" s="2" t="s">
        <v>15</v>
      </c>
      <c r="C31" s="2" t="str">
        <f t="shared" si="10"/>
        <v>DVM-ERR-004</v>
      </c>
      <c r="D31" s="1" t="s">
        <v>56</v>
      </c>
      <c r="E31" s="1" t="str">
        <f>CONCATENATE("The current data stream has a parent table that has not been enabled in the DVM (this requires the parent table to have a NUMBER field named PTA_ISS_ID) (", $C$9, "), this is the same condition identified in the DVM Configuration QC (",$C$15, ")")</f>
        <v>The current data stream has a parent table that has not been enabled in the DVM (this requires the parent table to have a NUMBER field named PTA_ISS_ID) (DVM-DB-008), this is the same condition identified in the DVM Configuration QC (DVM-CQC-002)</v>
      </c>
      <c r="F31" s="2" t="s">
        <v>39</v>
      </c>
      <c r="G31" s="2">
        <v>-20203</v>
      </c>
    </row>
    <row r="32" spans="1:7" ht="45" x14ac:dyDescent="0.25">
      <c r="A32" s="2">
        <f t="shared" si="11"/>
        <v>5</v>
      </c>
      <c r="B32" s="2" t="s">
        <v>15</v>
      </c>
      <c r="C32" s="2" t="str">
        <f t="shared" si="10"/>
        <v>DVM-ERR-005</v>
      </c>
      <c r="D32" s="1" t="s">
        <v>57</v>
      </c>
      <c r="E32" s="1" t="s">
        <v>23</v>
      </c>
      <c r="F32" s="2" t="s">
        <v>39</v>
      </c>
      <c r="G32" s="2">
        <v>-20204</v>
      </c>
    </row>
    <row r="33" spans="1:7" ht="30" x14ac:dyDescent="0.25">
      <c r="A33" s="2">
        <f t="shared" si="11"/>
        <v>6</v>
      </c>
      <c r="B33" s="2" t="s">
        <v>15</v>
      </c>
      <c r="C33" s="2" t="str">
        <f t="shared" si="10"/>
        <v>DVM-ERR-006</v>
      </c>
      <c r="D33" s="1" t="s">
        <v>58</v>
      </c>
      <c r="E33" s="1" t="s">
        <v>24</v>
      </c>
      <c r="F33" s="2" t="s">
        <v>39</v>
      </c>
      <c r="G33" s="2">
        <v>-20205</v>
      </c>
    </row>
    <row r="34" spans="1:7" ht="45" x14ac:dyDescent="0.25">
      <c r="A34" s="2">
        <f t="shared" si="11"/>
        <v>7</v>
      </c>
      <c r="B34" s="2" t="s">
        <v>15</v>
      </c>
      <c r="C34" s="2" t="str">
        <f t="shared" si="10"/>
        <v>DVM-ERR-007</v>
      </c>
      <c r="D34" s="1" t="s">
        <v>61</v>
      </c>
      <c r="E34" s="1" t="s">
        <v>17</v>
      </c>
      <c r="F34" s="2" t="s">
        <v>39</v>
      </c>
      <c r="G34" s="2">
        <v>-20206</v>
      </c>
    </row>
    <row r="35" spans="1:7" ht="30" x14ac:dyDescent="0.25">
      <c r="A35" s="2">
        <f t="shared" si="11"/>
        <v>8</v>
      </c>
      <c r="B35" s="2" t="s">
        <v>15</v>
      </c>
      <c r="C35" s="2" t="str">
        <f t="shared" si="10"/>
        <v>DVM-ERR-008</v>
      </c>
      <c r="D35" s="1" t="s">
        <v>59</v>
      </c>
      <c r="E35" s="1" t="s">
        <v>18</v>
      </c>
      <c r="F35" s="2" t="s">
        <v>39</v>
      </c>
      <c r="G35" s="2">
        <v>-20207</v>
      </c>
    </row>
    <row r="36" spans="1:7" ht="30" x14ac:dyDescent="0.25">
      <c r="A36" s="2">
        <f t="shared" si="11"/>
        <v>9</v>
      </c>
      <c r="B36" s="2" t="s">
        <v>15</v>
      </c>
      <c r="C36" s="2" t="str">
        <f t="shared" si="10"/>
        <v>DVM-ERR-009</v>
      </c>
      <c r="D36" s="1" t="s">
        <v>60</v>
      </c>
      <c r="E36" s="1" t="s">
        <v>19</v>
      </c>
      <c r="F36" s="2" t="s">
        <v>39</v>
      </c>
      <c r="G36" s="2">
        <v>-20208</v>
      </c>
    </row>
    <row r="37" spans="1:7" ht="30" x14ac:dyDescent="0.25">
      <c r="A37" s="2">
        <f t="shared" si="11"/>
        <v>10</v>
      </c>
      <c r="B37" s="2" t="s">
        <v>15</v>
      </c>
      <c r="C37" s="2" t="str">
        <f t="shared" si="10"/>
        <v>DVM-ERR-010</v>
      </c>
      <c r="D37" s="1" t="s">
        <v>62</v>
      </c>
      <c r="E37" s="1" t="s">
        <v>20</v>
      </c>
      <c r="F37" s="2" t="s">
        <v>39</v>
      </c>
      <c r="G37" s="2">
        <v>-20209</v>
      </c>
    </row>
    <row r="38" spans="1:7" ht="60" x14ac:dyDescent="0.25">
      <c r="A38" s="2">
        <f t="shared" si="11"/>
        <v>11</v>
      </c>
      <c r="B38" s="2" t="s">
        <v>15</v>
      </c>
      <c r="C38" s="2" t="str">
        <f t="shared" si="10"/>
        <v>DVM-ERR-011</v>
      </c>
      <c r="D38" s="1" t="s">
        <v>63</v>
      </c>
      <c r="E38" s="1" t="str">
        <f>CONCATENATE("The data stream has more than one active validation rule set associated with it (", $C$3, "), this is the same condition identified in the DVM Configuration QC (",$C$21, ")")</f>
        <v>The data stream has more than one active validation rule set associated with it (DVM-DB-002), this is the same condition identified in the DVM Configuration QC (DVM-CQC-008)</v>
      </c>
      <c r="F38" s="2" t="s">
        <v>39</v>
      </c>
      <c r="G38" s="2">
        <v>-20210</v>
      </c>
    </row>
    <row r="39" spans="1:7" ht="60" x14ac:dyDescent="0.25">
      <c r="A39" s="2">
        <f t="shared" si="11"/>
        <v>12</v>
      </c>
      <c r="B39" s="2" t="s">
        <v>15</v>
      </c>
      <c r="C39" s="2" t="str">
        <f t="shared" si="10"/>
        <v>DVM-ERR-012</v>
      </c>
      <c r="D39" s="1" t="s">
        <v>64</v>
      </c>
      <c r="E39" s="1" t="str">
        <f>CONCATENATE("The data stream has no associated active validation rules (",$C$12, "), this is the same condition identified in the DVM Configuration QC (",$C$22, ")")</f>
        <v>The data stream has no associated active validation rules (DVM-DB-011), this is the same condition identified in the DVM Configuration QC (DVM-CQC-009)</v>
      </c>
      <c r="F39" s="2" t="s">
        <v>39</v>
      </c>
      <c r="G39" s="2">
        <v>-20211</v>
      </c>
    </row>
    <row r="40" spans="1:7" ht="45" x14ac:dyDescent="0.25">
      <c r="A40" s="2">
        <f t="shared" si="11"/>
        <v>13</v>
      </c>
      <c r="B40" s="2" t="s">
        <v>15</v>
      </c>
      <c r="C40" s="2" t="str">
        <f t="shared" si="10"/>
        <v>DVM-ERR-013</v>
      </c>
      <c r="D40" s="1" t="s">
        <v>65</v>
      </c>
      <c r="E40" s="1" t="s">
        <v>25</v>
      </c>
      <c r="F40" s="2" t="s">
        <v>39</v>
      </c>
      <c r="G40" s="2">
        <v>-20212</v>
      </c>
    </row>
    <row r="41" spans="1:7" ht="45" x14ac:dyDescent="0.25">
      <c r="A41" s="2">
        <f t="shared" si="11"/>
        <v>14</v>
      </c>
      <c r="B41" s="2" t="s">
        <v>15</v>
      </c>
      <c r="C41" s="2" t="str">
        <f t="shared" si="10"/>
        <v>DVM-ERR-014</v>
      </c>
      <c r="D41" s="1" t="s">
        <v>66</v>
      </c>
      <c r="E41" s="1" t="s">
        <v>26</v>
      </c>
      <c r="F41" s="2" t="s">
        <v>39</v>
      </c>
      <c r="G41" s="2">
        <v>-20213</v>
      </c>
    </row>
    <row r="42" spans="1:7" ht="30" x14ac:dyDescent="0.25">
      <c r="A42" s="2">
        <f t="shared" si="11"/>
        <v>15</v>
      </c>
      <c r="B42" s="2" t="s">
        <v>15</v>
      </c>
      <c r="C42" s="2" t="str">
        <f t="shared" si="10"/>
        <v>DVM-ERR-015</v>
      </c>
      <c r="D42" s="1" t="s">
        <v>67</v>
      </c>
      <c r="E42" s="1" t="s">
        <v>27</v>
      </c>
      <c r="F42" s="2" t="s">
        <v>39</v>
      </c>
      <c r="G42" s="2">
        <v>-20214</v>
      </c>
    </row>
    <row r="43" spans="1:7" ht="30" x14ac:dyDescent="0.25">
      <c r="A43" s="2">
        <f t="shared" si="11"/>
        <v>16</v>
      </c>
      <c r="B43" s="2" t="s">
        <v>15</v>
      </c>
      <c r="C43" s="2" t="str">
        <f t="shared" si="10"/>
        <v>DVM-ERR-016</v>
      </c>
      <c r="D43" s="1" t="s">
        <v>68</v>
      </c>
      <c r="E43" s="1" t="s">
        <v>28</v>
      </c>
      <c r="F43" s="2" t="s">
        <v>39</v>
      </c>
      <c r="G43" s="2">
        <v>-20215</v>
      </c>
    </row>
    <row r="44" spans="1:7" ht="30" x14ac:dyDescent="0.25">
      <c r="A44" s="2">
        <f t="shared" si="11"/>
        <v>17</v>
      </c>
      <c r="B44" s="2" t="s">
        <v>15</v>
      </c>
      <c r="C44" s="2" t="str">
        <f t="shared" si="10"/>
        <v>DVM-ERR-017</v>
      </c>
      <c r="D44" s="1" t="s">
        <v>69</v>
      </c>
      <c r="E44" s="1" t="s">
        <v>29</v>
      </c>
      <c r="F44" s="2" t="s">
        <v>39</v>
      </c>
      <c r="G44" s="2">
        <v>-20216</v>
      </c>
    </row>
    <row r="45" spans="1:7" ht="45" x14ac:dyDescent="0.25">
      <c r="A45" s="2">
        <f t="shared" ref="A45:A60" si="12">A44+1</f>
        <v>18</v>
      </c>
      <c r="B45" s="2" t="s">
        <v>15</v>
      </c>
      <c r="C45" s="2" t="str">
        <f t="shared" si="10"/>
        <v>DVM-ERR-018</v>
      </c>
      <c r="D45" s="1" t="s">
        <v>70</v>
      </c>
      <c r="E45" s="1" t="s">
        <v>30</v>
      </c>
      <c r="F45" s="2" t="s">
        <v>39</v>
      </c>
      <c r="G45" s="2">
        <v>-20217</v>
      </c>
    </row>
    <row r="46" spans="1:7" ht="30" x14ac:dyDescent="0.25">
      <c r="A46" s="2">
        <f t="shared" si="12"/>
        <v>19</v>
      </c>
      <c r="B46" s="2" t="s">
        <v>15</v>
      </c>
      <c r="C46" s="2" t="str">
        <f t="shared" si="10"/>
        <v>DVM-ERR-019</v>
      </c>
      <c r="D46" s="1" t="s">
        <v>71</v>
      </c>
      <c r="E46" s="1" t="s">
        <v>21</v>
      </c>
      <c r="F46" s="2" t="s">
        <v>39</v>
      </c>
      <c r="G46" s="2">
        <v>-20218</v>
      </c>
    </row>
    <row r="47" spans="1:7" ht="30" x14ac:dyDescent="0.25">
      <c r="A47" s="2">
        <f t="shared" si="12"/>
        <v>20</v>
      </c>
      <c r="B47" s="2" t="s">
        <v>15</v>
      </c>
      <c r="C47" s="2" t="str">
        <f t="shared" si="10"/>
        <v>DVM-ERR-020</v>
      </c>
      <c r="D47" s="1" t="s">
        <v>72</v>
      </c>
      <c r="E47" s="1" t="s">
        <v>31</v>
      </c>
      <c r="F47" s="2" t="s">
        <v>39</v>
      </c>
      <c r="G47" s="2">
        <v>-20219</v>
      </c>
    </row>
    <row r="48" spans="1:7" ht="49.5" customHeight="1" x14ac:dyDescent="0.25">
      <c r="A48" s="2">
        <f t="shared" si="12"/>
        <v>21</v>
      </c>
      <c r="B48" s="2" t="s">
        <v>15</v>
      </c>
      <c r="C48" s="2" t="str">
        <f t="shared" si="10"/>
        <v>DVM-ERR-021</v>
      </c>
      <c r="D48" s="1" t="s">
        <v>85</v>
      </c>
      <c r="E48" s="1" t="str">
        <f>CONCATENATE("The data QC view does not exist, this is the same condition identified in the DVM Configuration QC (",$C$19, ")")</f>
        <v>The data QC view does not exist, this is the same condition identified in the DVM Configuration QC (DVM-CQC-006)</v>
      </c>
      <c r="F48" s="2" t="s">
        <v>39</v>
      </c>
      <c r="G48" s="2">
        <v>-20220</v>
      </c>
    </row>
    <row r="49" spans="1:7" ht="45.75" customHeight="1" x14ac:dyDescent="0.25">
      <c r="A49" s="2">
        <f t="shared" si="12"/>
        <v>22</v>
      </c>
      <c r="B49" s="2" t="s">
        <v>15</v>
      </c>
      <c r="C49" s="2" t="str">
        <f t="shared" si="10"/>
        <v>DVM-ERR-022</v>
      </c>
      <c r="D49" s="1" t="s">
        <v>86</v>
      </c>
      <c r="E49" s="1" t="str">
        <f>CONCATENATE("The data QC view is invalid, this is the same condition identified in the DVM Configuration QC (",$C$20, ")")</f>
        <v>The data QC view is invalid, this is the same condition identified in the DVM Configuration QC (DVM-CQC-007)</v>
      </c>
      <c r="F49" s="2" t="s">
        <v>39</v>
      </c>
      <c r="G49" s="2">
        <v>-20221</v>
      </c>
    </row>
    <row r="50" spans="1:7" ht="30" x14ac:dyDescent="0.25">
      <c r="A50" s="2">
        <f t="shared" si="12"/>
        <v>23</v>
      </c>
      <c r="B50" s="2" t="s">
        <v>15</v>
      </c>
      <c r="C50" s="2" t="str">
        <f t="shared" si="10"/>
        <v>DVM-ERR-023</v>
      </c>
      <c r="D50" s="1" t="s">
        <v>73</v>
      </c>
      <c r="E50" s="1" t="s">
        <v>32</v>
      </c>
      <c r="F50" s="2" t="s">
        <v>39</v>
      </c>
      <c r="G50" s="2">
        <v>-20222</v>
      </c>
    </row>
    <row r="51" spans="1:7" ht="30" x14ac:dyDescent="0.25">
      <c r="A51" s="2">
        <f t="shared" si="12"/>
        <v>24</v>
      </c>
      <c r="B51" s="2" t="s">
        <v>15</v>
      </c>
      <c r="C51" s="2" t="str">
        <f t="shared" si="10"/>
        <v>DVM-ERR-024</v>
      </c>
      <c r="D51" s="1" t="s">
        <v>74</v>
      </c>
      <c r="E51" s="1" t="s">
        <v>33</v>
      </c>
      <c r="F51" s="2" t="s">
        <v>39</v>
      </c>
      <c r="G51" s="2">
        <v>-20223</v>
      </c>
    </row>
    <row r="52" spans="1:7" ht="90" x14ac:dyDescent="0.25">
      <c r="A52" s="2">
        <f t="shared" si="12"/>
        <v>25</v>
      </c>
      <c r="B52" s="2" t="s">
        <v>15</v>
      </c>
      <c r="C52" s="2" t="str">
        <f t="shared" si="10"/>
        <v>DVM-ERR-025</v>
      </c>
      <c r="D52" s="1" t="s">
        <v>83</v>
      </c>
      <c r="E52" s="1" t="str">
        <f>CONCATENATE("The current validation rule's Application Link template contains one or more placeholders that were not found in the data QC view (",$C$10, "), this is the same condition identified in the DVM Configuration QC (",$C$17, ")")</f>
        <v>The current validation rule's Application Link template contains one or more placeholders that were not found in the data QC view (DVM-DB-009), this is the same condition identified in the DVM Configuration QC (DVM-CQC-004)</v>
      </c>
      <c r="F52" s="2" t="s">
        <v>39</v>
      </c>
      <c r="G52" s="2">
        <v>-20224</v>
      </c>
    </row>
    <row r="53" spans="1:7" ht="90" x14ac:dyDescent="0.25">
      <c r="A53" s="2">
        <f t="shared" si="12"/>
        <v>26</v>
      </c>
      <c r="B53" s="2" t="s">
        <v>15</v>
      </c>
      <c r="C53" s="2" t="str">
        <f t="shared" si="10"/>
        <v>DVM-ERR-026</v>
      </c>
      <c r="D53" s="1" t="s">
        <v>84</v>
      </c>
      <c r="E53" s="1" t="str">
        <f>CONCATENATE("The current validation rule's Issue Description template contains one or more placeholders that were not found in the data QC view (", $C$11, "), this is the same condition identified in the DVM Configuration QC (",$C$18, ")")</f>
        <v>The current validation rule's Issue Description template contains one or more placeholders that were not found in the data QC view (DVM-DB-010), this is the same condition identified in the DVM Configuration QC (DVM-CQC-005)</v>
      </c>
      <c r="F53" s="2" t="s">
        <v>39</v>
      </c>
      <c r="G53" s="2">
        <v>-20225</v>
      </c>
    </row>
    <row r="54" spans="1:7" ht="45" x14ac:dyDescent="0.25">
      <c r="A54" s="2">
        <f t="shared" si="12"/>
        <v>27</v>
      </c>
      <c r="B54" s="2" t="s">
        <v>15</v>
      </c>
      <c r="C54" s="2" t="str">
        <f t="shared" si="10"/>
        <v>DVM-ERR-027</v>
      </c>
      <c r="D54" s="1" t="s">
        <v>75</v>
      </c>
      <c r="E54" s="1" t="s">
        <v>34</v>
      </c>
      <c r="F54" s="2" t="s">
        <v>39</v>
      </c>
      <c r="G54" s="2">
        <v>-20226</v>
      </c>
    </row>
    <row r="55" spans="1:7" ht="45" x14ac:dyDescent="0.25">
      <c r="A55" s="2">
        <f t="shared" si="12"/>
        <v>28</v>
      </c>
      <c r="B55" s="2" t="s">
        <v>15</v>
      </c>
      <c r="C55" s="2" t="str">
        <f t="shared" si="10"/>
        <v>DVM-ERR-028</v>
      </c>
      <c r="D55" s="1" t="s">
        <v>76</v>
      </c>
      <c r="E55" s="1" t="s">
        <v>35</v>
      </c>
      <c r="F55" s="2" t="s">
        <v>39</v>
      </c>
      <c r="G55" s="2">
        <v>-20227</v>
      </c>
    </row>
    <row r="56" spans="1:7" ht="45" x14ac:dyDescent="0.25">
      <c r="A56" s="2">
        <f t="shared" si="12"/>
        <v>29</v>
      </c>
      <c r="B56" s="2" t="s">
        <v>15</v>
      </c>
      <c r="C56" s="2" t="str">
        <f t="shared" si="10"/>
        <v>DVM-ERR-029</v>
      </c>
      <c r="D56" s="1" t="s">
        <v>77</v>
      </c>
      <c r="E56" s="1" t="s">
        <v>36</v>
      </c>
      <c r="F56" s="2" t="s">
        <v>39</v>
      </c>
      <c r="G56" s="2">
        <v>-20228</v>
      </c>
    </row>
    <row r="57" spans="1:7" ht="45" x14ac:dyDescent="0.25">
      <c r="A57" s="2">
        <f t="shared" si="12"/>
        <v>30</v>
      </c>
      <c r="B57" s="2" t="s">
        <v>15</v>
      </c>
      <c r="C57" s="2" t="str">
        <f t="shared" si="10"/>
        <v>DVM-ERR-030</v>
      </c>
      <c r="D57" s="1" t="s">
        <v>78</v>
      </c>
      <c r="E57" s="1" t="s">
        <v>37</v>
      </c>
      <c r="F57" s="2" t="s">
        <v>39</v>
      </c>
      <c r="G57" s="2">
        <v>-20229</v>
      </c>
    </row>
    <row r="58" spans="1:7" ht="30" x14ac:dyDescent="0.25">
      <c r="A58" s="2">
        <f t="shared" si="12"/>
        <v>31</v>
      </c>
      <c r="B58" s="2" t="s">
        <v>15</v>
      </c>
      <c r="C58" s="2" t="str">
        <f t="shared" si="10"/>
        <v>DVM-ERR-031</v>
      </c>
      <c r="D58" s="3" t="s">
        <v>79</v>
      </c>
      <c r="E58" s="3" t="s">
        <v>38</v>
      </c>
      <c r="F58" s="2" t="s">
        <v>39</v>
      </c>
      <c r="G58" s="2">
        <v>-20230</v>
      </c>
    </row>
    <row r="59" spans="1:7" ht="45" x14ac:dyDescent="0.25">
      <c r="A59" s="2">
        <f t="shared" si="12"/>
        <v>32</v>
      </c>
      <c r="B59" s="2" t="s">
        <v>15</v>
      </c>
      <c r="C59" s="2" t="str">
        <f t="shared" si="10"/>
        <v>DVM-ERR-032</v>
      </c>
      <c r="D59" s="1" t="s">
        <v>80</v>
      </c>
      <c r="E59" s="1" t="s">
        <v>80</v>
      </c>
      <c r="F59" s="2" t="s">
        <v>39</v>
      </c>
      <c r="G59" s="2">
        <v>-20231</v>
      </c>
    </row>
    <row r="60" spans="1:7" ht="75" x14ac:dyDescent="0.25">
      <c r="A60" s="2">
        <f t="shared" si="12"/>
        <v>33</v>
      </c>
      <c r="B60" s="2" t="s">
        <v>15</v>
      </c>
      <c r="C60" s="2" t="str">
        <f t="shared" si="10"/>
        <v>DVM-ERR-033</v>
      </c>
      <c r="D60" s="1" t="s">
        <v>82</v>
      </c>
      <c r="E60" s="1" t="str">
        <f>CONCATENATE("The current data stream has a parent table  that does not have a single numeric primary key defined for it (", $C$8, "), this is the same condition identified in the DVM Configuration QC (",$C$16, ")")</f>
        <v>The current data stream has a parent table  that does not have a single numeric primary key defined for it (DVM-DB-007), this is the same condition identified in the DVM Configuration QC (DVM-CQC-003)</v>
      </c>
      <c r="F60" s="2" t="s">
        <v>39</v>
      </c>
      <c r="G60" s="2">
        <v>-20232</v>
      </c>
    </row>
    <row r="61" spans="1:7" ht="45" x14ac:dyDescent="0.25">
      <c r="A61" s="2">
        <f t="shared" ref="A61:A65" si="13">A60+1</f>
        <v>34</v>
      </c>
      <c r="B61" s="2" t="s">
        <v>15</v>
      </c>
      <c r="C61" s="2" t="str">
        <f t="shared" si="10"/>
        <v>DVM-ERR-034</v>
      </c>
      <c r="D61" s="1" t="s">
        <v>81</v>
      </c>
      <c r="E61" s="1" t="s">
        <v>81</v>
      </c>
      <c r="F61" s="2" t="s">
        <v>39</v>
      </c>
      <c r="G61" s="2">
        <v>-20233</v>
      </c>
    </row>
    <row r="62" spans="1:7" ht="75" x14ac:dyDescent="0.25">
      <c r="A62" s="2">
        <f t="shared" si="13"/>
        <v>35</v>
      </c>
      <c r="B62" s="2" t="s">
        <v>15</v>
      </c>
      <c r="C62" s="2" t="str">
        <f t="shared" ref="C62" si="14">CONCATENATE("DVM-ERR-", REPT("0", 3-LEN(A62)), A62)</f>
        <v>DVM-ERR-035</v>
      </c>
      <c r="D62" s="1" t="s">
        <v>99</v>
      </c>
      <c r="E62" s="1" t="str">
        <f>CONCATENATE("The Data QC View does not contain the indicator field name so it could not be processed successfully (", $C$4, "), this is the same condition identified in the DVM Configuration QC (",$C$25, ")")</f>
        <v>The Data QC View does not contain the indicator field name so it could not be processed successfully (DVM-DB-003), this is the same condition identified in the DVM Configuration QC (DVM-CQC-012)</v>
      </c>
      <c r="F62" s="2" t="s">
        <v>39</v>
      </c>
      <c r="G62" s="2">
        <v>-20234</v>
      </c>
    </row>
    <row r="63" spans="1:7" ht="60" x14ac:dyDescent="0.25">
      <c r="A63" s="2">
        <f t="shared" si="13"/>
        <v>36</v>
      </c>
      <c r="B63" s="2" t="s">
        <v>15</v>
      </c>
      <c r="C63" s="2" t="str">
        <f t="shared" ref="C63" si="15">CONCATENATE("DVM-ERR-", REPT("0", 3-LEN(A63)), A63)</f>
        <v>DVM-ERR-036</v>
      </c>
      <c r="D63" s="1" t="s">
        <v>113</v>
      </c>
      <c r="E63" s="1" t="str">
        <f>CONCATENATE("A QC View Indicator Field Defined for a QC Validation Rule is an invalid data type (", $C$13, "), this is the same condition identified in the DVM Configuration QC (",$C$26, ")")</f>
        <v>A QC View Indicator Field Defined for a QC Validation Rule is an invalid data type (DVM-DB-012), this is the same condition identified in the DVM Configuration QC (DVM-CQC-013)</v>
      </c>
      <c r="F63" s="2" t="s">
        <v>39</v>
      </c>
      <c r="G63" s="2">
        <v>-20235</v>
      </c>
    </row>
    <row r="64" spans="1:7" ht="120" x14ac:dyDescent="0.25">
      <c r="A64" s="2">
        <f t="shared" si="13"/>
        <v>37</v>
      </c>
      <c r="B64" s="2" t="s">
        <v>15</v>
      </c>
      <c r="C64" s="2" t="str">
        <f t="shared" ref="C64" si="16">CONCATENATE("DVM-ERR-", REPT("0", 3-LEN(A64)), A64)</f>
        <v>DVM-ERR-037</v>
      </c>
      <c r="D64" s="1" t="s">
        <v>116</v>
      </c>
      <c r="E64"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Configuration QC (",$C$27,")")</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Configuration QC (DVM-CQC-014)</v>
      </c>
      <c r="F64" s="2" t="s">
        <v>39</v>
      </c>
      <c r="G64" s="2">
        <v>-20236</v>
      </c>
    </row>
    <row r="65" spans="1:7" x14ac:dyDescent="0.25">
      <c r="A65" s="2">
        <f t="shared" si="13"/>
        <v>38</v>
      </c>
      <c r="B65" s="2" t="s">
        <v>15</v>
      </c>
      <c r="C65" s="2" t="str">
        <f t="shared" ref="C65" si="17">CONCATENATE("DVM-ERR-", REPT("0", 3-LEN(A65)), A65)</f>
        <v>DVM-ERR-038</v>
      </c>
      <c r="D65" s="1" t="s">
        <v>117</v>
      </c>
      <c r="E65" s="1" t="s">
        <v>118</v>
      </c>
      <c r="F65" s="2" t="s">
        <v>39</v>
      </c>
      <c r="G65" s="2">
        <v>-20237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2020-09-09T02:27:40Z</dcterms:modified>
</cp:coreProperties>
</file>