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5 MLS projections\Japanese Catch\"/>
    </mc:Choice>
  </mc:AlternateContent>
  <xr:revisionPtr revIDLastSave="0" documentId="13_ncr:1_{336554F2-249C-42B2-97A3-70F08C3348FB}" xr6:coauthVersionLast="47" xr6:coauthVersionMax="47" xr10:uidLastSave="{00000000-0000-0000-0000-000000000000}"/>
  <bookViews>
    <workbookView xWindow="-103" yWindow="-103" windowWidth="16663" windowHeight="8863" xr2:uid="{C9876895-7BDD-4090-9737-70E45456F99E}"/>
  </bookViews>
  <sheets>
    <sheet name="annual_JPN_catch" sheetId="1" r:id="rId1"/>
    <sheet name="impute 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C24" i="1"/>
  <c r="C23" i="1"/>
  <c r="C22" i="1"/>
  <c r="C21" i="1"/>
  <c r="C20" i="1"/>
  <c r="C19" i="1"/>
  <c r="C18" i="1"/>
  <c r="C17" i="1"/>
  <c r="B24" i="1"/>
  <c r="B23" i="1"/>
  <c r="B22" i="1"/>
  <c r="B21" i="1"/>
  <c r="B20" i="1"/>
  <c r="B19" i="1"/>
  <c r="B18" i="1"/>
  <c r="B17" i="1"/>
  <c r="G11" i="1"/>
  <c r="O16" i="1" l="1"/>
  <c r="O15" i="1"/>
  <c r="O14" i="1"/>
  <c r="F10" i="1"/>
  <c r="F9" i="1"/>
  <c r="F7" i="1"/>
  <c r="F6" i="1"/>
  <c r="F5" i="1"/>
  <c r="F4" i="1"/>
  <c r="G4" i="1"/>
  <c r="G5" i="1"/>
  <c r="E10" i="1"/>
  <c r="D10" i="1"/>
  <c r="C10" i="1"/>
  <c r="B10" i="1"/>
  <c r="G10" i="1" s="1"/>
  <c r="E9" i="1"/>
  <c r="D9" i="1"/>
  <c r="C9" i="1"/>
  <c r="B9" i="1"/>
  <c r="G9" i="1" s="1"/>
  <c r="D8" i="1"/>
  <c r="C8" i="1"/>
  <c r="B8" i="1"/>
  <c r="E7" i="1"/>
  <c r="D7" i="1"/>
  <c r="C7" i="1"/>
  <c r="B7" i="1"/>
  <c r="G7" i="1" s="1"/>
  <c r="E6" i="1"/>
  <c r="D6" i="1"/>
  <c r="G6" i="1" s="1"/>
  <c r="C6" i="1"/>
  <c r="B6" i="1"/>
  <c r="E5" i="1"/>
  <c r="D5" i="1"/>
  <c r="C5" i="1"/>
  <c r="B5" i="1"/>
  <c r="E4" i="1"/>
  <c r="D4" i="1"/>
  <c r="D11" i="1" s="1"/>
  <c r="C4" i="1"/>
  <c r="C11" i="1" s="1"/>
  <c r="B4" i="1"/>
  <c r="B11" i="1" s="1"/>
  <c r="W21" i="1"/>
  <c r="V21" i="1"/>
  <c r="U21" i="1"/>
  <c r="T21" i="1"/>
  <c r="I12" i="2"/>
  <c r="G14" i="2"/>
  <c r="G13" i="2"/>
  <c r="G12" i="2"/>
  <c r="E8" i="1" l="1"/>
  <c r="F8" i="1" s="1"/>
  <c r="E11" i="1"/>
  <c r="F11" i="1" s="1"/>
  <c r="G8" i="1" l="1"/>
</calcChain>
</file>

<file path=xl/sharedStrings.xml><?xml version="1.0" encoding="utf-8"?>
<sst xmlns="http://schemas.openxmlformats.org/spreadsheetml/2006/main" count="175" uniqueCount="50">
  <si>
    <t>JPNDF_qt23</t>
  </si>
  <si>
    <t>F14</t>
  </si>
  <si>
    <t>G7</t>
  </si>
  <si>
    <t>JPNDF_qt14</t>
  </si>
  <si>
    <t>F13</t>
  </si>
  <si>
    <t>G6</t>
  </si>
  <si>
    <t>JPNLL_qt4_Area1</t>
  </si>
  <si>
    <t>F6</t>
  </si>
  <si>
    <t>G5</t>
  </si>
  <si>
    <t>JPNLL_qt4_Area3</t>
  </si>
  <si>
    <t>F11</t>
  </si>
  <si>
    <t>JPNLL_qt4_Area2</t>
  </si>
  <si>
    <t>F10</t>
  </si>
  <si>
    <t>JPNLL_qt3_Area2</t>
  </si>
  <si>
    <t>F9</t>
  </si>
  <si>
    <t>G4</t>
  </si>
  <si>
    <t>JPNLL_qt3_Area1</t>
  </si>
  <si>
    <t>F5</t>
  </si>
  <si>
    <t>JPNLL_qt2_Area2</t>
  </si>
  <si>
    <t>F8</t>
  </si>
  <si>
    <t>G3</t>
  </si>
  <si>
    <t>JPNLL_qt2_Area1</t>
  </si>
  <si>
    <t>F4</t>
  </si>
  <si>
    <t>others</t>
  </si>
  <si>
    <t>F15</t>
  </si>
  <si>
    <t>other_ll</t>
  </si>
  <si>
    <t>F12</t>
  </si>
  <si>
    <t>JPNLL_qt1_Area4</t>
  </si>
  <si>
    <t>F7</t>
  </si>
  <si>
    <t>G2</t>
  </si>
  <si>
    <t>JPNLL_qt1_Area3</t>
  </si>
  <si>
    <t>F3</t>
  </si>
  <si>
    <t>JPNLL_qt1_Area2</t>
  </si>
  <si>
    <t>F2</t>
  </si>
  <si>
    <t>JPNLL_qt1_Area1</t>
  </si>
  <si>
    <t>F1</t>
  </si>
  <si>
    <t>G1</t>
  </si>
  <si>
    <t>Fleet</t>
  </si>
  <si>
    <t>SS3 Fleet</t>
  </si>
  <si>
    <t>Fleet Group</t>
  </si>
  <si>
    <t>Japanese Catch Biomass by Fleet</t>
  </si>
  <si>
    <t>Total Catch (mt)</t>
  </si>
  <si>
    <t>Japanese Catch Biomass Sorted by Fleet Group</t>
  </si>
  <si>
    <t>Year</t>
  </si>
  <si>
    <t>Japanese MLS Catch Biomass by Fleet Group</t>
  </si>
  <si>
    <t>AVERAGE</t>
  </si>
  <si>
    <t>TOTAL</t>
  </si>
  <si>
    <t>Imputed 2024, quarter-4 catch biomass for Japanese fleets F6, F10, and F11</t>
  </si>
  <si>
    <t>Marko Jusup, pers comm. 26-Feb-2024</t>
  </si>
  <si>
    <t>Japanese MLS Percent Catch Biomass by Fleet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</si>
</sst>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21D9-3E1B-4C09-8D31-25F2E4AAACA0}">
  <dimension ref="A1:W24"/>
  <sheetViews>
    <sheetView tabSelected="1" topLeftCell="A11" workbookViewId="0">
      <selection activeCell="F18" sqref="F18:F24"/>
    </sheetView>
  </sheetViews>
  <sheetFormatPr defaultRowHeight="14.6" x14ac:dyDescent="0.4"/>
  <cols>
    <col min="9" max="9" width="6.765625" customWidth="1"/>
    <col min="11" max="11" width="16.4609375" customWidth="1"/>
    <col min="12" max="15" width="7.84375" bestFit="1" customWidth="1"/>
    <col min="17" max="17" width="7.84375" customWidth="1"/>
    <col min="19" max="19" width="15.921875" customWidth="1"/>
  </cols>
  <sheetData>
    <row r="1" spans="1:23" ht="20.6" x14ac:dyDescent="0.55000000000000004">
      <c r="A1" s="6" t="s">
        <v>44</v>
      </c>
      <c r="I1" s="2" t="s">
        <v>42</v>
      </c>
      <c r="Q1" s="2" t="s">
        <v>40</v>
      </c>
    </row>
    <row r="2" spans="1:23" x14ac:dyDescent="0.4">
      <c r="B2" s="7" t="s">
        <v>43</v>
      </c>
      <c r="C2" s="7"/>
      <c r="D2" s="7"/>
      <c r="E2" s="7"/>
      <c r="L2" s="7" t="s">
        <v>43</v>
      </c>
      <c r="M2" s="7"/>
      <c r="N2" s="7"/>
      <c r="O2" s="7"/>
    </row>
    <row r="3" spans="1:23" ht="29.15" x14ac:dyDescent="0.4">
      <c r="A3" s="5" t="s">
        <v>39</v>
      </c>
      <c r="B3">
        <v>2021</v>
      </c>
      <c r="C3">
        <v>2022</v>
      </c>
      <c r="D3">
        <v>2023</v>
      </c>
      <c r="E3">
        <v>2024</v>
      </c>
      <c r="F3" t="s">
        <v>46</v>
      </c>
      <c r="G3" t="s">
        <v>45</v>
      </c>
      <c r="I3" s="5" t="s">
        <v>39</v>
      </c>
      <c r="J3" t="s">
        <v>38</v>
      </c>
      <c r="K3" t="s">
        <v>37</v>
      </c>
      <c r="L3">
        <v>2021</v>
      </c>
      <c r="M3">
        <v>2022</v>
      </c>
      <c r="N3">
        <v>2023</v>
      </c>
      <c r="O3">
        <v>2024</v>
      </c>
      <c r="Q3" s="5" t="s">
        <v>39</v>
      </c>
      <c r="R3" t="s">
        <v>38</v>
      </c>
      <c r="S3" t="s">
        <v>37</v>
      </c>
      <c r="T3">
        <v>2021</v>
      </c>
      <c r="U3">
        <v>2022</v>
      </c>
      <c r="V3">
        <v>2023</v>
      </c>
      <c r="W3">
        <v>2024</v>
      </c>
    </row>
    <row r="4" spans="1:23" x14ac:dyDescent="0.4">
      <c r="A4" t="s">
        <v>36</v>
      </c>
      <c r="B4" s="3">
        <f>SUM(L4)</f>
        <v>118.18600000000001</v>
      </c>
      <c r="C4" s="3">
        <f t="shared" ref="C4:E4" si="0">SUM(M4)</f>
        <v>74.753</v>
      </c>
      <c r="D4" s="3">
        <f t="shared" si="0"/>
        <v>128.80199999999999</v>
      </c>
      <c r="E4" s="3">
        <f t="shared" si="0"/>
        <v>82.938999999999993</v>
      </c>
      <c r="F4" s="3">
        <f>SUM(B4:E4)</f>
        <v>404.67999999999995</v>
      </c>
      <c r="G4" s="3">
        <f>AVERAGE(B4:F4)</f>
        <v>161.87199999999999</v>
      </c>
      <c r="I4" t="s">
        <v>36</v>
      </c>
      <c r="J4" t="s">
        <v>35</v>
      </c>
      <c r="K4" t="s">
        <v>34</v>
      </c>
      <c r="L4">
        <v>118.18600000000001</v>
      </c>
      <c r="M4">
        <v>74.753</v>
      </c>
      <c r="N4">
        <v>128.80199999999999</v>
      </c>
      <c r="O4">
        <v>82.938999999999993</v>
      </c>
      <c r="Q4" t="s">
        <v>36</v>
      </c>
      <c r="R4" t="s">
        <v>35</v>
      </c>
      <c r="S4" t="s">
        <v>34</v>
      </c>
      <c r="T4">
        <v>118.18600000000001</v>
      </c>
      <c r="U4">
        <v>74.753</v>
      </c>
      <c r="V4">
        <v>128.80199999999999</v>
      </c>
      <c r="W4">
        <v>82.938999999999993</v>
      </c>
    </row>
    <row r="5" spans="1:23" x14ac:dyDescent="0.4">
      <c r="A5" t="s">
        <v>29</v>
      </c>
      <c r="B5" s="3">
        <f>SUM(L5:L7)</f>
        <v>100.309</v>
      </c>
      <c r="C5" s="3">
        <f t="shared" ref="C5:E5" si="1">SUM(M5:M7)</f>
        <v>98.667000000000002</v>
      </c>
      <c r="D5" s="3">
        <f t="shared" si="1"/>
        <v>80.421000000000006</v>
      </c>
      <c r="E5" s="3">
        <f t="shared" si="1"/>
        <v>176.49799999999999</v>
      </c>
      <c r="F5" s="3">
        <f t="shared" ref="F5:F11" si="2">SUM(B5:E5)</f>
        <v>455.89499999999998</v>
      </c>
      <c r="G5" s="3">
        <f t="shared" ref="G5:G11" si="3">AVERAGE(B5:E5)</f>
        <v>113.97375</v>
      </c>
      <c r="I5" t="s">
        <v>29</v>
      </c>
      <c r="J5" t="s">
        <v>33</v>
      </c>
      <c r="K5" t="s">
        <v>32</v>
      </c>
      <c r="L5">
        <v>86.778999999999996</v>
      </c>
      <c r="M5">
        <v>70.141999999999996</v>
      </c>
      <c r="N5">
        <v>70.727000000000004</v>
      </c>
      <c r="O5">
        <v>135.179</v>
      </c>
      <c r="Q5" t="s">
        <v>29</v>
      </c>
      <c r="R5" t="s">
        <v>33</v>
      </c>
      <c r="S5" t="s">
        <v>32</v>
      </c>
      <c r="T5">
        <v>86.778999999999996</v>
      </c>
      <c r="U5">
        <v>70.141999999999996</v>
      </c>
      <c r="V5">
        <v>70.727000000000004</v>
      </c>
      <c r="W5">
        <v>135.179</v>
      </c>
    </row>
    <row r="6" spans="1:23" x14ac:dyDescent="0.4">
      <c r="A6" t="s">
        <v>20</v>
      </c>
      <c r="B6" s="3">
        <f>SUM(L8:L11)</f>
        <v>412.13499999999999</v>
      </c>
      <c r="C6" s="3">
        <f t="shared" ref="C6:E6" si="4">SUM(M8:M11)</f>
        <v>364.16500000000002</v>
      </c>
      <c r="D6" s="3">
        <f t="shared" si="4"/>
        <v>436.50100000000003</v>
      </c>
      <c r="E6" s="3">
        <f t="shared" si="4"/>
        <v>488.67599999999999</v>
      </c>
      <c r="F6" s="3">
        <f t="shared" si="2"/>
        <v>1701.4769999999999</v>
      </c>
      <c r="G6" s="3">
        <f t="shared" si="3"/>
        <v>425.36924999999997</v>
      </c>
      <c r="I6" t="s">
        <v>29</v>
      </c>
      <c r="J6" t="s">
        <v>31</v>
      </c>
      <c r="K6" t="s">
        <v>30</v>
      </c>
      <c r="L6">
        <v>13.53</v>
      </c>
      <c r="M6">
        <v>28.524999999999999</v>
      </c>
      <c r="N6">
        <v>9.5950000000000006</v>
      </c>
      <c r="O6">
        <v>40.944000000000003</v>
      </c>
      <c r="Q6" t="s">
        <v>29</v>
      </c>
      <c r="R6" t="s">
        <v>31</v>
      </c>
      <c r="S6" t="s">
        <v>30</v>
      </c>
      <c r="T6">
        <v>13.53</v>
      </c>
      <c r="U6">
        <v>28.524999999999999</v>
      </c>
      <c r="V6">
        <v>9.5950000000000006</v>
      </c>
      <c r="W6">
        <v>40.944000000000003</v>
      </c>
    </row>
    <row r="7" spans="1:23" x14ac:dyDescent="0.4">
      <c r="A7" t="s">
        <v>15</v>
      </c>
      <c r="B7" s="3">
        <f>SUM(L12:L13)</f>
        <v>71.613</v>
      </c>
      <c r="C7" s="3">
        <f t="shared" ref="C7:E7" si="5">SUM(M12:M13)</f>
        <v>36.423000000000002</v>
      </c>
      <c r="D7" s="3">
        <f t="shared" si="5"/>
        <v>27.530999999999999</v>
      </c>
      <c r="E7" s="3">
        <f t="shared" si="5"/>
        <v>26.783999999999999</v>
      </c>
      <c r="F7" s="3">
        <f t="shared" si="2"/>
        <v>162.351</v>
      </c>
      <c r="G7" s="3">
        <f t="shared" si="3"/>
        <v>40.58775</v>
      </c>
      <c r="I7" t="s">
        <v>29</v>
      </c>
      <c r="J7" t="s">
        <v>28</v>
      </c>
      <c r="K7" t="s">
        <v>27</v>
      </c>
      <c r="L7">
        <v>0</v>
      </c>
      <c r="M7">
        <v>0</v>
      </c>
      <c r="N7">
        <v>9.9000000000000005E-2</v>
      </c>
      <c r="O7">
        <v>0.375</v>
      </c>
      <c r="Q7" t="s">
        <v>20</v>
      </c>
      <c r="R7" t="s">
        <v>22</v>
      </c>
      <c r="S7" t="s">
        <v>21</v>
      </c>
      <c r="T7">
        <v>168.828</v>
      </c>
      <c r="U7">
        <v>102.377</v>
      </c>
      <c r="V7">
        <v>175.215</v>
      </c>
      <c r="W7">
        <v>226.7</v>
      </c>
    </row>
    <row r="8" spans="1:23" x14ac:dyDescent="0.4">
      <c r="A8" t="s">
        <v>8</v>
      </c>
      <c r="B8" s="3">
        <f>SUM(L14:L16)</f>
        <v>89.24</v>
      </c>
      <c r="C8" s="3">
        <f t="shared" ref="C8:E8" si="6">SUM(M14:M16)</f>
        <v>79.738</v>
      </c>
      <c r="D8" s="3">
        <f t="shared" si="6"/>
        <v>110.13000000000001</v>
      </c>
      <c r="E8" s="3">
        <f t="shared" si="6"/>
        <v>110.13000000000001</v>
      </c>
      <c r="F8" s="3">
        <f t="shared" si="2"/>
        <v>389.238</v>
      </c>
      <c r="G8" s="3">
        <f t="shared" si="3"/>
        <v>97.3095</v>
      </c>
      <c r="I8" t="s">
        <v>20</v>
      </c>
      <c r="J8" t="s">
        <v>26</v>
      </c>
      <c r="K8" t="s">
        <v>25</v>
      </c>
      <c r="L8">
        <v>132</v>
      </c>
      <c r="M8">
        <v>136</v>
      </c>
      <c r="N8">
        <v>136</v>
      </c>
      <c r="O8">
        <v>136</v>
      </c>
      <c r="Q8" t="s">
        <v>15</v>
      </c>
      <c r="R8" t="s">
        <v>17</v>
      </c>
      <c r="S8" t="s">
        <v>16</v>
      </c>
      <c r="T8">
        <v>70.497</v>
      </c>
      <c r="U8">
        <v>35.542000000000002</v>
      </c>
      <c r="V8">
        <v>26.044</v>
      </c>
      <c r="W8">
        <v>25.384</v>
      </c>
    </row>
    <row r="9" spans="1:23" x14ac:dyDescent="0.4">
      <c r="A9" t="s">
        <v>5</v>
      </c>
      <c r="B9" s="3">
        <f>SUM(L17)</f>
        <v>36.92</v>
      </c>
      <c r="C9" s="3">
        <f t="shared" ref="C9:E9" si="7">SUM(M17)</f>
        <v>53.64</v>
      </c>
      <c r="D9" s="3">
        <f t="shared" si="7"/>
        <v>53.64</v>
      </c>
      <c r="E9" s="3">
        <f t="shared" si="7"/>
        <v>53.64</v>
      </c>
      <c r="F9" s="3">
        <f t="shared" si="2"/>
        <v>197.83999999999997</v>
      </c>
      <c r="G9" s="3">
        <f t="shared" si="3"/>
        <v>49.459999999999994</v>
      </c>
      <c r="I9" t="s">
        <v>20</v>
      </c>
      <c r="J9" t="s">
        <v>24</v>
      </c>
      <c r="K9" t="s">
        <v>23</v>
      </c>
      <c r="L9">
        <v>111</v>
      </c>
      <c r="M9">
        <v>125</v>
      </c>
      <c r="N9">
        <v>125</v>
      </c>
      <c r="O9">
        <v>125</v>
      </c>
      <c r="Q9" t="s">
        <v>8</v>
      </c>
      <c r="R9" t="s">
        <v>7</v>
      </c>
      <c r="S9" t="s">
        <v>6</v>
      </c>
      <c r="T9">
        <v>88.117999999999995</v>
      </c>
      <c r="U9">
        <v>76.055000000000007</v>
      </c>
      <c r="V9">
        <v>105.30500000000001</v>
      </c>
      <c r="W9">
        <v>0</v>
      </c>
    </row>
    <row r="10" spans="1:23" x14ac:dyDescent="0.4">
      <c r="A10" t="s">
        <v>2</v>
      </c>
      <c r="B10" s="3">
        <f>SUM(L18)</f>
        <v>58.08</v>
      </c>
      <c r="C10" s="3">
        <f t="shared" ref="C10:E10" si="8">SUM(M18)</f>
        <v>84.36</v>
      </c>
      <c r="D10" s="3">
        <f t="shared" si="8"/>
        <v>84.36</v>
      </c>
      <c r="E10" s="3">
        <f t="shared" si="8"/>
        <v>84.36</v>
      </c>
      <c r="F10" s="3">
        <f t="shared" si="2"/>
        <v>311.16000000000003</v>
      </c>
      <c r="G10" s="3">
        <f t="shared" si="3"/>
        <v>77.790000000000006</v>
      </c>
      <c r="I10" t="s">
        <v>20</v>
      </c>
      <c r="J10" t="s">
        <v>22</v>
      </c>
      <c r="K10" t="s">
        <v>21</v>
      </c>
      <c r="L10">
        <v>168.828</v>
      </c>
      <c r="M10">
        <v>102.377</v>
      </c>
      <c r="N10">
        <v>175.215</v>
      </c>
      <c r="O10">
        <v>226.7</v>
      </c>
      <c r="Q10" t="s">
        <v>29</v>
      </c>
      <c r="R10" t="s">
        <v>28</v>
      </c>
      <c r="S10" t="s">
        <v>27</v>
      </c>
      <c r="T10">
        <v>0</v>
      </c>
      <c r="U10">
        <v>0</v>
      </c>
      <c r="V10">
        <v>9.9000000000000005E-2</v>
      </c>
      <c r="W10">
        <v>0.375</v>
      </c>
    </row>
    <row r="11" spans="1:23" x14ac:dyDescent="0.4">
      <c r="A11" t="s">
        <v>46</v>
      </c>
      <c r="B11" s="3">
        <f>SUM(B4:B10)</f>
        <v>886.48299999999995</v>
      </c>
      <c r="C11" s="3">
        <f t="shared" ref="C11:E11" si="9">SUM(C4:C10)</f>
        <v>791.74600000000009</v>
      </c>
      <c r="D11" s="3">
        <f t="shared" si="9"/>
        <v>921.38499999999999</v>
      </c>
      <c r="E11" s="3">
        <f t="shared" si="9"/>
        <v>1023.027</v>
      </c>
      <c r="F11" s="3">
        <f t="shared" si="2"/>
        <v>3622.6410000000001</v>
      </c>
      <c r="G11" s="3">
        <f t="shared" si="3"/>
        <v>905.66025000000002</v>
      </c>
      <c r="I11" t="s">
        <v>20</v>
      </c>
      <c r="J11" t="s">
        <v>19</v>
      </c>
      <c r="K11" t="s">
        <v>18</v>
      </c>
      <c r="L11">
        <v>0.307</v>
      </c>
      <c r="M11">
        <v>0.78800000000000003</v>
      </c>
      <c r="N11">
        <v>0.28599999999999998</v>
      </c>
      <c r="O11">
        <v>0.97599999999999998</v>
      </c>
      <c r="Q11" t="s">
        <v>20</v>
      </c>
      <c r="R11" t="s">
        <v>19</v>
      </c>
      <c r="S11" t="s">
        <v>18</v>
      </c>
      <c r="T11">
        <v>0.307</v>
      </c>
      <c r="U11">
        <v>0.78800000000000003</v>
      </c>
      <c r="V11">
        <v>0.28599999999999998</v>
      </c>
      <c r="W11">
        <v>0.97599999999999998</v>
      </c>
    </row>
    <row r="12" spans="1:23" x14ac:dyDescent="0.4">
      <c r="I12" t="s">
        <v>15</v>
      </c>
      <c r="J12" t="s">
        <v>17</v>
      </c>
      <c r="K12" t="s">
        <v>16</v>
      </c>
      <c r="L12">
        <v>70.497</v>
      </c>
      <c r="M12">
        <v>35.542000000000002</v>
      </c>
      <c r="N12">
        <v>26.044</v>
      </c>
      <c r="O12">
        <v>25.384</v>
      </c>
      <c r="Q12" t="s">
        <v>15</v>
      </c>
      <c r="R12" t="s">
        <v>14</v>
      </c>
      <c r="S12" t="s">
        <v>13</v>
      </c>
      <c r="T12">
        <v>1.1160000000000001</v>
      </c>
      <c r="U12">
        <v>0.88100000000000001</v>
      </c>
      <c r="V12">
        <v>1.4870000000000001</v>
      </c>
      <c r="W12">
        <v>1.4</v>
      </c>
    </row>
    <row r="13" spans="1:23" x14ac:dyDescent="0.4">
      <c r="I13" t="s">
        <v>15</v>
      </c>
      <c r="J13" t="s">
        <v>14</v>
      </c>
      <c r="K13" t="s">
        <v>13</v>
      </c>
      <c r="L13">
        <v>1.1160000000000001</v>
      </c>
      <c r="M13">
        <v>0.88100000000000001</v>
      </c>
      <c r="N13">
        <v>1.4870000000000001</v>
      </c>
      <c r="O13">
        <v>1.4</v>
      </c>
      <c r="Q13" t="s">
        <v>8</v>
      </c>
      <c r="R13" t="s">
        <v>12</v>
      </c>
      <c r="S13" t="s">
        <v>11</v>
      </c>
      <c r="T13">
        <v>0</v>
      </c>
      <c r="U13">
        <v>0</v>
      </c>
      <c r="V13">
        <v>0.25900000000000001</v>
      </c>
      <c r="W13">
        <v>0</v>
      </c>
    </row>
    <row r="14" spans="1:23" ht="15.9" x14ac:dyDescent="0.45">
      <c r="A14" s="6" t="s">
        <v>49</v>
      </c>
      <c r="I14" t="s">
        <v>8</v>
      </c>
      <c r="J14" t="s">
        <v>12</v>
      </c>
      <c r="K14" t="s">
        <v>11</v>
      </c>
      <c r="L14">
        <v>0</v>
      </c>
      <c r="M14">
        <v>0</v>
      </c>
      <c r="N14">
        <v>0.25900000000000001</v>
      </c>
      <c r="O14">
        <f>N14</f>
        <v>0.25900000000000001</v>
      </c>
      <c r="Q14" t="s">
        <v>8</v>
      </c>
      <c r="R14" t="s">
        <v>10</v>
      </c>
      <c r="S14" t="s">
        <v>9</v>
      </c>
      <c r="T14">
        <v>1.1220000000000001</v>
      </c>
      <c r="U14">
        <v>3.6829999999999998</v>
      </c>
      <c r="V14">
        <v>4.5659999999999998</v>
      </c>
      <c r="W14">
        <v>0</v>
      </c>
    </row>
    <row r="15" spans="1:23" x14ac:dyDescent="0.4">
      <c r="B15" s="7" t="s">
        <v>43</v>
      </c>
      <c r="C15" s="7"/>
      <c r="D15" s="7"/>
      <c r="E15" s="7"/>
      <c r="I15" t="s">
        <v>8</v>
      </c>
      <c r="J15" t="s">
        <v>10</v>
      </c>
      <c r="K15" t="s">
        <v>9</v>
      </c>
      <c r="L15">
        <v>1.1220000000000001</v>
      </c>
      <c r="M15">
        <v>3.6829999999999998</v>
      </c>
      <c r="N15">
        <v>4.5659999999999998</v>
      </c>
      <c r="O15">
        <f t="shared" ref="O15:O16" si="10">N15</f>
        <v>4.5659999999999998</v>
      </c>
      <c r="Q15" t="s">
        <v>20</v>
      </c>
      <c r="R15" t="s">
        <v>26</v>
      </c>
      <c r="S15" t="s">
        <v>25</v>
      </c>
      <c r="T15">
        <v>132</v>
      </c>
      <c r="U15">
        <v>136</v>
      </c>
      <c r="V15">
        <v>136</v>
      </c>
      <c r="W15">
        <v>136</v>
      </c>
    </row>
    <row r="16" spans="1:23" ht="29.15" x14ac:dyDescent="0.4">
      <c r="A16" s="5" t="s">
        <v>39</v>
      </c>
      <c r="B16">
        <v>2021</v>
      </c>
      <c r="C16">
        <v>2022</v>
      </c>
      <c r="D16">
        <v>2023</v>
      </c>
      <c r="E16">
        <v>2024</v>
      </c>
      <c r="F16" t="s">
        <v>46</v>
      </c>
      <c r="I16" t="s">
        <v>8</v>
      </c>
      <c r="J16" t="s">
        <v>7</v>
      </c>
      <c r="K16" t="s">
        <v>6</v>
      </c>
      <c r="L16">
        <v>88.117999999999995</v>
      </c>
      <c r="M16">
        <v>76.055000000000007</v>
      </c>
      <c r="N16">
        <v>105.30500000000001</v>
      </c>
      <c r="O16">
        <f t="shared" si="10"/>
        <v>105.30500000000001</v>
      </c>
      <c r="Q16" t="s">
        <v>5</v>
      </c>
      <c r="R16" t="s">
        <v>4</v>
      </c>
      <c r="S16" t="s">
        <v>3</v>
      </c>
      <c r="T16">
        <v>36.92</v>
      </c>
      <c r="U16">
        <v>53.64</v>
      </c>
      <c r="V16">
        <v>53.64</v>
      </c>
      <c r="W16">
        <v>53.64</v>
      </c>
    </row>
    <row r="17" spans="1:23" x14ac:dyDescent="0.4">
      <c r="A17" t="s">
        <v>36</v>
      </c>
      <c r="B17" s="8">
        <f>B4/B$11</f>
        <v>0.1333200975089201</v>
      </c>
      <c r="C17" s="8">
        <f>C4/C$11</f>
        <v>9.4415380690271875E-2</v>
      </c>
      <c r="D17" s="8">
        <f t="shared" ref="D17:F17" si="11">D4/D$11</f>
        <v>0.13979172658552069</v>
      </c>
      <c r="E17" s="8">
        <f t="shared" si="11"/>
        <v>8.1072151565892189E-2</v>
      </c>
      <c r="F17" s="8">
        <f t="shared" si="11"/>
        <v>0.11170855737568253</v>
      </c>
      <c r="I17" t="s">
        <v>5</v>
      </c>
      <c r="J17" t="s">
        <v>4</v>
      </c>
      <c r="K17" t="s">
        <v>3</v>
      </c>
      <c r="L17">
        <v>36.92</v>
      </c>
      <c r="M17">
        <v>53.64</v>
      </c>
      <c r="N17">
        <v>53.64</v>
      </c>
      <c r="O17">
        <v>53.64</v>
      </c>
      <c r="Q17" t="s">
        <v>2</v>
      </c>
      <c r="R17" t="s">
        <v>1</v>
      </c>
      <c r="S17" t="s">
        <v>0</v>
      </c>
      <c r="T17">
        <v>58.08</v>
      </c>
      <c r="U17">
        <v>84.36</v>
      </c>
      <c r="V17">
        <v>84.36</v>
      </c>
      <c r="W17">
        <v>84.36</v>
      </c>
    </row>
    <row r="18" spans="1:23" x14ac:dyDescent="0.4">
      <c r="A18" t="s">
        <v>29</v>
      </c>
      <c r="B18" s="8">
        <f t="shared" ref="B18:F24" si="12">B5/B$11</f>
        <v>0.11315389014792163</v>
      </c>
      <c r="C18" s="8">
        <f t="shared" si="12"/>
        <v>0.12461951181313198</v>
      </c>
      <c r="D18" s="8">
        <f t="shared" si="12"/>
        <v>8.7282731974147626E-2</v>
      </c>
      <c r="E18" s="8">
        <f t="shared" si="12"/>
        <v>0.17252526081911815</v>
      </c>
      <c r="F18" s="8">
        <f t="shared" si="12"/>
        <v>0.12584603332209843</v>
      </c>
      <c r="I18" t="s">
        <v>2</v>
      </c>
      <c r="J18" t="s">
        <v>1</v>
      </c>
      <c r="K18" t="s">
        <v>0</v>
      </c>
      <c r="L18">
        <v>58.08</v>
      </c>
      <c r="M18">
        <v>84.36</v>
      </c>
      <c r="N18">
        <v>84.36</v>
      </c>
      <c r="O18">
        <v>84.36</v>
      </c>
      <c r="Q18" t="s">
        <v>20</v>
      </c>
      <c r="R18" t="s">
        <v>24</v>
      </c>
      <c r="S18" t="s">
        <v>23</v>
      </c>
      <c r="T18">
        <v>111</v>
      </c>
      <c r="U18">
        <v>125</v>
      </c>
      <c r="V18">
        <v>125</v>
      </c>
      <c r="W18">
        <v>125</v>
      </c>
    </row>
    <row r="19" spans="1:23" x14ac:dyDescent="0.4">
      <c r="A19" t="s">
        <v>20</v>
      </c>
      <c r="B19" s="8">
        <f t="shared" si="12"/>
        <v>0.46491021260418985</v>
      </c>
      <c r="C19" s="8">
        <f t="shared" si="12"/>
        <v>0.45995180272461117</v>
      </c>
      <c r="D19" s="8">
        <f t="shared" si="12"/>
        <v>0.47374441737167422</v>
      </c>
      <c r="E19" s="8">
        <f t="shared" si="12"/>
        <v>0.47767654226134793</v>
      </c>
      <c r="F19" s="8">
        <f t="shared" si="12"/>
        <v>0.46967861292355489</v>
      </c>
    </row>
    <row r="20" spans="1:23" x14ac:dyDescent="0.4">
      <c r="A20" t="s">
        <v>15</v>
      </c>
      <c r="B20" s="8">
        <f t="shared" si="12"/>
        <v>8.0783275031782897E-2</v>
      </c>
      <c r="C20" s="8">
        <f t="shared" si="12"/>
        <v>4.6003389976078182E-2</v>
      </c>
      <c r="D20" s="8">
        <f t="shared" si="12"/>
        <v>2.9880017582226755E-2</v>
      </c>
      <c r="E20" s="8">
        <f t="shared" si="12"/>
        <v>2.6181127184326511E-2</v>
      </c>
      <c r="F20" s="8">
        <f t="shared" si="12"/>
        <v>4.4815646927200345E-2</v>
      </c>
      <c r="T20">
        <v>2021</v>
      </c>
      <c r="U20">
        <v>2022</v>
      </c>
      <c r="V20">
        <v>2023</v>
      </c>
      <c r="W20">
        <v>2024</v>
      </c>
    </row>
    <row r="21" spans="1:23" x14ac:dyDescent="0.4">
      <c r="A21" t="s">
        <v>8</v>
      </c>
      <c r="B21" s="8">
        <f t="shared" si="12"/>
        <v>0.10066746908852173</v>
      </c>
      <c r="C21" s="8">
        <f t="shared" si="12"/>
        <v>0.10071159184890102</v>
      </c>
      <c r="D21" s="8">
        <f t="shared" si="12"/>
        <v>0.11952658226474276</v>
      </c>
      <c r="E21" s="8">
        <f t="shared" si="12"/>
        <v>0.10765111771243575</v>
      </c>
      <c r="F21" s="8">
        <f t="shared" si="12"/>
        <v>0.10744592135958268</v>
      </c>
      <c r="S21" t="s">
        <v>41</v>
      </c>
      <c r="T21" s="4">
        <f>SUM(T4:T18)</f>
        <v>886.48299999999995</v>
      </c>
      <c r="U21" s="4">
        <f t="shared" ref="U21:W21" si="13">SUM(U4:U18)</f>
        <v>791.74599999999987</v>
      </c>
      <c r="V21" s="4">
        <f t="shared" si="13"/>
        <v>921.38499999999999</v>
      </c>
      <c r="W21" s="4">
        <f t="shared" si="13"/>
        <v>912.89700000000005</v>
      </c>
    </row>
    <row r="22" spans="1:23" x14ac:dyDescent="0.4">
      <c r="A22" t="s">
        <v>5</v>
      </c>
      <c r="B22" s="8">
        <f t="shared" si="12"/>
        <v>4.1647724773063902E-2</v>
      </c>
      <c r="C22" s="8">
        <f t="shared" si="12"/>
        <v>6.7749000310705701E-2</v>
      </c>
      <c r="D22" s="8">
        <f t="shared" si="12"/>
        <v>5.8216706371386553E-2</v>
      </c>
      <c r="E22" s="8">
        <f t="shared" si="12"/>
        <v>5.2432633742804442E-2</v>
      </c>
      <c r="F22" s="8">
        <f t="shared" si="12"/>
        <v>5.4612091013158622E-2</v>
      </c>
    </row>
    <row r="23" spans="1:23" x14ac:dyDescent="0.4">
      <c r="A23" t="s">
        <v>2</v>
      </c>
      <c r="B23" s="8">
        <f t="shared" si="12"/>
        <v>6.5517330845599978E-2</v>
      </c>
      <c r="C23" s="8">
        <f t="shared" si="12"/>
        <v>0.10654932263630001</v>
      </c>
      <c r="D23" s="8">
        <f t="shared" si="12"/>
        <v>9.1557817850301454E-2</v>
      </c>
      <c r="E23" s="8">
        <f t="shared" si="12"/>
        <v>8.2461166714074996E-2</v>
      </c>
      <c r="F23" s="8">
        <f t="shared" si="12"/>
        <v>8.5893137078722412E-2</v>
      </c>
    </row>
    <row r="24" spans="1:23" x14ac:dyDescent="0.4">
      <c r="A24" t="s">
        <v>46</v>
      </c>
      <c r="B24" s="8">
        <f t="shared" si="12"/>
        <v>1</v>
      </c>
      <c r="C24" s="8">
        <f t="shared" si="12"/>
        <v>1</v>
      </c>
      <c r="D24" s="8">
        <f t="shared" si="12"/>
        <v>1</v>
      </c>
      <c r="E24" s="8">
        <f t="shared" si="12"/>
        <v>1</v>
      </c>
      <c r="F24" s="8">
        <f t="shared" si="12"/>
        <v>1</v>
      </c>
    </row>
  </sheetData>
  <sortState xmlns:xlrd2="http://schemas.microsoft.com/office/spreadsheetml/2017/richdata2" ref="Q4:W12">
    <sortCondition ref="R4:R12"/>
  </sortState>
  <mergeCells count="3">
    <mergeCell ref="B2:E2"/>
    <mergeCell ref="L2:O2"/>
    <mergeCell ref="B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FD76-E98B-4A18-B1FA-6EEDD91B48B9}">
  <dimension ref="A1:I16"/>
  <sheetViews>
    <sheetView workbookViewId="0">
      <selection activeCell="I11" sqref="I11"/>
    </sheetView>
  </sheetViews>
  <sheetFormatPr defaultRowHeight="14.6" x14ac:dyDescent="0.4"/>
  <cols>
    <col min="1" max="1" width="13.53515625" customWidth="1"/>
    <col min="3" max="3" width="15.07421875" bestFit="1" customWidth="1"/>
    <col min="4" max="7" width="7.84375" bestFit="1" customWidth="1"/>
  </cols>
  <sheetData>
    <row r="1" spans="1:9" x14ac:dyDescent="0.4">
      <c r="A1" t="s">
        <v>39</v>
      </c>
      <c r="B1" t="s">
        <v>38</v>
      </c>
      <c r="C1" t="s">
        <v>37</v>
      </c>
      <c r="D1">
        <v>2021</v>
      </c>
      <c r="E1">
        <v>2022</v>
      </c>
      <c r="F1">
        <v>2023</v>
      </c>
      <c r="G1">
        <v>2024</v>
      </c>
    </row>
    <row r="2" spans="1:9" x14ac:dyDescent="0.4">
      <c r="A2" t="s">
        <v>36</v>
      </c>
      <c r="B2" t="s">
        <v>35</v>
      </c>
      <c r="C2" t="s">
        <v>34</v>
      </c>
      <c r="D2">
        <v>118.18600000000001</v>
      </c>
      <c r="E2">
        <v>74.753</v>
      </c>
      <c r="F2">
        <v>128.80199999999999</v>
      </c>
      <c r="G2">
        <v>82.938999999999993</v>
      </c>
    </row>
    <row r="3" spans="1:9" x14ac:dyDescent="0.4">
      <c r="A3" t="s">
        <v>29</v>
      </c>
      <c r="B3" t="s">
        <v>33</v>
      </c>
      <c r="C3" t="s">
        <v>32</v>
      </c>
      <c r="D3">
        <v>86.778999999999996</v>
      </c>
      <c r="E3">
        <v>70.141999999999996</v>
      </c>
      <c r="F3">
        <v>70.727000000000004</v>
      </c>
      <c r="G3">
        <v>135.179</v>
      </c>
    </row>
    <row r="4" spans="1:9" x14ac:dyDescent="0.4">
      <c r="A4" t="s">
        <v>29</v>
      </c>
      <c r="B4" t="s">
        <v>31</v>
      </c>
      <c r="C4" t="s">
        <v>30</v>
      </c>
      <c r="D4">
        <v>13.53</v>
      </c>
      <c r="E4">
        <v>28.524999999999999</v>
      </c>
      <c r="F4">
        <v>9.5950000000000006</v>
      </c>
      <c r="G4">
        <v>40.944000000000003</v>
      </c>
    </row>
    <row r="5" spans="1:9" x14ac:dyDescent="0.4">
      <c r="A5" t="s">
        <v>29</v>
      </c>
      <c r="B5" t="s">
        <v>28</v>
      </c>
      <c r="C5" t="s">
        <v>27</v>
      </c>
      <c r="D5">
        <v>0</v>
      </c>
      <c r="E5">
        <v>0</v>
      </c>
      <c r="F5">
        <v>9.9000000000000005E-2</v>
      </c>
      <c r="G5">
        <v>0.375</v>
      </c>
    </row>
    <row r="6" spans="1:9" x14ac:dyDescent="0.4">
      <c r="A6" t="s">
        <v>20</v>
      </c>
      <c r="B6" t="s">
        <v>26</v>
      </c>
      <c r="C6" t="s">
        <v>25</v>
      </c>
      <c r="D6">
        <v>132</v>
      </c>
      <c r="E6">
        <v>136</v>
      </c>
      <c r="F6">
        <v>136</v>
      </c>
      <c r="G6">
        <v>136</v>
      </c>
    </row>
    <row r="7" spans="1:9" x14ac:dyDescent="0.4">
      <c r="A7" t="s">
        <v>20</v>
      </c>
      <c r="B7" t="s">
        <v>24</v>
      </c>
      <c r="C7" t="s">
        <v>23</v>
      </c>
      <c r="D7">
        <v>111</v>
      </c>
      <c r="E7">
        <v>125</v>
      </c>
      <c r="F7">
        <v>125</v>
      </c>
      <c r="G7">
        <v>125</v>
      </c>
    </row>
    <row r="8" spans="1:9" x14ac:dyDescent="0.4">
      <c r="A8" t="s">
        <v>20</v>
      </c>
      <c r="B8" t="s">
        <v>22</v>
      </c>
      <c r="C8" t="s">
        <v>21</v>
      </c>
      <c r="D8">
        <v>168.828</v>
      </c>
      <c r="E8">
        <v>102.377</v>
      </c>
      <c r="F8">
        <v>175.215</v>
      </c>
      <c r="G8">
        <v>226.7</v>
      </c>
    </row>
    <row r="9" spans="1:9" x14ac:dyDescent="0.4">
      <c r="A9" t="s">
        <v>20</v>
      </c>
      <c r="B9" t="s">
        <v>19</v>
      </c>
      <c r="C9" t="s">
        <v>18</v>
      </c>
      <c r="D9">
        <v>0.307</v>
      </c>
      <c r="E9">
        <v>0.78800000000000003</v>
      </c>
      <c r="F9">
        <v>0.28599999999999998</v>
      </c>
      <c r="G9">
        <v>0.97599999999999998</v>
      </c>
    </row>
    <row r="10" spans="1:9" x14ac:dyDescent="0.4">
      <c r="A10" t="s">
        <v>15</v>
      </c>
      <c r="B10" t="s">
        <v>17</v>
      </c>
      <c r="C10" t="s">
        <v>16</v>
      </c>
      <c r="D10">
        <v>70.497</v>
      </c>
      <c r="E10">
        <v>35.542000000000002</v>
      </c>
      <c r="F10">
        <v>26.044</v>
      </c>
      <c r="G10">
        <v>25.384</v>
      </c>
      <c r="I10" t="s">
        <v>48</v>
      </c>
    </row>
    <row r="11" spans="1:9" x14ac:dyDescent="0.4">
      <c r="A11" t="s">
        <v>15</v>
      </c>
      <c r="B11" t="s">
        <v>14</v>
      </c>
      <c r="C11" t="s">
        <v>13</v>
      </c>
      <c r="D11">
        <v>1.1160000000000001</v>
      </c>
      <c r="E11">
        <v>0.88100000000000001</v>
      </c>
      <c r="F11">
        <v>1.4870000000000001</v>
      </c>
      <c r="G11">
        <v>1.4</v>
      </c>
      <c r="I11" t="s">
        <v>47</v>
      </c>
    </row>
    <row r="12" spans="1:9" x14ac:dyDescent="0.4">
      <c r="A12" t="s">
        <v>8</v>
      </c>
      <c r="B12" t="s">
        <v>12</v>
      </c>
      <c r="C12" t="s">
        <v>11</v>
      </c>
      <c r="D12">
        <v>0</v>
      </c>
      <c r="E12">
        <v>0</v>
      </c>
      <c r="F12">
        <v>0.25900000000000001</v>
      </c>
      <c r="G12" s="1">
        <f>F12</f>
        <v>0.25900000000000001</v>
      </c>
      <c r="I12">
        <f>SUM(G12:G14)</f>
        <v>110.13000000000001</v>
      </c>
    </row>
    <row r="13" spans="1:9" x14ac:dyDescent="0.4">
      <c r="A13" t="s">
        <v>8</v>
      </c>
      <c r="B13" t="s">
        <v>10</v>
      </c>
      <c r="C13" t="s">
        <v>9</v>
      </c>
      <c r="D13">
        <v>1.1220000000000001</v>
      </c>
      <c r="E13">
        <v>3.6829999999999998</v>
      </c>
      <c r="F13">
        <v>4.5659999999999998</v>
      </c>
      <c r="G13" s="1">
        <f t="shared" ref="G13:G14" si="0">F13</f>
        <v>4.5659999999999998</v>
      </c>
    </row>
    <row r="14" spans="1:9" x14ac:dyDescent="0.4">
      <c r="A14" t="s">
        <v>8</v>
      </c>
      <c r="B14" t="s">
        <v>7</v>
      </c>
      <c r="C14" t="s">
        <v>6</v>
      </c>
      <c r="D14">
        <v>88.117999999999995</v>
      </c>
      <c r="E14">
        <v>76.055000000000007</v>
      </c>
      <c r="F14">
        <v>105.30500000000001</v>
      </c>
      <c r="G14" s="1">
        <f t="shared" si="0"/>
        <v>105.30500000000001</v>
      </c>
    </row>
    <row r="15" spans="1:9" x14ac:dyDescent="0.4">
      <c r="A15" t="s">
        <v>5</v>
      </c>
      <c r="B15" t="s">
        <v>4</v>
      </c>
      <c r="C15" t="s">
        <v>3</v>
      </c>
      <c r="D15">
        <v>36.92</v>
      </c>
      <c r="E15">
        <v>53.64</v>
      </c>
      <c r="F15">
        <v>53.64</v>
      </c>
      <c r="G15">
        <v>53.64</v>
      </c>
    </row>
    <row r="16" spans="1:9" x14ac:dyDescent="0.4">
      <c r="A16" t="s">
        <v>2</v>
      </c>
      <c r="B16" t="s">
        <v>1</v>
      </c>
      <c r="C16" t="s">
        <v>0</v>
      </c>
      <c r="D16">
        <v>58.08</v>
      </c>
      <c r="E16">
        <v>84.36</v>
      </c>
      <c r="F16">
        <v>84.36</v>
      </c>
      <c r="G16">
        <v>84.36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annual_JPN_catch</vt:lpstr>
      <vt:lpstr>impute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cp:lastPrinted>2025-02-21T00:41:52Z</cp:lastPrinted>
  <dcterms:created xsi:type="dcterms:W3CDTF">2025-02-21T00:21:32Z</dcterms:created>
  <dcterms:modified xsi:type="dcterms:W3CDTF">2025-02-28T00:59:16Z</dcterms:modified>
</cp:coreProperties>
</file>