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innytu/Downloads/"/>
    </mc:Choice>
  </mc:AlternateContent>
  <xr:revisionPtr revIDLastSave="0" documentId="13_ncr:1_{51162B20-859C-8443-9386-6370659B5DE1}" xr6:coauthVersionLast="47" xr6:coauthVersionMax="47" xr10:uidLastSave="{00000000-0000-0000-0000-000000000000}"/>
  <bookViews>
    <workbookView xWindow="12580" yWindow="880" windowWidth="22320" windowHeight="22500" xr2:uid="{C06B0089-8D99-174E-8323-79D33A6DF046}"/>
  </bookViews>
  <sheets>
    <sheet name="BASIC" sheetId="1" r:id="rId1"/>
    <sheet name="Savings" sheetId="3" r:id="rId2"/>
    <sheet name="Donation" sheetId="2" r:id="rId3"/>
    <sheet name="Correlation" sheetId="4" r:id="rId4"/>
    <sheet name="Trendline" sheetId="5" r:id="rId5"/>
    <sheet name="Hypothesis Test(T)" sheetId="6" r:id="rId6"/>
    <sheet name="HYPOTHESIS TEST(T2)" sheetId="7" r:id="rId7"/>
    <sheet name="Z TEST" sheetId="8" r:id="rId8"/>
    <sheet name="Z TEST (2)" sheetId="10" r:id="rId9"/>
    <sheet name="CHI-SQUARED TEST" sheetId="9" r:id="rId10"/>
    <sheet name="CHI-SQUARED TEST (2)" sheetId="11" r:id="rId11"/>
  </sheets>
  <definedNames>
    <definedName name="_xlchart.v1.0" hidden="1">Donation!$B$5:$B$104</definedName>
    <definedName name="_xlchart.v1.1" hidden="1">Trendline!$A$4:$A$103</definedName>
    <definedName name="_xlchart.v1.2" hidden="1">Trendline!$B$4:$B$103</definedName>
    <definedName name="_xlchart.v1.3" hidden="1">Trendline!$A$4:$A$103</definedName>
    <definedName name="_xlchart.v1.4" hidden="1">Trendline!$B$4:$B$103</definedName>
    <definedName name="_xlchart.v1.5" hidden="1">Trendline!$A$4:$A$103</definedName>
    <definedName name="_xlchart.v1.6" hidden="1">Trendline!$B$4:$B$103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 i="9" l="1"/>
  <c r="D12" i="8"/>
  <c r="E11" i="7"/>
  <c r="E8" i="6"/>
  <c r="E3" i="6"/>
  <c r="E5" i="6"/>
  <c r="D11" i="5" a="1"/>
  <c r="D11" i="5" s="1"/>
  <c r="E7" i="5"/>
  <c r="D7" i="5"/>
  <c r="D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<sst xmlns="http://schemas.openxmlformats.org/spreadsheetml/2006/main" count="769" uniqueCount="193">
  <si>
    <t>Exploring eBay auctions
It's time to finish up Chapter 1 by applying your newfound statistical skills to some eBay auction data! This dataset is a sample of 150 auctions which you will apply statistical functions to.
Let's say you want to start selling on eBay and need to know what types of auctions are popular. The goal here is to identify what items you should start selling and what your average revenue would be. As a seller, you are most interested in the "Close Price" column.</t>
  </si>
  <si>
    <t>Category</t>
  </si>
  <si>
    <t>Currency</t>
  </si>
  <si>
    <t>Seller Rating</t>
  </si>
  <si>
    <t>Duration</t>
  </si>
  <si>
    <t>End Day</t>
  </si>
  <si>
    <t>Close Price</t>
  </si>
  <si>
    <t>Open Price</t>
  </si>
  <si>
    <t>Competitive</t>
  </si>
  <si>
    <t>SportingGoods</t>
  </si>
  <si>
    <t>US</t>
  </si>
  <si>
    <t>Mon</t>
  </si>
  <si>
    <t>Sun</t>
  </si>
  <si>
    <t>EUR</t>
  </si>
  <si>
    <t>Tue</t>
  </si>
  <si>
    <t>Sat</t>
  </si>
  <si>
    <t>Thu</t>
  </si>
  <si>
    <t>Wed</t>
  </si>
  <si>
    <t>Fri</t>
  </si>
  <si>
    <t>GBP</t>
  </si>
  <si>
    <t>Toys/Hobbies</t>
  </si>
  <si>
    <t>Collectibles</t>
  </si>
  <si>
    <t>Closing Price Distribution</t>
  </si>
  <si>
    <t>Mean</t>
  </si>
  <si>
    <t>Median</t>
  </si>
  <si>
    <t>Mode</t>
  </si>
  <si>
    <t>Standard Deviation</t>
  </si>
  <si>
    <t>Visualizing customer donations
Some banks will buy third party information to help with marketing. For example, some non-profit donations are publicly available. A bank can market to these likely affluent customers for additional banking services. This sample data has the household identifier joined to example third party data for public donations.
In this exercise, you will focus on the mode and standard deviation. Since the data is expected to be a proxy for affluence with most people not making donations, these descriptive statistics can aid you in understanding the distribution before you create another histogram.</t>
  </si>
  <si>
    <t>HHuniqueID</t>
  </si>
  <si>
    <t>Donations</t>
  </si>
  <si>
    <t>HH79440cc7d0</t>
  </si>
  <si>
    <t>HH0fd96cf4c3</t>
  </si>
  <si>
    <t>HH86c09c99e5</t>
  </si>
  <si>
    <t>HHbdb413e429</t>
  </si>
  <si>
    <t>HH593de8968e</t>
  </si>
  <si>
    <t>HH549efb69ea</t>
  </si>
  <si>
    <t>HH8c678e794f</t>
  </si>
  <si>
    <t>HH6fa431e0d5</t>
  </si>
  <si>
    <t>HH91595db197</t>
  </si>
  <si>
    <t>HHb8bc91e968</t>
  </si>
  <si>
    <t>HHd3719a9a72</t>
  </si>
  <si>
    <t>HH573703d894</t>
  </si>
  <si>
    <t>HH3a1ee0c41c</t>
  </si>
  <si>
    <t>HH0221fff5c8</t>
  </si>
  <si>
    <t>HH8bc2103266</t>
  </si>
  <si>
    <t>HH3fe36adc4b</t>
  </si>
  <si>
    <t>HH2ed5272d25</t>
  </si>
  <si>
    <t>HH8fe6623e82</t>
  </si>
  <si>
    <t>HHf3cfd9579e</t>
  </si>
  <si>
    <t>HH5a71cf8187</t>
  </si>
  <si>
    <t>HH413de75629</t>
  </si>
  <si>
    <t>HHac61d670dc</t>
  </si>
  <si>
    <t>HH4b9aec9c66</t>
  </si>
  <si>
    <t>HH632ba6f235</t>
  </si>
  <si>
    <t>HH344abea322</t>
  </si>
  <si>
    <t>HH1fed3b708f</t>
  </si>
  <si>
    <t>HHf29d207f7f</t>
  </si>
  <si>
    <t>HHcbd5705ca9</t>
  </si>
  <si>
    <t>HH914f5c5f6b</t>
  </si>
  <si>
    <t>HHff9a453dad</t>
  </si>
  <si>
    <t>HH15b582b813</t>
  </si>
  <si>
    <t>HHe0a4ca1240</t>
  </si>
  <si>
    <t>HH7eece6b1a0</t>
  </si>
  <si>
    <t>HH09df41c25c</t>
  </si>
  <si>
    <t>HH2e365c2be7</t>
  </si>
  <si>
    <t>HH1765507ccf</t>
  </si>
  <si>
    <t>HHb55ba885fa</t>
  </si>
  <si>
    <t>HH82bf5d80b1</t>
  </si>
  <si>
    <t>HHc7469cbf56</t>
  </si>
  <si>
    <t>HHa16a5cd4da</t>
  </si>
  <si>
    <t>HH8c65ac865f</t>
  </si>
  <si>
    <t>HHf048814f7a</t>
  </si>
  <si>
    <t>HH2f78ee6128</t>
  </si>
  <si>
    <t>HHa28fcf6ac2</t>
  </si>
  <si>
    <t>HH2cef38c501</t>
  </si>
  <si>
    <t>HH97d936e634</t>
  </si>
  <si>
    <t>HHf890037355</t>
  </si>
  <si>
    <t>HH7afb563255</t>
  </si>
  <si>
    <t>HH115320c0c3</t>
  </si>
  <si>
    <t>HHe8fb5c0ced</t>
  </si>
  <si>
    <t>HH38c23bfce6</t>
  </si>
  <si>
    <t>HH7aab0707a5</t>
  </si>
  <si>
    <t>HH6f62dbd4cb</t>
  </si>
  <si>
    <t>HHbf434020ae</t>
  </si>
  <si>
    <t>HH87063b55ae</t>
  </si>
  <si>
    <t>HH61db223293</t>
  </si>
  <si>
    <t>HHe208450b47</t>
  </si>
  <si>
    <t>HHa15eff7a59</t>
  </si>
  <si>
    <t>HH115a28298d</t>
  </si>
  <si>
    <t>HH09a617dd14</t>
  </si>
  <si>
    <t>HH1cfadb86e3</t>
  </si>
  <si>
    <t>HH473d543aa5</t>
  </si>
  <si>
    <t>HH980810984c</t>
  </si>
  <si>
    <t>HHbcb018830e</t>
  </si>
  <si>
    <t>HHd33e57c1a7</t>
  </si>
  <si>
    <t>HH3bec84068f</t>
  </si>
  <si>
    <t>HH695333747e</t>
  </si>
  <si>
    <t>HH07f0ca2756</t>
  </si>
  <si>
    <t>HHc9ac431ea5</t>
  </si>
  <si>
    <t>HH1541d6ef83</t>
  </si>
  <si>
    <t>HH3df26df760</t>
  </si>
  <si>
    <t>HH98b83d7e5e</t>
  </si>
  <si>
    <t>HH7b4fa1e31c</t>
  </si>
  <si>
    <t>HH7f7dfc6ca7</t>
  </si>
  <si>
    <t>HH0efedb211c</t>
  </si>
  <si>
    <t>HH4b34e88856</t>
  </si>
  <si>
    <t>HHec8b1e0dc2</t>
  </si>
  <si>
    <t>HHce483106f5</t>
  </si>
  <si>
    <t>HHd52ecbb152</t>
  </si>
  <si>
    <t>HHce5289f911</t>
  </si>
  <si>
    <t>HH59d48de0c4</t>
  </si>
  <si>
    <t>HHc81590ee46</t>
  </si>
  <si>
    <t>HHd1b22e6288</t>
  </si>
  <si>
    <t>HHccf69862d6</t>
  </si>
  <si>
    <t>HHe0ba8dd6ec</t>
  </si>
  <si>
    <t>HHec8432a264</t>
  </si>
  <si>
    <t>HH2a2002edc3</t>
  </si>
  <si>
    <t>HHc3b366e9f5</t>
  </si>
  <si>
    <t>HH99828465ad</t>
  </si>
  <si>
    <t>HHcc62df8d65</t>
  </si>
  <si>
    <t>HHbd197332f7</t>
  </si>
  <si>
    <t>HH69785c69be</t>
  </si>
  <si>
    <t>HHc54fb79c97</t>
  </si>
  <si>
    <t>HH2497453b43</t>
  </si>
  <si>
    <t>HH733a5276e0</t>
  </si>
  <si>
    <t>HH556516674b</t>
  </si>
  <si>
    <t>HHe418f35eba</t>
  </si>
  <si>
    <t>HH5b25e5dad6</t>
  </si>
  <si>
    <t>HH2c43e05e2c</t>
  </si>
  <si>
    <t>HH9430c0f8a8</t>
  </si>
  <si>
    <t>Mean:</t>
  </si>
  <si>
    <t>Median:</t>
  </si>
  <si>
    <t>Mode:</t>
  </si>
  <si>
    <t>Standard Deviation:</t>
  </si>
  <si>
    <t>Savings (dollars)</t>
  </si>
  <si>
    <t>Skew:</t>
  </si>
  <si>
    <t>Kurtosis:</t>
  </si>
  <si>
    <t>Is the data "normally" distributed?
Let's revisit the savings data. Earlier, you noted that the mean and median savings values were almost equal. The savings histogram was also roughly symmetrical and resembled a bell curve.
Now you want to use statistics to verify if the distribution is approximately symmetrical or "normally distributed". To do so, you will calculate the skew and kurtosis.
KURT() : Measures how the tails behave. It identifies how values are concentrated around the mean and how they trail away from it in the tails.
SKEW() : Measures how symmetrical the distribution is. 0 means the distribution is exactly symmetrical. Values above or below 0 indicate that there are more values above or below the mean.</t>
  </si>
  <si>
    <t>Correlation between price and quantity sold
This data represents 100 online auctions selling multiple collectible items in each listing. Is there a correlation between price and quantity sold? Let's find out!
Recall that correlation, which you can calculate using CORREL(), ranges between -1 and 1.
0 correlation means there is no relationship between variables.
Positive correlation indicate that as one variable increases, the other also increases.
Negative correlation values signify that as one variable increases, the other decreases.</t>
  </si>
  <si>
    <t>Quantity Sold</t>
  </si>
  <si>
    <t>Correlation</t>
  </si>
  <si>
    <t>Slope</t>
  </si>
  <si>
    <t>Intercept</t>
  </si>
  <si>
    <t>LinestEstimate</t>
  </si>
  <si>
    <t>Adding a trend line
Earlier, you saw how a high opening price has a negative correlation with the number of collectibles sold. The resulting scatterplot has a distinct pattern sloping down.
You then visualized the positive correlation between "Seller Rating" and "Close Price" as shown here. Let's now take this further by calculating the slope, intercept, and adding a trend line to better explore the relationship between the two columns.
Spreadsheets have 3 formulas for calculating the y-intercept and slope given two variables.
SLOPE() - will return the slope of a trend line or linear regression representing the linear change in one unit to another.
INTERCEPT() - returns the value where the trendline will intersect the y-axis.
LINEST() - calculates both the slope &amp; the intercept of two variables using the least-squares method.</t>
  </si>
  <si>
    <t>Old Fertilizer Plant Heights</t>
  </si>
  <si>
    <t>New Fertilizer Plant Heights</t>
  </si>
  <si>
    <t>H0 (accepted fact, or status quo):</t>
  </si>
  <si>
    <t>nonFertilizer Heights are EQUAL to the fertilized plants</t>
  </si>
  <si>
    <t>H1: (everything else)</t>
  </si>
  <si>
    <t>nonFertilizer heights are NOT EQUAL to the fertilized plant heights</t>
  </si>
  <si>
    <t>T-Test</t>
  </si>
  <si>
    <t>H0 Results</t>
  </si>
  <si>
    <t>examining data from a farm. Prior to introducing a new fertilizer, 10 plant heights were measured. After the new fertilizer was used another 10 plants were measured. You will perform a t-test to understand if the plant heights in the samples are in fact different. This is a two-tailed test because the heights are either above or below the original sample, "tails" to either side of the original distribution. The type is 2 because the samples are not from the same subjects but they have the same variance. Had they been the same plants before and after fertilizer treatment, it would be a "paired" t-test which is type 1.</t>
  </si>
  <si>
    <t>Hint
This test is to see if values can be above or below the original average, so it has 2 tails.
Remember these samples are two groups of plants. So the type should be a 2 or 3 depending on whether or not the samples' variances are the same.</t>
  </si>
  <si>
    <t>(Type REJECT in E8 if the p-value is less than 0.05. If not, type FAIL TO REJECT.)</t>
  </si>
  <si>
    <t>REJECT</t>
  </si>
  <si>
    <t>Response Times (AM)</t>
  </si>
  <si>
    <t>Response Times (PM)</t>
  </si>
  <si>
    <t>Morning driver response times &lt; Afternoon driver response times</t>
  </si>
  <si>
    <t>Morning driver response times &gt;= Afternoon driver response times</t>
  </si>
  <si>
    <t>Paired t-test
Now you are looking at driver data. Most research suggests drivers perform better in the morning versus in the afternoon. The researcher here measured 10 drivers in the morning and again the same drivers in the evening. The milliseconds response time is the time needed to apply the brakes after seeing a prompt in the simulator. You need to perform a t-test to see if this data supports the research that drivers do indeed perform better in the morning.
Remember the parameters of the T.TEST() function. Think about if this test has two tails or is measuring the difference in one direction. Also think about what it means for both samples to be from the same people. These will affect the values you pass to T.TEST().</t>
  </si>
  <si>
    <t>FAIL TO REJECT</t>
  </si>
  <si>
    <t>Salaries ($)</t>
  </si>
  <si>
    <t>Sampled factory workers make less than or equal to (&lt;=) the average factory worker in the US.</t>
  </si>
  <si>
    <t>These sampled workers' mean average salary is greater than (&gt;) the US average.</t>
  </si>
  <si>
    <t>p-value cutoff</t>
  </si>
  <si>
    <t>US Average</t>
  </si>
  <si>
    <t>z-test</t>
  </si>
  <si>
    <t>Performing a Z-test
When you have over 30 observations, you should use a Z.TEST() over a T.TEST() to compare means. Listed to your right is some salary data of U.S Government workers. Your job is to conduct a hypothesis test using the Z-test.
Here you want to know if the sample average salary is less than or equal to the government's published average. Are you going to compare one or two tails of the distribution? The &lt;= operator is exploring a single direction away from the value. Thus, this is a one-tailed test.
A Z-test accepts the data range followed by the population's mean - in this case, the government's published average salary. You can also add the population's standard deviation as a third parameter. If you don't, Z.TEST() will use the sample's standard deviation.</t>
  </si>
  <si>
    <t>What changes in a two-tailed test?
In the previous exercise, you rejected the null hypothesis. Suppose you set up the experiment differently before making this decision. Would that affect the outcome even if the data is the same?
Let's pretend you didn't know the outcome of the last exercise. Now you want to determine if the sample worker salary is equal to the population's. The NULL hypothesis operator changes to = .
This means you are testing whether the sample average is statistically above or below the average. As a result, the experiement is testing in 2 directions from the mean, so it's a two-tailed test.
If you have a two-tailed test you must multiple the Z.TEST() results by 2.</t>
  </si>
  <si>
    <t>US Avg</t>
  </si>
  <si>
    <t>Two-Tailed</t>
  </si>
  <si>
    <t>Performing a chi-squared test
In science and other disciplines, it's important to know if the variation you observe in your data is due to chance or is actually stemming from another source.
One way to understand this is with a chi-squared test, which you can conduct in Spreadsheets using the CHITEST() function.
This function accepts two ranges. The first represents the observations, and the second represents the expected values.
In this case, both ranges must have the same COUNT() or the formula will fail. The formula returns the p-value you will use to determine whether or not to reject the null hypothesis.
CHITEST(observedRange, expectedRange)
In this exercise you are reviewing a call center agent's call times. The agent has a higher average call time than the expected call time for all other agents. Let's see if this agent's specific call times are due to chance, i.e. random call variation, or because the agent needs more training to speed up.</t>
  </si>
  <si>
    <t>Agent A's Call Times (minutes)</t>
  </si>
  <si>
    <t>Expected Call Times (minutes)</t>
  </si>
  <si>
    <t>Agent A's call times are no different than the expected call times. No training needed.</t>
  </si>
  <si>
    <t>Agent A's call times are different (less than or greater than) expected. Training needed.</t>
  </si>
  <si>
    <t>Chi-Sq</t>
  </si>
  <si>
    <t>Are bank loans getting worse?
The previous CHITEST() experiment had equal expected probabilities. However, it is often the case that there are multiple states of an experiment, referred to as degrees of freedom.
Furthermore, not all experiment outcomes are equal - some may be more or less likely.
In this exercise, a senior vice president at a bank believes the loans of the bank are getting worse. A loan can have these states:
Current: in good standing
Grace Period: the loan hasn't made a payment but is late by less than 30 days
Late 30-60: the loan is past due 30-60 days
Late 60-90: the loan is past due 60+ days
Collections: the loan was sent to collections to recieve any payment
Charged Off: the loan has no value
You decide to test this hypothesis against the bank's expected distribution for these states. For example, the bank expects 80% of loans to be current each month. A chi-squared test comparing the observed loan frequencies with expected will help you determine if the VP's estimation is correct.</t>
  </si>
  <si>
    <t>Loan Book</t>
  </si>
  <si>
    <t>Loan States</t>
  </si>
  <si>
    <t>Observed</t>
  </si>
  <si>
    <t>Expected</t>
  </si>
  <si>
    <t>Expected Breakdown</t>
  </si>
  <si>
    <t>Current</t>
  </si>
  <si>
    <t>Grace Period</t>
  </si>
  <si>
    <t>Late 30-60</t>
  </si>
  <si>
    <t>Late 60-90</t>
  </si>
  <si>
    <t>Collections</t>
  </si>
  <si>
    <t>Charged Off</t>
  </si>
  <si>
    <t>The difference between loan states &amp; expectations is chance.</t>
  </si>
  <si>
    <t>The loans are differing from expectations for each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</si>
</sst>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1">
    <font>
      <sz val="12"/>
      <color theme="1"/>
      <name val="Calibri"/>
      <family val="2"/>
      <scheme val="minor"/>
    </font>
    <font>
      <b/>
      <sz val="11"/>
      <color rgb="FF000000"/>
      <name val="Calibri"/>
      <family val="2"/>
    </font>
    <font>
      <sz val="11"/>
      <color rgb="FF000000"/>
      <name val="Calibri"/>
      <family val="2"/>
    </font>
    <font>
      <sz val="10"/>
      <color theme="1"/>
      <name val="Arial"/>
      <family val="2"/>
    </font>
    <font>
      <b/>
      <sz val="10"/>
      <color rgb="FF000000"/>
      <name val="Arial"/>
      <family val="2"/>
    </font>
    <font>
      <sz val="10"/>
      <color rgb="FF000000"/>
      <name val="Arial"/>
      <family val="2"/>
    </font>
    <font>
      <b/>
      <sz val="10"/>
      <color theme="1"/>
      <name val="Arial"/>
      <family val="2"/>
    </font>
    <font>
      <sz val="14"/>
      <color rgb="FF000000"/>
      <name val="Arial"/>
      <family val="2"/>
    </font>
    <font>
      <sz val="14"/>
      <color rgb="FF05192D"/>
      <name val="Courier New"/>
      <family val="1"/>
    </font>
    <font>
      <sz val="11"/>
      <color rgb="FF05192D"/>
      <name val="JetBrainsMonoNL"/>
    </font>
    <font>
      <b/>
      <sz val="14"/>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4" fontId="2" fillId="0" borderId="0" xfId="0" applyNumberFormat="1" applyFont="1"/>
    <xf numFmtId="8" fontId="2" fillId="0" borderId="0" xfId="0" applyNumberFormat="1" applyFont="1"/>
    <xf numFmtId="0" fontId="6" fillId="0" borderId="0" xfId="0" applyFont="1"/>
    <xf numFmtId="0" fontId="7" fillId="0" borderId="0" xfId="0" applyFont="1"/>
    <xf numFmtId="3" fontId="2" fillId="0" borderId="0" xfId="0" applyNumberFormat="1" applyFont="1"/>
    <xf numFmtId="0" fontId="0" fillId="0" borderId="0" xfId="0" applyAlignment="1">
      <alignment horizontal="left" wrapText="1"/>
    </xf>
    <xf numFmtId="0" fontId="0" fillId="2" borderId="0" xfId="0" applyFill="1" applyAlignment="1">
      <alignment horizontal="left" wrapText="1"/>
    </xf>
    <xf numFmtId="0" fontId="8" fillId="0" borderId="0" xfId="0" applyFont="1"/>
    <xf numFmtId="0" fontId="3" fillId="2" borderId="0" xfId="0" applyFont="1" applyFill="1"/>
    <xf numFmtId="0" fontId="9" fillId="0" borderId="0" xfId="0" applyFont="1"/>
    <xf numFmtId="0" fontId="10" fillId="0" borderId="0" xfId="0" applyFont="1"/>
    <xf numFmtId="3" fontId="3" fillId="0" borderId="0" xfId="0" applyNumberFormat="1" applyFont="1"/>
    <xf numFmtId="10" fontId="3" fillId="0" borderId="0" xfId="0" applyNumberFormat="1" applyFont="1"/>
    <xf numFmtId="0" fontId="9"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Correlation!$A$5:$A$104</c:f>
              <c:numCache>
                <c:formatCode>General</c:formatCode>
                <c:ptCount val="100"/>
                <c:pt idx="0">
                  <c:v>118</c:v>
                </c:pt>
                <c:pt idx="1">
                  <c:v>127</c:v>
                </c:pt>
                <c:pt idx="2">
                  <c:v>123</c:v>
                </c:pt>
                <c:pt idx="3">
                  <c:v>106</c:v>
                </c:pt>
                <c:pt idx="4">
                  <c:v>136</c:v>
                </c:pt>
                <c:pt idx="5">
                  <c:v>118</c:v>
                </c:pt>
                <c:pt idx="6">
                  <c:v>121</c:v>
                </c:pt>
                <c:pt idx="7">
                  <c:v>101</c:v>
                </c:pt>
                <c:pt idx="8">
                  <c:v>110</c:v>
                </c:pt>
                <c:pt idx="9">
                  <c:v>124</c:v>
                </c:pt>
                <c:pt idx="10">
                  <c:v>117</c:v>
                </c:pt>
                <c:pt idx="11">
                  <c:v>129</c:v>
                </c:pt>
                <c:pt idx="12">
                  <c:v>121</c:v>
                </c:pt>
                <c:pt idx="13">
                  <c:v>117</c:v>
                </c:pt>
                <c:pt idx="14">
                  <c:v>114</c:v>
                </c:pt>
                <c:pt idx="15">
                  <c:v>104</c:v>
                </c:pt>
                <c:pt idx="16">
                  <c:v>117</c:v>
                </c:pt>
                <c:pt idx="17">
                  <c:v>107</c:v>
                </c:pt>
                <c:pt idx="18">
                  <c:v>117</c:v>
                </c:pt>
                <c:pt idx="19">
                  <c:v>110</c:v>
                </c:pt>
                <c:pt idx="20">
                  <c:v>105</c:v>
                </c:pt>
                <c:pt idx="21">
                  <c:v>120</c:v>
                </c:pt>
                <c:pt idx="22">
                  <c:v>107</c:v>
                </c:pt>
                <c:pt idx="23">
                  <c:v>83</c:v>
                </c:pt>
                <c:pt idx="24">
                  <c:v>119</c:v>
                </c:pt>
                <c:pt idx="25">
                  <c:v>122</c:v>
                </c:pt>
                <c:pt idx="26">
                  <c:v>123</c:v>
                </c:pt>
                <c:pt idx="27">
                  <c:v>104</c:v>
                </c:pt>
                <c:pt idx="28">
                  <c:v>105</c:v>
                </c:pt>
                <c:pt idx="29">
                  <c:v>133</c:v>
                </c:pt>
                <c:pt idx="30">
                  <c:v>130</c:v>
                </c:pt>
                <c:pt idx="31">
                  <c:v>90</c:v>
                </c:pt>
                <c:pt idx="32">
                  <c:v>127</c:v>
                </c:pt>
                <c:pt idx="33">
                  <c:v>132</c:v>
                </c:pt>
                <c:pt idx="34">
                  <c:v>112</c:v>
                </c:pt>
                <c:pt idx="35">
                  <c:v>118</c:v>
                </c:pt>
                <c:pt idx="36">
                  <c:v>96</c:v>
                </c:pt>
                <c:pt idx="37">
                  <c:v>117</c:v>
                </c:pt>
                <c:pt idx="38">
                  <c:v>106</c:v>
                </c:pt>
                <c:pt idx="39">
                  <c:v>120</c:v>
                </c:pt>
                <c:pt idx="40">
                  <c:v>110</c:v>
                </c:pt>
                <c:pt idx="41">
                  <c:v>112</c:v>
                </c:pt>
                <c:pt idx="42">
                  <c:v>129</c:v>
                </c:pt>
                <c:pt idx="43">
                  <c:v>115</c:v>
                </c:pt>
                <c:pt idx="44">
                  <c:v>117</c:v>
                </c:pt>
                <c:pt idx="45">
                  <c:v>122</c:v>
                </c:pt>
                <c:pt idx="46">
                  <c:v>104</c:v>
                </c:pt>
                <c:pt idx="47">
                  <c:v>84</c:v>
                </c:pt>
                <c:pt idx="48">
                  <c:v>114</c:v>
                </c:pt>
                <c:pt idx="49">
                  <c:v>122</c:v>
                </c:pt>
                <c:pt idx="50">
                  <c:v>107</c:v>
                </c:pt>
                <c:pt idx="51">
                  <c:v>92</c:v>
                </c:pt>
                <c:pt idx="52">
                  <c:v>101</c:v>
                </c:pt>
                <c:pt idx="53">
                  <c:v>124</c:v>
                </c:pt>
                <c:pt idx="54">
                  <c:v>113</c:v>
                </c:pt>
                <c:pt idx="55">
                  <c:v>126</c:v>
                </c:pt>
                <c:pt idx="56">
                  <c:v>117</c:v>
                </c:pt>
                <c:pt idx="57">
                  <c:v>108</c:v>
                </c:pt>
                <c:pt idx="58">
                  <c:v>102</c:v>
                </c:pt>
                <c:pt idx="59">
                  <c:v>116</c:v>
                </c:pt>
                <c:pt idx="60">
                  <c:v>118</c:v>
                </c:pt>
                <c:pt idx="61">
                  <c:v>120</c:v>
                </c:pt>
                <c:pt idx="62">
                  <c:v>111</c:v>
                </c:pt>
                <c:pt idx="63">
                  <c:v>104</c:v>
                </c:pt>
                <c:pt idx="64">
                  <c:v>98</c:v>
                </c:pt>
                <c:pt idx="65">
                  <c:v>121</c:v>
                </c:pt>
                <c:pt idx="66">
                  <c:v>104</c:v>
                </c:pt>
                <c:pt idx="67">
                  <c:v>121</c:v>
                </c:pt>
                <c:pt idx="68">
                  <c:v>113</c:v>
                </c:pt>
                <c:pt idx="69">
                  <c:v>134</c:v>
                </c:pt>
                <c:pt idx="70">
                  <c:v>127</c:v>
                </c:pt>
                <c:pt idx="71">
                  <c:v>106</c:v>
                </c:pt>
                <c:pt idx="72">
                  <c:v>100</c:v>
                </c:pt>
                <c:pt idx="73">
                  <c:v>107</c:v>
                </c:pt>
                <c:pt idx="74">
                  <c:v>129</c:v>
                </c:pt>
                <c:pt idx="75">
                  <c:v>107</c:v>
                </c:pt>
                <c:pt idx="76">
                  <c:v>124</c:v>
                </c:pt>
                <c:pt idx="77">
                  <c:v>121</c:v>
                </c:pt>
                <c:pt idx="78">
                  <c:v>110</c:v>
                </c:pt>
                <c:pt idx="79">
                  <c:v>123</c:v>
                </c:pt>
                <c:pt idx="80">
                  <c:v>115</c:v>
                </c:pt>
                <c:pt idx="81">
                  <c:v>147</c:v>
                </c:pt>
                <c:pt idx="82">
                  <c:v>115</c:v>
                </c:pt>
                <c:pt idx="83">
                  <c:v>104</c:v>
                </c:pt>
                <c:pt idx="84">
                  <c:v>110</c:v>
                </c:pt>
                <c:pt idx="85">
                  <c:v>97</c:v>
                </c:pt>
                <c:pt idx="86">
                  <c:v>122</c:v>
                </c:pt>
                <c:pt idx="87">
                  <c:v>99</c:v>
                </c:pt>
                <c:pt idx="88">
                  <c:v>115</c:v>
                </c:pt>
                <c:pt idx="89">
                  <c:v>129</c:v>
                </c:pt>
                <c:pt idx="90">
                  <c:v>131</c:v>
                </c:pt>
                <c:pt idx="91">
                  <c:v>81</c:v>
                </c:pt>
                <c:pt idx="92">
                  <c:v>101</c:v>
                </c:pt>
                <c:pt idx="93">
                  <c:v>110</c:v>
                </c:pt>
                <c:pt idx="94">
                  <c:v>96</c:v>
                </c:pt>
                <c:pt idx="95">
                  <c:v>107</c:v>
                </c:pt>
                <c:pt idx="96">
                  <c:v>109</c:v>
                </c:pt>
                <c:pt idx="97">
                  <c:v>109</c:v>
                </c:pt>
                <c:pt idx="98">
                  <c:v>104</c:v>
                </c:pt>
                <c:pt idx="99">
                  <c:v>119</c:v>
                </c:pt>
              </c:numCache>
            </c:numRef>
          </c:xVal>
          <c:yVal>
            <c:numRef>
              <c:f>Correlation!$B$5:$B$104</c:f>
              <c:numCache>
                <c:formatCode>"$"#,##0.00_);[Red]\("$"#,##0.00\)</c:formatCode>
                <c:ptCount val="100"/>
                <c:pt idx="0">
                  <c:v>90.03</c:v>
                </c:pt>
                <c:pt idx="1">
                  <c:v>98.82</c:v>
                </c:pt>
                <c:pt idx="2">
                  <c:v>98.68</c:v>
                </c:pt>
                <c:pt idx="3">
                  <c:v>111.82</c:v>
                </c:pt>
                <c:pt idx="4">
                  <c:v>83.64</c:v>
                </c:pt>
                <c:pt idx="5">
                  <c:v>89.32</c:v>
                </c:pt>
                <c:pt idx="6">
                  <c:v>82.33</c:v>
                </c:pt>
                <c:pt idx="7">
                  <c:v>104.87</c:v>
                </c:pt>
                <c:pt idx="8">
                  <c:v>95.07</c:v>
                </c:pt>
                <c:pt idx="9">
                  <c:v>81.650000000000006</c:v>
                </c:pt>
                <c:pt idx="10">
                  <c:v>91.53</c:v>
                </c:pt>
                <c:pt idx="11">
                  <c:v>90.1</c:v>
                </c:pt>
                <c:pt idx="12">
                  <c:v>102.83</c:v>
                </c:pt>
                <c:pt idx="13">
                  <c:v>105.5</c:v>
                </c:pt>
                <c:pt idx="14">
                  <c:v>87.05</c:v>
                </c:pt>
                <c:pt idx="15">
                  <c:v>110.2</c:v>
                </c:pt>
                <c:pt idx="16">
                  <c:v>104.2</c:v>
                </c:pt>
                <c:pt idx="17">
                  <c:v>101.81</c:v>
                </c:pt>
                <c:pt idx="18">
                  <c:v>102.35</c:v>
                </c:pt>
                <c:pt idx="19">
                  <c:v>104.07</c:v>
                </c:pt>
                <c:pt idx="20">
                  <c:v>109.55</c:v>
                </c:pt>
                <c:pt idx="21">
                  <c:v>94.58</c:v>
                </c:pt>
                <c:pt idx="22">
                  <c:v>100.03</c:v>
                </c:pt>
                <c:pt idx="23">
                  <c:v>127.48</c:v>
                </c:pt>
                <c:pt idx="24">
                  <c:v>88.81</c:v>
                </c:pt>
                <c:pt idx="25">
                  <c:v>102.84</c:v>
                </c:pt>
                <c:pt idx="26">
                  <c:v>85.58</c:v>
                </c:pt>
                <c:pt idx="27">
                  <c:v>101.87</c:v>
                </c:pt>
                <c:pt idx="28">
                  <c:v>109.19</c:v>
                </c:pt>
                <c:pt idx="29">
                  <c:v>76.349999999999994</c:v>
                </c:pt>
                <c:pt idx="30">
                  <c:v>94.13</c:v>
                </c:pt>
                <c:pt idx="31">
                  <c:v>122.05</c:v>
                </c:pt>
                <c:pt idx="32">
                  <c:v>91.98</c:v>
                </c:pt>
                <c:pt idx="33">
                  <c:v>85.69</c:v>
                </c:pt>
                <c:pt idx="34">
                  <c:v>104.5</c:v>
                </c:pt>
                <c:pt idx="35">
                  <c:v>92.5</c:v>
                </c:pt>
                <c:pt idx="36">
                  <c:v>114.07</c:v>
                </c:pt>
                <c:pt idx="37">
                  <c:v>110.51</c:v>
                </c:pt>
                <c:pt idx="38">
                  <c:v>107.63</c:v>
                </c:pt>
                <c:pt idx="39">
                  <c:v>85.51</c:v>
                </c:pt>
                <c:pt idx="40">
                  <c:v>103.14</c:v>
                </c:pt>
                <c:pt idx="41">
                  <c:v>103.5</c:v>
                </c:pt>
                <c:pt idx="42">
                  <c:v>79.13</c:v>
                </c:pt>
                <c:pt idx="43">
                  <c:v>105.93</c:v>
                </c:pt>
                <c:pt idx="44">
                  <c:v>102.65</c:v>
                </c:pt>
                <c:pt idx="45">
                  <c:v>89.36</c:v>
                </c:pt>
                <c:pt idx="46">
                  <c:v>97.49</c:v>
                </c:pt>
                <c:pt idx="47">
                  <c:v>119.8</c:v>
                </c:pt>
                <c:pt idx="48">
                  <c:v>107.78</c:v>
                </c:pt>
                <c:pt idx="49">
                  <c:v>87.29</c:v>
                </c:pt>
                <c:pt idx="50">
                  <c:v>100.53</c:v>
                </c:pt>
                <c:pt idx="51">
                  <c:v>116.76</c:v>
                </c:pt>
                <c:pt idx="52">
                  <c:v>99.53</c:v>
                </c:pt>
                <c:pt idx="53">
                  <c:v>94.83</c:v>
                </c:pt>
                <c:pt idx="54">
                  <c:v>111.25</c:v>
                </c:pt>
                <c:pt idx="55">
                  <c:v>95.19</c:v>
                </c:pt>
                <c:pt idx="56">
                  <c:v>97.47</c:v>
                </c:pt>
                <c:pt idx="57">
                  <c:v>108.16</c:v>
                </c:pt>
                <c:pt idx="58">
                  <c:v>117.48</c:v>
                </c:pt>
                <c:pt idx="59">
                  <c:v>91.64</c:v>
                </c:pt>
                <c:pt idx="60">
                  <c:v>97.59</c:v>
                </c:pt>
                <c:pt idx="61">
                  <c:v>99.03</c:v>
                </c:pt>
                <c:pt idx="62">
                  <c:v>108.68</c:v>
                </c:pt>
                <c:pt idx="63">
                  <c:v>114.99</c:v>
                </c:pt>
                <c:pt idx="64">
                  <c:v>116.46</c:v>
                </c:pt>
                <c:pt idx="65">
                  <c:v>97.53</c:v>
                </c:pt>
                <c:pt idx="66">
                  <c:v>109.06</c:v>
                </c:pt>
                <c:pt idx="67">
                  <c:v>90.89</c:v>
                </c:pt>
                <c:pt idx="68">
                  <c:v>94.07</c:v>
                </c:pt>
                <c:pt idx="69">
                  <c:v>88</c:v>
                </c:pt>
                <c:pt idx="70">
                  <c:v>88.79</c:v>
                </c:pt>
                <c:pt idx="71">
                  <c:v>105.24</c:v>
                </c:pt>
                <c:pt idx="72">
                  <c:v>107.06</c:v>
                </c:pt>
                <c:pt idx="73">
                  <c:v>101.75</c:v>
                </c:pt>
                <c:pt idx="74">
                  <c:v>92.32</c:v>
                </c:pt>
                <c:pt idx="75">
                  <c:v>102.71</c:v>
                </c:pt>
                <c:pt idx="76">
                  <c:v>87.95</c:v>
                </c:pt>
                <c:pt idx="77">
                  <c:v>82.05</c:v>
                </c:pt>
                <c:pt idx="78">
                  <c:v>94.54</c:v>
                </c:pt>
                <c:pt idx="79">
                  <c:v>95.82</c:v>
                </c:pt>
                <c:pt idx="80">
                  <c:v>90.3</c:v>
                </c:pt>
                <c:pt idx="81">
                  <c:v>80.260000000000005</c:v>
                </c:pt>
                <c:pt idx="82">
                  <c:v>95.49</c:v>
                </c:pt>
                <c:pt idx="83">
                  <c:v>104.61</c:v>
                </c:pt>
                <c:pt idx="84">
                  <c:v>107.61</c:v>
                </c:pt>
                <c:pt idx="85">
                  <c:v>115.34</c:v>
                </c:pt>
                <c:pt idx="86">
                  <c:v>100.43</c:v>
                </c:pt>
                <c:pt idx="87">
                  <c:v>122.53</c:v>
                </c:pt>
                <c:pt idx="88">
                  <c:v>104.43</c:v>
                </c:pt>
                <c:pt idx="89">
                  <c:v>98.22</c:v>
                </c:pt>
                <c:pt idx="90">
                  <c:v>80.53</c:v>
                </c:pt>
                <c:pt idx="91">
                  <c:v>123.73</c:v>
                </c:pt>
                <c:pt idx="92">
                  <c:v>113.55</c:v>
                </c:pt>
                <c:pt idx="93">
                  <c:v>105.85</c:v>
                </c:pt>
                <c:pt idx="94">
                  <c:v>110.53</c:v>
                </c:pt>
                <c:pt idx="95">
                  <c:v>110.07</c:v>
                </c:pt>
                <c:pt idx="96">
                  <c:v>108.37</c:v>
                </c:pt>
                <c:pt idx="97">
                  <c:v>109.07</c:v>
                </c:pt>
                <c:pt idx="98">
                  <c:v>110.09</c:v>
                </c:pt>
                <c:pt idx="99">
                  <c:v>92.97</c:v>
                </c:pt>
              </c:numCache>
            </c:numRef>
          </c:yVal>
          <c:smooth val="0"/>
          <c:extLst>
            <c:ext xmlns:c16="http://schemas.microsoft.com/office/drawing/2014/chart" uri="{C3380CC4-5D6E-409C-BE32-E72D297353CC}">
              <c16:uniqueId val="{00000000-EF0B-604B-B2AC-68F1487B2E31}"/>
            </c:ext>
          </c:extLst>
        </c:ser>
        <c:dLbls>
          <c:showLegendKey val="0"/>
          <c:showVal val="0"/>
          <c:showCatName val="0"/>
          <c:showSerName val="0"/>
          <c:showPercent val="0"/>
          <c:showBubbleSize val="0"/>
        </c:dLbls>
        <c:axId val="1485672191"/>
        <c:axId val="1485655919"/>
      </c:scatterChart>
      <c:valAx>
        <c:axId val="1485672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655919"/>
        <c:crosses val="autoZero"/>
        <c:crossBetween val="midCat"/>
      </c:valAx>
      <c:valAx>
        <c:axId val="14856559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672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493000874890639E-2"/>
          <c:y val="0.16706036745406824"/>
          <c:w val="0.89072922134733157"/>
          <c:h val="0.77738407699037615"/>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Trendline!$A$4:$A$103</c:f>
              <c:numCache>
                <c:formatCode>General</c:formatCode>
                <c:ptCount val="100"/>
                <c:pt idx="0">
                  <c:v>243</c:v>
                </c:pt>
                <c:pt idx="1">
                  <c:v>182</c:v>
                </c:pt>
                <c:pt idx="2">
                  <c:v>17</c:v>
                </c:pt>
                <c:pt idx="3">
                  <c:v>102</c:v>
                </c:pt>
                <c:pt idx="4">
                  <c:v>602</c:v>
                </c:pt>
                <c:pt idx="5">
                  <c:v>0</c:v>
                </c:pt>
                <c:pt idx="6">
                  <c:v>300</c:v>
                </c:pt>
                <c:pt idx="7">
                  <c:v>16</c:v>
                </c:pt>
                <c:pt idx="8">
                  <c:v>105</c:v>
                </c:pt>
                <c:pt idx="9">
                  <c:v>5</c:v>
                </c:pt>
                <c:pt idx="10">
                  <c:v>84</c:v>
                </c:pt>
                <c:pt idx="11">
                  <c:v>331</c:v>
                </c:pt>
                <c:pt idx="12">
                  <c:v>428</c:v>
                </c:pt>
                <c:pt idx="13">
                  <c:v>309</c:v>
                </c:pt>
                <c:pt idx="14">
                  <c:v>55</c:v>
                </c:pt>
                <c:pt idx="15">
                  <c:v>256</c:v>
                </c:pt>
                <c:pt idx="16">
                  <c:v>643</c:v>
                </c:pt>
                <c:pt idx="17">
                  <c:v>48</c:v>
                </c:pt>
                <c:pt idx="18">
                  <c:v>88</c:v>
                </c:pt>
                <c:pt idx="19">
                  <c:v>140</c:v>
                </c:pt>
                <c:pt idx="20">
                  <c:v>48</c:v>
                </c:pt>
                <c:pt idx="21">
                  <c:v>258</c:v>
                </c:pt>
                <c:pt idx="22" formatCode="#,##0">
                  <c:v>1304</c:v>
                </c:pt>
                <c:pt idx="23">
                  <c:v>201</c:v>
                </c:pt>
                <c:pt idx="24">
                  <c:v>125</c:v>
                </c:pt>
                <c:pt idx="25">
                  <c:v>26</c:v>
                </c:pt>
                <c:pt idx="26">
                  <c:v>50</c:v>
                </c:pt>
                <c:pt idx="27">
                  <c:v>90</c:v>
                </c:pt>
                <c:pt idx="28">
                  <c:v>44</c:v>
                </c:pt>
                <c:pt idx="29">
                  <c:v>50</c:v>
                </c:pt>
                <c:pt idx="30">
                  <c:v>203</c:v>
                </c:pt>
                <c:pt idx="31">
                  <c:v>35</c:v>
                </c:pt>
                <c:pt idx="32">
                  <c:v>283</c:v>
                </c:pt>
                <c:pt idx="33">
                  <c:v>41</c:v>
                </c:pt>
                <c:pt idx="34">
                  <c:v>545</c:v>
                </c:pt>
                <c:pt idx="35">
                  <c:v>91</c:v>
                </c:pt>
                <c:pt idx="36">
                  <c:v>7</c:v>
                </c:pt>
                <c:pt idx="37" formatCode="#,##0">
                  <c:v>1329</c:v>
                </c:pt>
                <c:pt idx="38">
                  <c:v>664</c:v>
                </c:pt>
                <c:pt idx="39">
                  <c:v>127</c:v>
                </c:pt>
                <c:pt idx="40">
                  <c:v>206</c:v>
                </c:pt>
                <c:pt idx="41">
                  <c:v>722</c:v>
                </c:pt>
                <c:pt idx="42">
                  <c:v>204</c:v>
                </c:pt>
                <c:pt idx="43">
                  <c:v>2</c:v>
                </c:pt>
                <c:pt idx="44">
                  <c:v>332</c:v>
                </c:pt>
                <c:pt idx="45">
                  <c:v>69</c:v>
                </c:pt>
                <c:pt idx="46">
                  <c:v>111</c:v>
                </c:pt>
                <c:pt idx="47">
                  <c:v>124</c:v>
                </c:pt>
                <c:pt idx="48">
                  <c:v>186</c:v>
                </c:pt>
                <c:pt idx="49">
                  <c:v>83</c:v>
                </c:pt>
                <c:pt idx="50">
                  <c:v>105</c:v>
                </c:pt>
                <c:pt idx="51">
                  <c:v>7</c:v>
                </c:pt>
                <c:pt idx="52">
                  <c:v>227</c:v>
                </c:pt>
                <c:pt idx="53">
                  <c:v>404</c:v>
                </c:pt>
                <c:pt idx="54">
                  <c:v>1</c:v>
                </c:pt>
                <c:pt idx="55">
                  <c:v>86</c:v>
                </c:pt>
                <c:pt idx="56">
                  <c:v>333</c:v>
                </c:pt>
                <c:pt idx="57">
                  <c:v>481</c:v>
                </c:pt>
                <c:pt idx="58">
                  <c:v>282</c:v>
                </c:pt>
                <c:pt idx="59">
                  <c:v>51</c:v>
                </c:pt>
                <c:pt idx="60">
                  <c:v>605</c:v>
                </c:pt>
                <c:pt idx="61">
                  <c:v>405</c:v>
                </c:pt>
                <c:pt idx="62">
                  <c:v>188</c:v>
                </c:pt>
                <c:pt idx="63">
                  <c:v>87</c:v>
                </c:pt>
                <c:pt idx="64">
                  <c:v>203</c:v>
                </c:pt>
                <c:pt idx="65">
                  <c:v>168</c:v>
                </c:pt>
                <c:pt idx="66">
                  <c:v>553</c:v>
                </c:pt>
                <c:pt idx="67">
                  <c:v>84</c:v>
                </c:pt>
                <c:pt idx="68">
                  <c:v>68</c:v>
                </c:pt>
                <c:pt idx="69">
                  <c:v>457</c:v>
                </c:pt>
                <c:pt idx="70">
                  <c:v>506</c:v>
                </c:pt>
                <c:pt idx="71">
                  <c:v>6</c:v>
                </c:pt>
                <c:pt idx="72">
                  <c:v>241</c:v>
                </c:pt>
                <c:pt idx="73">
                  <c:v>265</c:v>
                </c:pt>
                <c:pt idx="74">
                  <c:v>775</c:v>
                </c:pt>
                <c:pt idx="75">
                  <c:v>608</c:v>
                </c:pt>
                <c:pt idx="76">
                  <c:v>303</c:v>
                </c:pt>
                <c:pt idx="77" formatCode="#,##0">
                  <c:v>1400</c:v>
                </c:pt>
                <c:pt idx="78">
                  <c:v>7</c:v>
                </c:pt>
                <c:pt idx="79">
                  <c:v>5</c:v>
                </c:pt>
                <c:pt idx="80">
                  <c:v>724</c:v>
                </c:pt>
                <c:pt idx="81">
                  <c:v>9</c:v>
                </c:pt>
                <c:pt idx="82">
                  <c:v>702</c:v>
                </c:pt>
                <c:pt idx="83">
                  <c:v>106</c:v>
                </c:pt>
                <c:pt idx="84">
                  <c:v>49</c:v>
                </c:pt>
                <c:pt idx="85">
                  <c:v>721</c:v>
                </c:pt>
                <c:pt idx="86">
                  <c:v>363</c:v>
                </c:pt>
                <c:pt idx="87">
                  <c:v>275</c:v>
                </c:pt>
                <c:pt idx="88">
                  <c:v>42</c:v>
                </c:pt>
                <c:pt idx="89">
                  <c:v>4</c:v>
                </c:pt>
                <c:pt idx="90">
                  <c:v>303</c:v>
                </c:pt>
                <c:pt idx="91">
                  <c:v>578</c:v>
                </c:pt>
                <c:pt idx="92">
                  <c:v>770</c:v>
                </c:pt>
                <c:pt idx="93">
                  <c:v>85</c:v>
                </c:pt>
                <c:pt idx="94" formatCode="#,##0">
                  <c:v>1127</c:v>
                </c:pt>
                <c:pt idx="95">
                  <c:v>25</c:v>
                </c:pt>
                <c:pt idx="96">
                  <c:v>284</c:v>
                </c:pt>
                <c:pt idx="97">
                  <c:v>566</c:v>
                </c:pt>
                <c:pt idx="98">
                  <c:v>0</c:v>
                </c:pt>
                <c:pt idx="99" formatCode="#,##0">
                  <c:v>1923</c:v>
                </c:pt>
              </c:numCache>
            </c:numRef>
          </c:xVal>
          <c:yVal>
            <c:numRef>
              <c:f>Trendline!$B$4:$B$103</c:f>
              <c:numCache>
                <c:formatCode>"$"#,##0.00_);[Red]\("$"#,##0.00\)</c:formatCode>
                <c:ptCount val="100"/>
                <c:pt idx="0">
                  <c:v>61.31</c:v>
                </c:pt>
                <c:pt idx="1">
                  <c:v>45.41</c:v>
                </c:pt>
                <c:pt idx="2">
                  <c:v>46.6</c:v>
                </c:pt>
                <c:pt idx="3">
                  <c:v>54.43</c:v>
                </c:pt>
                <c:pt idx="4">
                  <c:v>70.760000000000005</c:v>
                </c:pt>
                <c:pt idx="5">
                  <c:v>18.64</c:v>
                </c:pt>
                <c:pt idx="6">
                  <c:v>35.869999999999997</c:v>
                </c:pt>
                <c:pt idx="7">
                  <c:v>22.11</c:v>
                </c:pt>
                <c:pt idx="8">
                  <c:v>33.159999999999997</c:v>
                </c:pt>
                <c:pt idx="9">
                  <c:v>23.16</c:v>
                </c:pt>
                <c:pt idx="10">
                  <c:v>0.78</c:v>
                </c:pt>
                <c:pt idx="11">
                  <c:v>5.78</c:v>
                </c:pt>
                <c:pt idx="12">
                  <c:v>39.92</c:v>
                </c:pt>
                <c:pt idx="13">
                  <c:v>36.29</c:v>
                </c:pt>
                <c:pt idx="14">
                  <c:v>44.19</c:v>
                </c:pt>
                <c:pt idx="15">
                  <c:v>42.03</c:v>
                </c:pt>
                <c:pt idx="16">
                  <c:v>57.64</c:v>
                </c:pt>
                <c:pt idx="17">
                  <c:v>36.25</c:v>
                </c:pt>
                <c:pt idx="18">
                  <c:v>61.36</c:v>
                </c:pt>
                <c:pt idx="19">
                  <c:v>103.17</c:v>
                </c:pt>
                <c:pt idx="20">
                  <c:v>24.15</c:v>
                </c:pt>
                <c:pt idx="21">
                  <c:v>32.770000000000003</c:v>
                </c:pt>
                <c:pt idx="22">
                  <c:v>122.88</c:v>
                </c:pt>
                <c:pt idx="23">
                  <c:v>15.53</c:v>
                </c:pt>
                <c:pt idx="24">
                  <c:v>119.68</c:v>
                </c:pt>
                <c:pt idx="25">
                  <c:v>52.07</c:v>
                </c:pt>
                <c:pt idx="26">
                  <c:v>65.599999999999994</c:v>
                </c:pt>
                <c:pt idx="27">
                  <c:v>52.75</c:v>
                </c:pt>
                <c:pt idx="28">
                  <c:v>43.06</c:v>
                </c:pt>
                <c:pt idx="29">
                  <c:v>40.380000000000003</c:v>
                </c:pt>
                <c:pt idx="30">
                  <c:v>5.3</c:v>
                </c:pt>
                <c:pt idx="31">
                  <c:v>24.06</c:v>
                </c:pt>
                <c:pt idx="32">
                  <c:v>45.96</c:v>
                </c:pt>
                <c:pt idx="33">
                  <c:v>48.13</c:v>
                </c:pt>
                <c:pt idx="34">
                  <c:v>36.94</c:v>
                </c:pt>
                <c:pt idx="35">
                  <c:v>16.48</c:v>
                </c:pt>
                <c:pt idx="36">
                  <c:v>58.37</c:v>
                </c:pt>
                <c:pt idx="37">
                  <c:v>64.62</c:v>
                </c:pt>
                <c:pt idx="38">
                  <c:v>54.08</c:v>
                </c:pt>
                <c:pt idx="39">
                  <c:v>24.9</c:v>
                </c:pt>
                <c:pt idx="40">
                  <c:v>82.9</c:v>
                </c:pt>
                <c:pt idx="41">
                  <c:v>110.37</c:v>
                </c:pt>
                <c:pt idx="42">
                  <c:v>60.04</c:v>
                </c:pt>
                <c:pt idx="43">
                  <c:v>3.52</c:v>
                </c:pt>
                <c:pt idx="44">
                  <c:v>58.59</c:v>
                </c:pt>
                <c:pt idx="45">
                  <c:v>51.24</c:v>
                </c:pt>
                <c:pt idx="46">
                  <c:v>126.72</c:v>
                </c:pt>
                <c:pt idx="47">
                  <c:v>55.35</c:v>
                </c:pt>
                <c:pt idx="48">
                  <c:v>39.99</c:v>
                </c:pt>
                <c:pt idx="49">
                  <c:v>30.14</c:v>
                </c:pt>
                <c:pt idx="50">
                  <c:v>40.520000000000003</c:v>
                </c:pt>
                <c:pt idx="51">
                  <c:v>19.57</c:v>
                </c:pt>
                <c:pt idx="52">
                  <c:v>125.44</c:v>
                </c:pt>
                <c:pt idx="53">
                  <c:v>17.7</c:v>
                </c:pt>
                <c:pt idx="54">
                  <c:v>4.68</c:v>
                </c:pt>
                <c:pt idx="55">
                  <c:v>45.47</c:v>
                </c:pt>
                <c:pt idx="56">
                  <c:v>85.05</c:v>
                </c:pt>
                <c:pt idx="57">
                  <c:v>36.909999999999997</c:v>
                </c:pt>
                <c:pt idx="58">
                  <c:v>118.68</c:v>
                </c:pt>
                <c:pt idx="59">
                  <c:v>14.75</c:v>
                </c:pt>
                <c:pt idx="60">
                  <c:v>80.739999999999995</c:v>
                </c:pt>
                <c:pt idx="61">
                  <c:v>121.32</c:v>
                </c:pt>
                <c:pt idx="62">
                  <c:v>30</c:v>
                </c:pt>
                <c:pt idx="63">
                  <c:v>7.38</c:v>
                </c:pt>
                <c:pt idx="64">
                  <c:v>14.53</c:v>
                </c:pt>
                <c:pt idx="65">
                  <c:v>42.37</c:v>
                </c:pt>
                <c:pt idx="66">
                  <c:v>128.78</c:v>
                </c:pt>
                <c:pt idx="67">
                  <c:v>65.02</c:v>
                </c:pt>
                <c:pt idx="68">
                  <c:v>77.540000000000006</c:v>
                </c:pt>
                <c:pt idx="69">
                  <c:v>60.27</c:v>
                </c:pt>
                <c:pt idx="70">
                  <c:v>85.95</c:v>
                </c:pt>
                <c:pt idx="71">
                  <c:v>11.66</c:v>
                </c:pt>
                <c:pt idx="72">
                  <c:v>12.64</c:v>
                </c:pt>
                <c:pt idx="73">
                  <c:v>134.51</c:v>
                </c:pt>
                <c:pt idx="74">
                  <c:v>10.050000000000001</c:v>
                </c:pt>
                <c:pt idx="75">
                  <c:v>48.89</c:v>
                </c:pt>
                <c:pt idx="76">
                  <c:v>16.95</c:v>
                </c:pt>
                <c:pt idx="77">
                  <c:v>188.51</c:v>
                </c:pt>
                <c:pt idx="78">
                  <c:v>5.29</c:v>
                </c:pt>
                <c:pt idx="79">
                  <c:v>2.06</c:v>
                </c:pt>
                <c:pt idx="80">
                  <c:v>153.08000000000001</c:v>
                </c:pt>
                <c:pt idx="81">
                  <c:v>7.31</c:v>
                </c:pt>
                <c:pt idx="82">
                  <c:v>98.85</c:v>
                </c:pt>
                <c:pt idx="83">
                  <c:v>21.33</c:v>
                </c:pt>
                <c:pt idx="84">
                  <c:v>9.41</c:v>
                </c:pt>
                <c:pt idx="85">
                  <c:v>74.760000000000005</c:v>
                </c:pt>
                <c:pt idx="86">
                  <c:v>35.270000000000003</c:v>
                </c:pt>
                <c:pt idx="87">
                  <c:v>21.01</c:v>
                </c:pt>
                <c:pt idx="88">
                  <c:v>38.130000000000003</c:v>
                </c:pt>
                <c:pt idx="89">
                  <c:v>26.81</c:v>
                </c:pt>
                <c:pt idx="90">
                  <c:v>36.15</c:v>
                </c:pt>
                <c:pt idx="91">
                  <c:v>176.67</c:v>
                </c:pt>
                <c:pt idx="92">
                  <c:v>118.1</c:v>
                </c:pt>
                <c:pt idx="93">
                  <c:v>19.989999999999998</c:v>
                </c:pt>
                <c:pt idx="94">
                  <c:v>131.1</c:v>
                </c:pt>
                <c:pt idx="95">
                  <c:v>5.69</c:v>
                </c:pt>
                <c:pt idx="96">
                  <c:v>69.92</c:v>
                </c:pt>
                <c:pt idx="97">
                  <c:v>95.88</c:v>
                </c:pt>
                <c:pt idx="98">
                  <c:v>36.92</c:v>
                </c:pt>
                <c:pt idx="99">
                  <c:v>205.64</c:v>
                </c:pt>
              </c:numCache>
            </c:numRef>
          </c:yVal>
          <c:smooth val="0"/>
          <c:extLst>
            <c:ext xmlns:c16="http://schemas.microsoft.com/office/drawing/2014/chart" uri="{C3380CC4-5D6E-409C-BE32-E72D297353CC}">
              <c16:uniqueId val="{00000000-A60F-B94B-84BA-4E24F4C131F3}"/>
            </c:ext>
          </c:extLst>
        </c:ser>
        <c:dLbls>
          <c:showLegendKey val="0"/>
          <c:showVal val="0"/>
          <c:showCatName val="0"/>
          <c:showSerName val="0"/>
          <c:showPercent val="0"/>
          <c:showBubbleSize val="0"/>
        </c:dLbls>
        <c:axId val="2056183279"/>
        <c:axId val="1025202720"/>
      </c:scatterChart>
      <c:valAx>
        <c:axId val="2056183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5202720"/>
        <c:crosses val="autoZero"/>
        <c:crossBetween val="midCat"/>
      </c:valAx>
      <c:valAx>
        <c:axId val="10252027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1832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41CC2816-ACC3-1048-873E-456E9F85BDBB}">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7</xdr:col>
      <xdr:colOff>685800</xdr:colOff>
      <xdr:row>2</xdr:row>
      <xdr:rowOff>63500</xdr:rowOff>
    </xdr:from>
    <xdr:to>
      <xdr:col>17</xdr:col>
      <xdr:colOff>50800</xdr:colOff>
      <xdr:row>26</xdr:row>
      <xdr:rowOff>114300</xdr:rowOff>
    </xdr:to>
    <xdr:pic>
      <xdr:nvPicPr>
        <xdr:cNvPr id="2" name="Picture 1">
          <a:extLst>
            <a:ext uri="{FF2B5EF4-FFF2-40B4-BE49-F238E27FC236}">
              <a16:creationId xmlns:a16="http://schemas.microsoft.com/office/drawing/2014/main" id="{8A10289F-CFF0-EE90-10D4-56D5EBB1D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64300" y="1562100"/>
          <a:ext cx="7620000" cy="4927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6350</xdr:colOff>
      <xdr:row>8</xdr:row>
      <xdr:rowOff>19050</xdr:rowOff>
    </xdr:from>
    <xdr:to>
      <xdr:col>8</xdr:col>
      <xdr:colOff>450850</xdr:colOff>
      <xdr:row>21</xdr:row>
      <xdr:rowOff>120650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D052BD1-3F5E-9ED3-41A7-0E6E9A0F52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86050" y="3308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158750</xdr:colOff>
      <xdr:row>2</xdr:row>
      <xdr:rowOff>120650</xdr:rowOff>
    </xdr:from>
    <xdr:to>
      <xdr:col>8</xdr:col>
      <xdr:colOff>819150</xdr:colOff>
      <xdr:row>15</xdr:row>
      <xdr:rowOff>196850</xdr:rowOff>
    </xdr:to>
    <xdr:graphicFrame macro="">
      <xdr:nvGraphicFramePr>
        <xdr:cNvPr id="2" name="Chart 1">
          <a:extLst>
            <a:ext uri="{FF2B5EF4-FFF2-40B4-BE49-F238E27FC236}">
              <a16:creationId xmlns:a16="http://schemas.microsoft.com/office/drawing/2014/main" id="{C6CE9079-CB73-C61E-65C3-35CEB104C0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806450</xdr:colOff>
      <xdr:row>13</xdr:row>
      <xdr:rowOff>19050</xdr:rowOff>
    </xdr:from>
    <xdr:to>
      <xdr:col>7</xdr:col>
      <xdr:colOff>44450</xdr:colOff>
      <xdr:row>26</xdr:row>
      <xdr:rowOff>120650</xdr:rowOff>
    </xdr:to>
    <xdr:graphicFrame macro="">
      <xdr:nvGraphicFramePr>
        <xdr:cNvPr id="2" name="Chart 1">
          <a:extLst>
            <a:ext uri="{FF2B5EF4-FFF2-40B4-BE49-F238E27FC236}">
              <a16:creationId xmlns:a16="http://schemas.microsoft.com/office/drawing/2014/main" id="{F0A71D9A-11A8-6644-8F5F-9E04D41924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EF379-A2CD-2647-815A-4057D1CB3931}">
  <dimension ref="A1:N154"/>
  <sheetViews>
    <sheetView tabSelected="1" workbookViewId="0">
      <selection activeCell="K37" sqref="K37"/>
    </sheetView>
  </sheetViews>
  <sheetFormatPr baseColWidth="10" defaultRowHeight="16"/>
  <sheetData>
    <row r="1" spans="1:14" ht="112" customHeight="1">
      <c r="A1" s="12" t="s">
        <v>0</v>
      </c>
      <c r="B1" s="12"/>
      <c r="C1" s="12"/>
      <c r="D1" s="12"/>
      <c r="E1" s="12"/>
      <c r="F1" s="12"/>
      <c r="G1" s="12"/>
      <c r="H1" s="12"/>
      <c r="I1" s="12"/>
      <c r="J1" s="12"/>
      <c r="K1" s="12"/>
      <c r="L1" s="12"/>
      <c r="M1" s="12"/>
      <c r="N1" s="12"/>
    </row>
    <row r="2" spans="1:14">
      <c r="C2" s="1"/>
    </row>
    <row r="3" spans="1:14">
      <c r="C3" s="1"/>
    </row>
    <row r="4" spans="1:14">
      <c r="A4" s="2" t="s">
        <v>1</v>
      </c>
      <c r="B4" s="2" t="s">
        <v>2</v>
      </c>
      <c r="C4" s="2" t="s">
        <v>3</v>
      </c>
      <c r="D4" s="2" t="s">
        <v>4</v>
      </c>
      <c r="E4" s="2" t="s">
        <v>5</v>
      </c>
      <c r="F4" s="2" t="s">
        <v>6</v>
      </c>
      <c r="G4" s="2" t="s">
        <v>7</v>
      </c>
      <c r="H4" s="2" t="s">
        <v>8</v>
      </c>
      <c r="J4" s="5" t="s">
        <v>22</v>
      </c>
    </row>
    <row r="5" spans="1:14">
      <c r="A5" s="3" t="s">
        <v>9</v>
      </c>
      <c r="B5" s="3" t="s">
        <v>10</v>
      </c>
      <c r="C5" s="3">
        <v>27132</v>
      </c>
      <c r="D5" s="3">
        <v>5</v>
      </c>
      <c r="E5" s="3" t="s">
        <v>11</v>
      </c>
      <c r="F5" s="3">
        <v>63.36</v>
      </c>
      <c r="G5" s="3">
        <v>0.99</v>
      </c>
      <c r="H5" s="3">
        <v>1</v>
      </c>
      <c r="J5" s="5" t="s">
        <v>23</v>
      </c>
    </row>
    <row r="6" spans="1:14">
      <c r="A6" s="3" t="s">
        <v>9</v>
      </c>
      <c r="B6" s="3" t="s">
        <v>10</v>
      </c>
      <c r="C6" s="3">
        <v>27132</v>
      </c>
      <c r="D6" s="3">
        <v>5</v>
      </c>
      <c r="E6" s="3" t="s">
        <v>11</v>
      </c>
      <c r="F6" s="3">
        <v>87.73</v>
      </c>
      <c r="G6" s="3">
        <v>0.99</v>
      </c>
      <c r="H6" s="3">
        <v>1</v>
      </c>
      <c r="J6" s="6">
        <v>43.265333329999997</v>
      </c>
    </row>
    <row r="7" spans="1:14">
      <c r="A7" s="3" t="s">
        <v>9</v>
      </c>
      <c r="B7" s="3" t="s">
        <v>10</v>
      </c>
      <c r="C7" s="3">
        <v>9003</v>
      </c>
      <c r="D7" s="3">
        <v>7</v>
      </c>
      <c r="E7" s="3" t="s">
        <v>12</v>
      </c>
      <c r="F7" s="3">
        <v>2.99</v>
      </c>
      <c r="G7" s="3">
        <v>2.99</v>
      </c>
      <c r="H7" s="3">
        <v>0</v>
      </c>
      <c r="J7" s="4"/>
    </row>
    <row r="8" spans="1:14">
      <c r="A8" s="3" t="s">
        <v>9</v>
      </c>
      <c r="B8" s="3" t="s">
        <v>10</v>
      </c>
      <c r="C8" s="3">
        <v>27132</v>
      </c>
      <c r="D8" s="3">
        <v>5</v>
      </c>
      <c r="E8" s="3" t="s">
        <v>11</v>
      </c>
      <c r="F8" s="3">
        <v>28.03</v>
      </c>
      <c r="G8" s="3">
        <v>0.99</v>
      </c>
      <c r="H8" s="3">
        <v>1</v>
      </c>
      <c r="J8" s="5" t="s">
        <v>24</v>
      </c>
    </row>
    <row r="9" spans="1:14">
      <c r="A9" s="3" t="s">
        <v>9</v>
      </c>
      <c r="B9" s="3" t="s">
        <v>13</v>
      </c>
      <c r="C9" s="3">
        <v>5701</v>
      </c>
      <c r="D9" s="3">
        <v>10</v>
      </c>
      <c r="E9" s="3" t="s">
        <v>11</v>
      </c>
      <c r="F9" s="3">
        <v>11.68</v>
      </c>
      <c r="G9" s="3">
        <v>11.07</v>
      </c>
      <c r="H9" s="3">
        <v>1</v>
      </c>
      <c r="J9" s="6">
        <v>14.835000000000001</v>
      </c>
    </row>
    <row r="10" spans="1:14">
      <c r="A10" s="3" t="s">
        <v>9</v>
      </c>
      <c r="B10" s="3" t="s">
        <v>10</v>
      </c>
      <c r="C10" s="3">
        <v>1266</v>
      </c>
      <c r="D10" s="3">
        <v>7</v>
      </c>
      <c r="E10" s="3" t="s">
        <v>14</v>
      </c>
      <c r="F10" s="3">
        <v>6.79</v>
      </c>
      <c r="G10" s="3">
        <v>6.79</v>
      </c>
      <c r="H10" s="3">
        <v>0</v>
      </c>
      <c r="J10" s="4"/>
    </row>
    <row r="11" spans="1:14">
      <c r="A11" s="3" t="s">
        <v>9</v>
      </c>
      <c r="B11" s="3" t="s">
        <v>10</v>
      </c>
      <c r="C11" s="3">
        <v>27132</v>
      </c>
      <c r="D11" s="3">
        <v>5</v>
      </c>
      <c r="E11" s="3" t="s">
        <v>11</v>
      </c>
      <c r="F11" s="3">
        <v>122.51</v>
      </c>
      <c r="G11" s="3">
        <v>0.99</v>
      </c>
      <c r="H11" s="3">
        <v>1</v>
      </c>
      <c r="J11" s="5" t="s">
        <v>25</v>
      </c>
    </row>
    <row r="12" spans="1:14">
      <c r="A12" s="3" t="s">
        <v>9</v>
      </c>
      <c r="B12" s="3" t="s">
        <v>13</v>
      </c>
      <c r="C12" s="3">
        <v>478</v>
      </c>
      <c r="D12" s="3">
        <v>7</v>
      </c>
      <c r="E12" s="3" t="s">
        <v>15</v>
      </c>
      <c r="F12" s="3">
        <v>12.97</v>
      </c>
      <c r="G12" s="3">
        <v>2.4500000000000002</v>
      </c>
      <c r="H12" s="3">
        <v>1</v>
      </c>
      <c r="J12" s="6">
        <v>9.99</v>
      </c>
    </row>
    <row r="13" spans="1:14">
      <c r="A13" s="3" t="s">
        <v>9</v>
      </c>
      <c r="B13" s="3" t="s">
        <v>10</v>
      </c>
      <c r="C13" s="3">
        <v>4283</v>
      </c>
      <c r="D13" s="3">
        <v>5</v>
      </c>
      <c r="E13" s="3" t="s">
        <v>11</v>
      </c>
      <c r="F13" s="3">
        <v>23.5</v>
      </c>
      <c r="G13" s="3">
        <v>19.989999999999998</v>
      </c>
      <c r="H13" s="3">
        <v>1</v>
      </c>
      <c r="J13" s="4"/>
    </row>
    <row r="14" spans="1:14">
      <c r="A14" s="3" t="s">
        <v>9</v>
      </c>
      <c r="B14" s="3" t="s">
        <v>10</v>
      </c>
      <c r="C14" s="3">
        <v>216</v>
      </c>
      <c r="D14" s="3">
        <v>7</v>
      </c>
      <c r="E14" s="3" t="s">
        <v>15</v>
      </c>
      <c r="F14" s="3">
        <v>9.99</v>
      </c>
      <c r="G14" s="3">
        <v>9.99</v>
      </c>
      <c r="H14" s="3">
        <v>0</v>
      </c>
      <c r="J14" s="5" t="s">
        <v>26</v>
      </c>
    </row>
    <row r="15" spans="1:14">
      <c r="A15" s="3" t="s">
        <v>9</v>
      </c>
      <c r="B15" s="3" t="s">
        <v>10</v>
      </c>
      <c r="C15" s="3">
        <v>27132</v>
      </c>
      <c r="D15" s="3">
        <v>5</v>
      </c>
      <c r="E15" s="3" t="s">
        <v>11</v>
      </c>
      <c r="F15" s="3">
        <v>66.650000000000006</v>
      </c>
      <c r="G15" s="3">
        <v>0.99</v>
      </c>
      <c r="H15" s="3">
        <v>1</v>
      </c>
      <c r="J15" s="6">
        <v>108.45257119999999</v>
      </c>
    </row>
    <row r="16" spans="1:14">
      <c r="A16" s="3" t="s">
        <v>9</v>
      </c>
      <c r="B16" s="3" t="s">
        <v>10</v>
      </c>
      <c r="C16" s="3">
        <v>27132</v>
      </c>
      <c r="D16" s="3">
        <v>5</v>
      </c>
      <c r="E16" s="3" t="s">
        <v>11</v>
      </c>
      <c r="F16" s="3">
        <v>128.86000000000001</v>
      </c>
      <c r="G16" s="3">
        <v>0.99</v>
      </c>
      <c r="H16" s="3">
        <v>1</v>
      </c>
    </row>
    <row r="17" spans="1:8">
      <c r="A17" s="3" t="s">
        <v>9</v>
      </c>
      <c r="B17" s="3" t="s">
        <v>10</v>
      </c>
      <c r="C17" s="3">
        <v>5271</v>
      </c>
      <c r="D17" s="3">
        <v>7</v>
      </c>
      <c r="E17" s="3" t="s">
        <v>15</v>
      </c>
      <c r="F17" s="3">
        <v>20.95</v>
      </c>
      <c r="G17" s="3">
        <v>20.95</v>
      </c>
      <c r="H17" s="3">
        <v>0</v>
      </c>
    </row>
    <row r="18" spans="1:8">
      <c r="A18" s="3" t="s">
        <v>9</v>
      </c>
      <c r="B18" s="3" t="s">
        <v>13</v>
      </c>
      <c r="C18" s="3">
        <v>1405</v>
      </c>
      <c r="D18" s="3">
        <v>7</v>
      </c>
      <c r="E18" s="3" t="s">
        <v>16</v>
      </c>
      <c r="F18" s="3">
        <v>72.56</v>
      </c>
      <c r="G18" s="3">
        <v>11.07</v>
      </c>
      <c r="H18" s="3">
        <v>0</v>
      </c>
    </row>
    <row r="19" spans="1:8">
      <c r="A19" s="3" t="s">
        <v>9</v>
      </c>
      <c r="B19" s="3" t="s">
        <v>13</v>
      </c>
      <c r="C19" s="3">
        <v>5701</v>
      </c>
      <c r="D19" s="3">
        <v>10</v>
      </c>
      <c r="E19" s="3" t="s">
        <v>16</v>
      </c>
      <c r="F19" s="3">
        <v>23.98</v>
      </c>
      <c r="G19" s="3">
        <v>11.07</v>
      </c>
      <c r="H19" s="3">
        <v>1</v>
      </c>
    </row>
    <row r="20" spans="1:8">
      <c r="A20" s="3" t="s">
        <v>9</v>
      </c>
      <c r="B20" s="3" t="s">
        <v>10</v>
      </c>
      <c r="C20" s="3">
        <v>27132</v>
      </c>
      <c r="D20" s="3">
        <v>5</v>
      </c>
      <c r="E20" s="3" t="s">
        <v>11</v>
      </c>
      <c r="F20" s="3">
        <v>117.5</v>
      </c>
      <c r="G20" s="3">
        <v>0.99</v>
      </c>
      <c r="H20" s="3">
        <v>1</v>
      </c>
    </row>
    <row r="21" spans="1:8">
      <c r="A21" s="3" t="s">
        <v>9</v>
      </c>
      <c r="B21" s="3" t="s">
        <v>13</v>
      </c>
      <c r="C21" s="3">
        <v>5701</v>
      </c>
      <c r="D21" s="3">
        <v>10</v>
      </c>
      <c r="E21" s="3" t="s">
        <v>14</v>
      </c>
      <c r="F21" s="3">
        <v>15.97</v>
      </c>
      <c r="G21" s="3">
        <v>3.68</v>
      </c>
      <c r="H21" s="3">
        <v>0</v>
      </c>
    </row>
    <row r="22" spans="1:8">
      <c r="A22" s="3" t="s">
        <v>9</v>
      </c>
      <c r="B22" s="3" t="s">
        <v>13</v>
      </c>
      <c r="C22" s="3">
        <v>5701</v>
      </c>
      <c r="D22" s="3">
        <v>10</v>
      </c>
      <c r="E22" s="3" t="s">
        <v>16</v>
      </c>
      <c r="F22" s="3">
        <v>12.31</v>
      </c>
      <c r="G22" s="3">
        <v>11.07</v>
      </c>
      <c r="H22" s="3">
        <v>1</v>
      </c>
    </row>
    <row r="23" spans="1:8">
      <c r="A23" s="3" t="s">
        <v>9</v>
      </c>
      <c r="B23" s="3" t="s">
        <v>10</v>
      </c>
      <c r="C23" s="3">
        <v>27132</v>
      </c>
      <c r="D23" s="3">
        <v>5</v>
      </c>
      <c r="E23" s="3" t="s">
        <v>11</v>
      </c>
      <c r="F23" s="3">
        <v>142.53</v>
      </c>
      <c r="G23" s="3">
        <v>0.99</v>
      </c>
      <c r="H23" s="3">
        <v>1</v>
      </c>
    </row>
    <row r="24" spans="1:8">
      <c r="A24" s="3" t="s">
        <v>9</v>
      </c>
      <c r="B24" s="3" t="s">
        <v>13</v>
      </c>
      <c r="C24" s="3">
        <v>5701</v>
      </c>
      <c r="D24" s="3">
        <v>10</v>
      </c>
      <c r="E24" s="3" t="s">
        <v>11</v>
      </c>
      <c r="F24" s="3">
        <v>23.37</v>
      </c>
      <c r="G24" s="3">
        <v>11.07</v>
      </c>
      <c r="H24" s="3">
        <v>0</v>
      </c>
    </row>
    <row r="25" spans="1:8">
      <c r="A25" s="3" t="s">
        <v>9</v>
      </c>
      <c r="B25" s="3" t="s">
        <v>10</v>
      </c>
      <c r="C25" s="3">
        <v>27132</v>
      </c>
      <c r="D25" s="3">
        <v>5</v>
      </c>
      <c r="E25" s="3" t="s">
        <v>11</v>
      </c>
      <c r="F25" s="3">
        <v>34.119999999999997</v>
      </c>
      <c r="G25" s="3">
        <v>0.99</v>
      </c>
      <c r="H25" s="3">
        <v>1</v>
      </c>
    </row>
    <row r="26" spans="1:8">
      <c r="A26" s="3" t="s">
        <v>9</v>
      </c>
      <c r="B26" s="3" t="s">
        <v>13</v>
      </c>
      <c r="C26" s="3">
        <v>5701</v>
      </c>
      <c r="D26" s="3">
        <v>10</v>
      </c>
      <c r="E26" s="3" t="s">
        <v>17</v>
      </c>
      <c r="F26" s="3">
        <v>12.3</v>
      </c>
      <c r="G26" s="3">
        <v>11.07</v>
      </c>
      <c r="H26" s="3">
        <v>1</v>
      </c>
    </row>
    <row r="27" spans="1:8">
      <c r="A27" s="3" t="s">
        <v>9</v>
      </c>
      <c r="B27" s="3" t="s">
        <v>10</v>
      </c>
      <c r="C27" s="3">
        <v>5271</v>
      </c>
      <c r="D27" s="3">
        <v>7</v>
      </c>
      <c r="E27" s="3" t="s">
        <v>12</v>
      </c>
      <c r="F27" s="3">
        <v>31.95</v>
      </c>
      <c r="G27" s="3">
        <v>31.95</v>
      </c>
      <c r="H27" s="3">
        <v>0</v>
      </c>
    </row>
    <row r="28" spans="1:8">
      <c r="A28" s="3" t="s">
        <v>9</v>
      </c>
      <c r="B28" s="3" t="s">
        <v>13</v>
      </c>
      <c r="C28" s="3">
        <v>5701</v>
      </c>
      <c r="D28" s="3">
        <v>10</v>
      </c>
      <c r="E28" s="3" t="s">
        <v>17</v>
      </c>
      <c r="F28" s="3">
        <v>8.76</v>
      </c>
      <c r="G28" s="3">
        <v>2.4500000000000002</v>
      </c>
      <c r="H28" s="3">
        <v>1</v>
      </c>
    </row>
    <row r="29" spans="1:8">
      <c r="A29" s="3" t="s">
        <v>9</v>
      </c>
      <c r="B29" s="3" t="s">
        <v>10</v>
      </c>
      <c r="C29" s="3">
        <v>27132</v>
      </c>
      <c r="D29" s="3">
        <v>5</v>
      </c>
      <c r="E29" s="3" t="s">
        <v>11</v>
      </c>
      <c r="F29" s="3">
        <v>136.49</v>
      </c>
      <c r="G29" s="3">
        <v>0.99</v>
      </c>
      <c r="H29" s="3">
        <v>1</v>
      </c>
    </row>
    <row r="30" spans="1:8">
      <c r="A30" s="3" t="s">
        <v>9</v>
      </c>
      <c r="B30" s="3" t="s">
        <v>13</v>
      </c>
      <c r="C30" s="3">
        <v>5701</v>
      </c>
      <c r="D30" s="3">
        <v>10</v>
      </c>
      <c r="E30" s="3" t="s">
        <v>18</v>
      </c>
      <c r="F30" s="3">
        <v>11.07</v>
      </c>
      <c r="G30" s="3">
        <v>11.07</v>
      </c>
      <c r="H30" s="3">
        <v>0</v>
      </c>
    </row>
    <row r="31" spans="1:8">
      <c r="A31" s="3" t="s">
        <v>9</v>
      </c>
      <c r="B31" s="3" t="s">
        <v>13</v>
      </c>
      <c r="C31" s="3">
        <v>109</v>
      </c>
      <c r="D31" s="3">
        <v>5</v>
      </c>
      <c r="E31" s="3" t="s">
        <v>11</v>
      </c>
      <c r="F31" s="3">
        <v>51.03</v>
      </c>
      <c r="G31" s="3">
        <v>1.23</v>
      </c>
      <c r="H31" s="3">
        <v>1</v>
      </c>
    </row>
    <row r="32" spans="1:8">
      <c r="A32" s="3" t="s">
        <v>9</v>
      </c>
      <c r="B32" s="3" t="s">
        <v>10</v>
      </c>
      <c r="C32" s="3">
        <v>5271</v>
      </c>
      <c r="D32" s="3">
        <v>5</v>
      </c>
      <c r="E32" s="3" t="s">
        <v>18</v>
      </c>
      <c r="F32" s="3">
        <v>13.95</v>
      </c>
      <c r="G32" s="3">
        <v>13.95</v>
      </c>
      <c r="H32" s="3">
        <v>0</v>
      </c>
    </row>
    <row r="33" spans="1:8">
      <c r="A33" s="3" t="s">
        <v>9</v>
      </c>
      <c r="B33" s="3" t="s">
        <v>10</v>
      </c>
      <c r="C33" s="3">
        <v>71</v>
      </c>
      <c r="D33" s="3">
        <v>7</v>
      </c>
      <c r="E33" s="3" t="s">
        <v>15</v>
      </c>
      <c r="F33" s="3">
        <v>730</v>
      </c>
      <c r="G33" s="3">
        <v>50</v>
      </c>
      <c r="H33" s="3">
        <v>1</v>
      </c>
    </row>
    <row r="34" spans="1:8">
      <c r="A34" s="3" t="s">
        <v>9</v>
      </c>
      <c r="B34" s="3" t="s">
        <v>10</v>
      </c>
      <c r="C34" s="3">
        <v>2378</v>
      </c>
      <c r="D34" s="3">
        <v>1</v>
      </c>
      <c r="E34" s="3" t="s">
        <v>18</v>
      </c>
      <c r="F34" s="3">
        <v>860</v>
      </c>
      <c r="G34" s="3">
        <v>0.01</v>
      </c>
      <c r="H34" s="3">
        <v>1</v>
      </c>
    </row>
    <row r="35" spans="1:8">
      <c r="A35" s="3" t="s">
        <v>9</v>
      </c>
      <c r="B35" s="3" t="s">
        <v>10</v>
      </c>
      <c r="C35" s="3">
        <v>27132</v>
      </c>
      <c r="D35" s="3">
        <v>5</v>
      </c>
      <c r="E35" s="3" t="s">
        <v>11</v>
      </c>
      <c r="F35" s="3">
        <v>19.02</v>
      </c>
      <c r="G35" s="3">
        <v>0.99</v>
      </c>
      <c r="H35" s="3">
        <v>1</v>
      </c>
    </row>
    <row r="36" spans="1:8">
      <c r="A36" s="3" t="s">
        <v>9</v>
      </c>
      <c r="B36" s="3" t="s">
        <v>13</v>
      </c>
      <c r="C36" s="3">
        <v>5701</v>
      </c>
      <c r="D36" s="3">
        <v>10</v>
      </c>
      <c r="E36" s="3" t="s">
        <v>11</v>
      </c>
      <c r="F36" s="3">
        <v>19.64</v>
      </c>
      <c r="G36" s="3">
        <v>11.07</v>
      </c>
      <c r="H36" s="3">
        <v>1</v>
      </c>
    </row>
    <row r="37" spans="1:8">
      <c r="A37" s="3" t="s">
        <v>9</v>
      </c>
      <c r="B37" s="3" t="s">
        <v>13</v>
      </c>
      <c r="C37" s="3">
        <v>4366</v>
      </c>
      <c r="D37" s="3">
        <v>10</v>
      </c>
      <c r="E37" s="3" t="s">
        <v>11</v>
      </c>
      <c r="F37" s="3">
        <v>2.4500000000000002</v>
      </c>
      <c r="G37" s="3">
        <v>2.4500000000000002</v>
      </c>
      <c r="H37" s="3">
        <v>0</v>
      </c>
    </row>
    <row r="38" spans="1:8">
      <c r="A38" s="3" t="s">
        <v>9</v>
      </c>
      <c r="B38" s="3" t="s">
        <v>13</v>
      </c>
      <c r="C38" s="3">
        <v>5701</v>
      </c>
      <c r="D38" s="3">
        <v>10</v>
      </c>
      <c r="E38" s="3" t="s">
        <v>16</v>
      </c>
      <c r="F38" s="3">
        <v>39.35</v>
      </c>
      <c r="G38" s="3">
        <v>2.46</v>
      </c>
      <c r="H38" s="3">
        <v>0</v>
      </c>
    </row>
    <row r="39" spans="1:8">
      <c r="A39" s="3" t="s">
        <v>9</v>
      </c>
      <c r="B39" s="3" t="s">
        <v>13</v>
      </c>
      <c r="C39" s="3">
        <v>1405</v>
      </c>
      <c r="D39" s="3">
        <v>7</v>
      </c>
      <c r="E39" s="3" t="s">
        <v>16</v>
      </c>
      <c r="F39" s="3">
        <v>72.56</v>
      </c>
      <c r="G39" s="3">
        <v>11.07</v>
      </c>
      <c r="H39" s="3">
        <v>0</v>
      </c>
    </row>
    <row r="40" spans="1:8">
      <c r="A40" s="3" t="s">
        <v>9</v>
      </c>
      <c r="B40" s="3" t="s">
        <v>10</v>
      </c>
      <c r="C40" s="3">
        <v>27132</v>
      </c>
      <c r="D40" s="3">
        <v>5</v>
      </c>
      <c r="E40" s="3" t="s">
        <v>11</v>
      </c>
      <c r="F40" s="3">
        <v>111.95</v>
      </c>
      <c r="G40" s="3">
        <v>0.99</v>
      </c>
      <c r="H40" s="3">
        <v>1</v>
      </c>
    </row>
    <row r="41" spans="1:8">
      <c r="A41" s="3" t="s">
        <v>9</v>
      </c>
      <c r="B41" s="3" t="s">
        <v>19</v>
      </c>
      <c r="C41" s="3">
        <v>118</v>
      </c>
      <c r="D41" s="3">
        <v>7</v>
      </c>
      <c r="E41" s="3" t="s">
        <v>16</v>
      </c>
      <c r="F41" s="3">
        <v>11.96</v>
      </c>
      <c r="G41" s="3">
        <v>1.77</v>
      </c>
      <c r="H41" s="3">
        <v>1</v>
      </c>
    </row>
    <row r="42" spans="1:8">
      <c r="A42" s="3" t="s">
        <v>9</v>
      </c>
      <c r="B42" s="3" t="s">
        <v>13</v>
      </c>
      <c r="C42" s="3">
        <v>5701</v>
      </c>
      <c r="D42" s="3">
        <v>10</v>
      </c>
      <c r="E42" s="3" t="s">
        <v>11</v>
      </c>
      <c r="F42" s="3">
        <v>23.37</v>
      </c>
      <c r="G42" s="3">
        <v>11.07</v>
      </c>
      <c r="H42" s="3">
        <v>0</v>
      </c>
    </row>
    <row r="43" spans="1:8">
      <c r="A43" s="3" t="s">
        <v>9</v>
      </c>
      <c r="B43" s="3" t="s">
        <v>10</v>
      </c>
      <c r="C43" s="3">
        <v>27132</v>
      </c>
      <c r="D43" s="3">
        <v>5</v>
      </c>
      <c r="E43" s="3" t="s">
        <v>11</v>
      </c>
      <c r="F43" s="3">
        <v>78</v>
      </c>
      <c r="G43" s="3">
        <v>0.99</v>
      </c>
      <c r="H43" s="3">
        <v>1</v>
      </c>
    </row>
    <row r="44" spans="1:8">
      <c r="A44" s="3" t="s">
        <v>9</v>
      </c>
      <c r="B44" s="3" t="s">
        <v>13</v>
      </c>
      <c r="C44" s="3">
        <v>5701</v>
      </c>
      <c r="D44" s="3">
        <v>10</v>
      </c>
      <c r="E44" s="3" t="s">
        <v>17</v>
      </c>
      <c r="F44" s="3">
        <v>25.38</v>
      </c>
      <c r="G44" s="3">
        <v>1.23</v>
      </c>
      <c r="H44" s="3">
        <v>1</v>
      </c>
    </row>
    <row r="45" spans="1:8">
      <c r="A45" s="3" t="s">
        <v>9</v>
      </c>
      <c r="B45" s="3" t="s">
        <v>10</v>
      </c>
      <c r="C45" s="3">
        <v>3162</v>
      </c>
      <c r="D45" s="3">
        <v>5</v>
      </c>
      <c r="E45" s="3" t="s">
        <v>11</v>
      </c>
      <c r="F45" s="3">
        <v>466</v>
      </c>
      <c r="G45" s="3">
        <v>1</v>
      </c>
      <c r="H45" s="3">
        <v>1</v>
      </c>
    </row>
    <row r="46" spans="1:8">
      <c r="A46" s="3" t="s">
        <v>9</v>
      </c>
      <c r="B46" s="3" t="s">
        <v>10</v>
      </c>
      <c r="C46" s="3">
        <v>5450</v>
      </c>
      <c r="D46" s="3">
        <v>7</v>
      </c>
      <c r="E46" s="3" t="s">
        <v>15</v>
      </c>
      <c r="F46" s="3">
        <v>10.49</v>
      </c>
      <c r="G46" s="3">
        <v>9.99</v>
      </c>
      <c r="H46" s="3">
        <v>1</v>
      </c>
    </row>
    <row r="47" spans="1:8">
      <c r="A47" s="3" t="s">
        <v>9</v>
      </c>
      <c r="B47" s="3" t="s">
        <v>13</v>
      </c>
      <c r="C47" s="3">
        <v>5701</v>
      </c>
      <c r="D47" s="3">
        <v>10</v>
      </c>
      <c r="E47" s="3" t="s">
        <v>12</v>
      </c>
      <c r="F47" s="3">
        <v>23.37</v>
      </c>
      <c r="G47" s="3">
        <v>11.07</v>
      </c>
      <c r="H47" s="3">
        <v>0</v>
      </c>
    </row>
    <row r="48" spans="1:8">
      <c r="A48" s="3" t="s">
        <v>9</v>
      </c>
      <c r="B48" s="3" t="s">
        <v>10</v>
      </c>
      <c r="C48" s="3">
        <v>27132</v>
      </c>
      <c r="D48" s="3">
        <v>5</v>
      </c>
      <c r="E48" s="3" t="s">
        <v>11</v>
      </c>
      <c r="F48" s="3">
        <v>71</v>
      </c>
      <c r="G48" s="3">
        <v>0.99</v>
      </c>
      <c r="H48" s="3">
        <v>1</v>
      </c>
    </row>
    <row r="49" spans="1:8">
      <c r="A49" s="3" t="s">
        <v>9</v>
      </c>
      <c r="B49" s="3" t="s">
        <v>13</v>
      </c>
      <c r="C49" s="3">
        <v>5701</v>
      </c>
      <c r="D49" s="3">
        <v>10</v>
      </c>
      <c r="E49" s="3" t="s">
        <v>14</v>
      </c>
      <c r="F49" s="3">
        <v>25.22</v>
      </c>
      <c r="G49" s="3">
        <v>12.28</v>
      </c>
      <c r="H49" s="3">
        <v>1</v>
      </c>
    </row>
    <row r="50" spans="1:8">
      <c r="A50" s="3" t="s">
        <v>9</v>
      </c>
      <c r="B50" s="3" t="s">
        <v>10</v>
      </c>
      <c r="C50" s="3">
        <v>34343</v>
      </c>
      <c r="D50" s="3">
        <v>1</v>
      </c>
      <c r="E50" s="3" t="s">
        <v>18</v>
      </c>
      <c r="F50" s="3">
        <v>0.11</v>
      </c>
      <c r="G50" s="3">
        <v>0.01</v>
      </c>
      <c r="H50" s="3">
        <v>1</v>
      </c>
    </row>
    <row r="51" spans="1:8">
      <c r="A51" s="3" t="s">
        <v>9</v>
      </c>
      <c r="B51" s="3" t="s">
        <v>10</v>
      </c>
      <c r="C51" s="3">
        <v>27132</v>
      </c>
      <c r="D51" s="3">
        <v>5</v>
      </c>
      <c r="E51" s="3" t="s">
        <v>11</v>
      </c>
      <c r="F51" s="3">
        <v>152.5</v>
      </c>
      <c r="G51" s="3">
        <v>0.99</v>
      </c>
      <c r="H51" s="3">
        <v>1</v>
      </c>
    </row>
    <row r="52" spans="1:8">
      <c r="A52" s="3" t="s">
        <v>9</v>
      </c>
      <c r="B52" s="3" t="s">
        <v>19</v>
      </c>
      <c r="C52" s="3">
        <v>79</v>
      </c>
      <c r="D52" s="3">
        <v>7</v>
      </c>
      <c r="E52" s="3" t="s">
        <v>16</v>
      </c>
      <c r="F52" s="3">
        <v>15.15</v>
      </c>
      <c r="G52" s="3">
        <v>1.77</v>
      </c>
      <c r="H52" s="3">
        <v>1</v>
      </c>
    </row>
    <row r="53" spans="1:8">
      <c r="A53" s="3" t="s">
        <v>9</v>
      </c>
      <c r="B53" s="3" t="s">
        <v>10</v>
      </c>
      <c r="C53" s="3">
        <v>9003</v>
      </c>
      <c r="D53" s="3">
        <v>7</v>
      </c>
      <c r="E53" s="3" t="s">
        <v>11</v>
      </c>
      <c r="F53" s="3">
        <v>2.99</v>
      </c>
      <c r="G53" s="3">
        <v>2.99</v>
      </c>
      <c r="H53" s="3">
        <v>0</v>
      </c>
    </row>
    <row r="54" spans="1:8">
      <c r="A54" s="3" t="s">
        <v>9</v>
      </c>
      <c r="B54" s="3" t="s">
        <v>10</v>
      </c>
      <c r="C54" s="3">
        <v>27132</v>
      </c>
      <c r="D54" s="3">
        <v>5</v>
      </c>
      <c r="E54" s="3" t="s">
        <v>11</v>
      </c>
      <c r="F54" s="3">
        <v>270.12</v>
      </c>
      <c r="G54" s="3">
        <v>0.99</v>
      </c>
      <c r="H54" s="3">
        <v>1</v>
      </c>
    </row>
    <row r="55" spans="1:8">
      <c r="A55" s="3" t="s">
        <v>20</v>
      </c>
      <c r="B55" s="3" t="s">
        <v>10</v>
      </c>
      <c r="C55" s="3">
        <v>22501</v>
      </c>
      <c r="D55" s="3">
        <v>5</v>
      </c>
      <c r="E55" s="3" t="s">
        <v>11</v>
      </c>
      <c r="F55" s="3">
        <v>20.5</v>
      </c>
      <c r="G55" s="3">
        <v>16</v>
      </c>
      <c r="H55" s="3">
        <v>1</v>
      </c>
    </row>
    <row r="56" spans="1:8">
      <c r="A56" s="3" t="s">
        <v>20</v>
      </c>
      <c r="B56" s="3" t="s">
        <v>10</v>
      </c>
      <c r="C56" s="3">
        <v>22501</v>
      </c>
      <c r="D56" s="3">
        <v>5</v>
      </c>
      <c r="E56" s="3" t="s">
        <v>11</v>
      </c>
      <c r="F56" s="3">
        <v>15</v>
      </c>
      <c r="G56" s="3">
        <v>15</v>
      </c>
      <c r="H56" s="3">
        <v>0</v>
      </c>
    </row>
    <row r="57" spans="1:8">
      <c r="A57" s="3" t="s">
        <v>20</v>
      </c>
      <c r="B57" s="3" t="s">
        <v>13</v>
      </c>
      <c r="C57" s="3">
        <v>269</v>
      </c>
      <c r="D57" s="3">
        <v>10</v>
      </c>
      <c r="E57" s="3" t="s">
        <v>14</v>
      </c>
      <c r="F57" s="3">
        <v>14.72</v>
      </c>
      <c r="G57" s="3">
        <v>1.23</v>
      </c>
      <c r="H57" s="3">
        <v>1</v>
      </c>
    </row>
    <row r="58" spans="1:8">
      <c r="A58" s="3" t="s">
        <v>20</v>
      </c>
      <c r="B58" s="3" t="s">
        <v>10</v>
      </c>
      <c r="C58" s="3">
        <v>1375</v>
      </c>
      <c r="D58" s="3">
        <v>7</v>
      </c>
      <c r="E58" s="3" t="s">
        <v>15</v>
      </c>
      <c r="F58" s="3">
        <v>9.99</v>
      </c>
      <c r="G58" s="3">
        <v>9.99</v>
      </c>
      <c r="H58" s="3">
        <v>0</v>
      </c>
    </row>
    <row r="59" spans="1:8">
      <c r="A59" s="3" t="s">
        <v>20</v>
      </c>
      <c r="B59" s="3" t="s">
        <v>10</v>
      </c>
      <c r="C59" s="3">
        <v>1124</v>
      </c>
      <c r="D59" s="3">
        <v>7</v>
      </c>
      <c r="E59" s="3" t="s">
        <v>14</v>
      </c>
      <c r="F59" s="3">
        <v>1.25</v>
      </c>
      <c r="G59" s="3">
        <v>1</v>
      </c>
      <c r="H59" s="3">
        <v>1</v>
      </c>
    </row>
    <row r="60" spans="1:8">
      <c r="A60" s="3" t="s">
        <v>20</v>
      </c>
      <c r="B60" s="3" t="s">
        <v>10</v>
      </c>
      <c r="C60" s="3">
        <v>3385</v>
      </c>
      <c r="D60" s="3">
        <v>7</v>
      </c>
      <c r="E60" s="3" t="s">
        <v>15</v>
      </c>
      <c r="F60" s="3">
        <v>0.99</v>
      </c>
      <c r="G60" s="3">
        <v>0.99</v>
      </c>
      <c r="H60" s="3">
        <v>0</v>
      </c>
    </row>
    <row r="61" spans="1:8">
      <c r="A61" s="3" t="s">
        <v>20</v>
      </c>
      <c r="B61" s="3" t="s">
        <v>10</v>
      </c>
      <c r="C61" s="3">
        <v>1051</v>
      </c>
      <c r="D61" s="3">
        <v>5</v>
      </c>
      <c r="E61" s="3" t="s">
        <v>12</v>
      </c>
      <c r="F61" s="3">
        <v>19.989999999999998</v>
      </c>
      <c r="G61" s="3">
        <v>19.989999999999998</v>
      </c>
      <c r="H61" s="3">
        <v>0</v>
      </c>
    </row>
    <row r="62" spans="1:8">
      <c r="A62" s="3" t="s">
        <v>20</v>
      </c>
      <c r="B62" s="3" t="s">
        <v>19</v>
      </c>
      <c r="C62" s="3">
        <v>2991</v>
      </c>
      <c r="D62" s="3">
        <v>7</v>
      </c>
      <c r="E62" s="3" t="s">
        <v>16</v>
      </c>
      <c r="F62" s="3">
        <v>3.93</v>
      </c>
      <c r="G62" s="3">
        <v>0.54</v>
      </c>
      <c r="H62" s="3">
        <v>1</v>
      </c>
    </row>
    <row r="63" spans="1:8">
      <c r="A63" s="3" t="s">
        <v>20</v>
      </c>
      <c r="B63" s="3" t="s">
        <v>10</v>
      </c>
      <c r="C63" s="3">
        <v>3385</v>
      </c>
      <c r="D63" s="3">
        <v>7</v>
      </c>
      <c r="E63" s="3" t="s">
        <v>15</v>
      </c>
      <c r="F63" s="3">
        <v>1.99</v>
      </c>
      <c r="G63" s="3">
        <v>1.99</v>
      </c>
      <c r="H63" s="3">
        <v>0</v>
      </c>
    </row>
    <row r="64" spans="1:8">
      <c r="A64" s="3" t="s">
        <v>20</v>
      </c>
      <c r="B64" s="3" t="s">
        <v>10</v>
      </c>
      <c r="C64" s="3">
        <v>3385</v>
      </c>
      <c r="D64" s="3">
        <v>7</v>
      </c>
      <c r="E64" s="3" t="s">
        <v>15</v>
      </c>
      <c r="F64" s="3">
        <v>8.99</v>
      </c>
      <c r="G64" s="3">
        <v>8.99</v>
      </c>
      <c r="H64" s="3">
        <v>0</v>
      </c>
    </row>
    <row r="65" spans="1:8">
      <c r="A65" s="3" t="s">
        <v>20</v>
      </c>
      <c r="B65" s="3" t="s">
        <v>10</v>
      </c>
      <c r="C65" s="3">
        <v>22501</v>
      </c>
      <c r="D65" s="3">
        <v>5</v>
      </c>
      <c r="E65" s="3" t="s">
        <v>11</v>
      </c>
      <c r="F65" s="3">
        <v>16</v>
      </c>
      <c r="G65" s="3">
        <v>16</v>
      </c>
      <c r="H65" s="3">
        <v>0</v>
      </c>
    </row>
    <row r="66" spans="1:8">
      <c r="A66" s="3" t="s">
        <v>20</v>
      </c>
      <c r="B66" s="3" t="s">
        <v>10</v>
      </c>
      <c r="C66" s="3">
        <v>22501</v>
      </c>
      <c r="D66" s="3">
        <v>5</v>
      </c>
      <c r="E66" s="3" t="s">
        <v>11</v>
      </c>
      <c r="F66" s="3">
        <v>11</v>
      </c>
      <c r="G66" s="3">
        <v>11</v>
      </c>
      <c r="H66" s="3">
        <v>0</v>
      </c>
    </row>
    <row r="67" spans="1:8">
      <c r="A67" s="3" t="s">
        <v>20</v>
      </c>
      <c r="B67" s="3" t="s">
        <v>10</v>
      </c>
      <c r="C67" s="3">
        <v>3385</v>
      </c>
      <c r="D67" s="3">
        <v>7</v>
      </c>
      <c r="E67" s="3" t="s">
        <v>15</v>
      </c>
      <c r="F67" s="3">
        <v>2.75</v>
      </c>
      <c r="G67" s="3">
        <v>2.75</v>
      </c>
      <c r="H67" s="3">
        <v>0</v>
      </c>
    </row>
    <row r="68" spans="1:8">
      <c r="A68" s="3" t="s">
        <v>20</v>
      </c>
      <c r="B68" s="3" t="s">
        <v>10</v>
      </c>
      <c r="C68" s="3">
        <v>3385</v>
      </c>
      <c r="D68" s="3">
        <v>7</v>
      </c>
      <c r="E68" s="3" t="s">
        <v>15</v>
      </c>
      <c r="F68" s="3">
        <v>2.75</v>
      </c>
      <c r="G68" s="3">
        <v>2.75</v>
      </c>
      <c r="H68" s="3">
        <v>0</v>
      </c>
    </row>
    <row r="69" spans="1:8">
      <c r="A69" s="3" t="s">
        <v>20</v>
      </c>
      <c r="B69" s="3" t="s">
        <v>13</v>
      </c>
      <c r="C69" s="3">
        <v>392</v>
      </c>
      <c r="D69" s="3">
        <v>7</v>
      </c>
      <c r="E69" s="3" t="s">
        <v>12</v>
      </c>
      <c r="F69" s="3">
        <v>22.14</v>
      </c>
      <c r="G69" s="3">
        <v>9.84</v>
      </c>
      <c r="H69" s="3">
        <v>0</v>
      </c>
    </row>
    <row r="70" spans="1:8">
      <c r="A70" s="3" t="s">
        <v>20</v>
      </c>
      <c r="B70" s="3" t="s">
        <v>10</v>
      </c>
      <c r="C70" s="3">
        <v>1375</v>
      </c>
      <c r="D70" s="3">
        <v>7</v>
      </c>
      <c r="E70" s="3" t="s">
        <v>15</v>
      </c>
      <c r="F70" s="3">
        <v>11.5</v>
      </c>
      <c r="G70" s="3">
        <v>7.99</v>
      </c>
      <c r="H70" s="3">
        <v>1</v>
      </c>
    </row>
    <row r="71" spans="1:8">
      <c r="A71" s="3" t="s">
        <v>20</v>
      </c>
      <c r="B71" s="3" t="s">
        <v>19</v>
      </c>
      <c r="C71" s="3">
        <v>2991</v>
      </c>
      <c r="D71" s="3">
        <v>7</v>
      </c>
      <c r="E71" s="3" t="s">
        <v>16</v>
      </c>
      <c r="F71" s="3">
        <v>11.6</v>
      </c>
      <c r="G71" s="3">
        <v>0.54</v>
      </c>
      <c r="H71" s="3">
        <v>1</v>
      </c>
    </row>
    <row r="72" spans="1:8">
      <c r="A72" s="3" t="s">
        <v>20</v>
      </c>
      <c r="B72" s="3" t="s">
        <v>10</v>
      </c>
      <c r="C72" s="3">
        <v>22501</v>
      </c>
      <c r="D72" s="3">
        <v>5</v>
      </c>
      <c r="E72" s="3" t="s">
        <v>11</v>
      </c>
      <c r="F72" s="3">
        <v>14.38</v>
      </c>
      <c r="G72" s="3">
        <v>9.5</v>
      </c>
      <c r="H72" s="3">
        <v>1</v>
      </c>
    </row>
    <row r="73" spans="1:8">
      <c r="A73" s="3" t="s">
        <v>20</v>
      </c>
      <c r="B73" s="3" t="s">
        <v>10</v>
      </c>
      <c r="C73" s="3">
        <v>3385</v>
      </c>
      <c r="D73" s="3">
        <v>7</v>
      </c>
      <c r="E73" s="3" t="s">
        <v>15</v>
      </c>
      <c r="F73" s="3">
        <v>3.99</v>
      </c>
      <c r="G73" s="3">
        <v>3.99</v>
      </c>
      <c r="H73" s="3">
        <v>1</v>
      </c>
    </row>
    <row r="74" spans="1:8">
      <c r="A74" s="3" t="s">
        <v>20</v>
      </c>
      <c r="B74" s="3" t="s">
        <v>10</v>
      </c>
      <c r="C74" s="3">
        <v>3277</v>
      </c>
      <c r="D74" s="3">
        <v>3</v>
      </c>
      <c r="E74" s="3" t="s">
        <v>12</v>
      </c>
      <c r="F74" s="3">
        <v>5</v>
      </c>
      <c r="G74" s="3">
        <v>5</v>
      </c>
      <c r="H74" s="3">
        <v>0</v>
      </c>
    </row>
    <row r="75" spans="1:8">
      <c r="A75" s="3" t="s">
        <v>20</v>
      </c>
      <c r="B75" s="3" t="s">
        <v>13</v>
      </c>
      <c r="C75" s="3">
        <v>996</v>
      </c>
      <c r="D75" s="3">
        <v>7</v>
      </c>
      <c r="E75" s="3" t="s">
        <v>14</v>
      </c>
      <c r="F75" s="3">
        <v>12.91</v>
      </c>
      <c r="G75" s="3">
        <v>2.4500000000000002</v>
      </c>
      <c r="H75" s="3">
        <v>1</v>
      </c>
    </row>
    <row r="76" spans="1:8">
      <c r="A76" s="3" t="s">
        <v>20</v>
      </c>
      <c r="B76" s="3" t="s">
        <v>10</v>
      </c>
      <c r="C76" s="3">
        <v>9003</v>
      </c>
      <c r="D76" s="3">
        <v>7</v>
      </c>
      <c r="E76" s="3" t="s">
        <v>11</v>
      </c>
      <c r="F76" s="3">
        <v>6.99</v>
      </c>
      <c r="G76" s="3">
        <v>6.99</v>
      </c>
      <c r="H76" s="3">
        <v>0</v>
      </c>
    </row>
    <row r="77" spans="1:8">
      <c r="A77" s="3" t="s">
        <v>20</v>
      </c>
      <c r="B77" s="3" t="s">
        <v>10</v>
      </c>
      <c r="C77" s="3">
        <v>534</v>
      </c>
      <c r="D77" s="3">
        <v>7</v>
      </c>
      <c r="E77" s="3" t="s">
        <v>12</v>
      </c>
      <c r="F77" s="3">
        <v>35.75</v>
      </c>
      <c r="G77" s="3">
        <v>14.95</v>
      </c>
      <c r="H77" s="3">
        <v>1</v>
      </c>
    </row>
    <row r="78" spans="1:8">
      <c r="A78" s="3" t="s">
        <v>20</v>
      </c>
      <c r="B78" s="3" t="s">
        <v>19</v>
      </c>
      <c r="C78" s="3">
        <v>1768</v>
      </c>
      <c r="D78" s="3">
        <v>7</v>
      </c>
      <c r="E78" s="3" t="s">
        <v>16</v>
      </c>
      <c r="F78" s="3">
        <v>9.82</v>
      </c>
      <c r="G78" s="3">
        <v>1.77</v>
      </c>
      <c r="H78" s="3">
        <v>1</v>
      </c>
    </row>
    <row r="79" spans="1:8">
      <c r="A79" s="3" t="s">
        <v>20</v>
      </c>
      <c r="B79" s="3" t="s">
        <v>10</v>
      </c>
      <c r="C79" s="3">
        <v>3385</v>
      </c>
      <c r="D79" s="3">
        <v>7</v>
      </c>
      <c r="E79" s="3" t="s">
        <v>15</v>
      </c>
      <c r="F79" s="3">
        <v>1.99</v>
      </c>
      <c r="G79" s="3">
        <v>1.99</v>
      </c>
      <c r="H79" s="3">
        <v>0</v>
      </c>
    </row>
    <row r="80" spans="1:8">
      <c r="A80" s="3" t="s">
        <v>20</v>
      </c>
      <c r="B80" s="3" t="s">
        <v>10</v>
      </c>
      <c r="C80" s="3">
        <v>3385</v>
      </c>
      <c r="D80" s="3">
        <v>7</v>
      </c>
      <c r="E80" s="3" t="s">
        <v>15</v>
      </c>
      <c r="F80" s="3">
        <v>49.95</v>
      </c>
      <c r="G80" s="3">
        <v>49.95</v>
      </c>
      <c r="H80" s="3">
        <v>0</v>
      </c>
    </row>
    <row r="81" spans="1:8">
      <c r="A81" s="3" t="s">
        <v>20</v>
      </c>
      <c r="B81" s="3" t="s">
        <v>10</v>
      </c>
      <c r="C81" s="3">
        <v>2218</v>
      </c>
      <c r="D81" s="3">
        <v>3</v>
      </c>
      <c r="E81" s="3" t="s">
        <v>12</v>
      </c>
      <c r="F81" s="3">
        <v>30</v>
      </c>
      <c r="G81" s="3">
        <v>30</v>
      </c>
      <c r="H81" s="3">
        <v>0</v>
      </c>
    </row>
    <row r="82" spans="1:8">
      <c r="A82" s="3" t="s">
        <v>20</v>
      </c>
      <c r="B82" s="3" t="s">
        <v>10</v>
      </c>
      <c r="C82" s="3">
        <v>534</v>
      </c>
      <c r="D82" s="3">
        <v>7</v>
      </c>
      <c r="E82" s="3" t="s">
        <v>12</v>
      </c>
      <c r="F82" s="3">
        <v>23.86</v>
      </c>
      <c r="G82" s="3">
        <v>19.95</v>
      </c>
      <c r="H82" s="3">
        <v>1</v>
      </c>
    </row>
    <row r="83" spans="1:8">
      <c r="A83" s="3" t="s">
        <v>20</v>
      </c>
      <c r="B83" s="3" t="s">
        <v>13</v>
      </c>
      <c r="C83" s="3">
        <v>1313</v>
      </c>
      <c r="D83" s="3">
        <v>7</v>
      </c>
      <c r="E83" s="3" t="s">
        <v>12</v>
      </c>
      <c r="F83" s="3">
        <v>32.72</v>
      </c>
      <c r="G83" s="3">
        <v>2.4500000000000002</v>
      </c>
      <c r="H83" s="3">
        <v>1</v>
      </c>
    </row>
    <row r="84" spans="1:8">
      <c r="A84" s="3" t="s">
        <v>20</v>
      </c>
      <c r="B84" s="3" t="s">
        <v>10</v>
      </c>
      <c r="C84" s="3">
        <v>3385</v>
      </c>
      <c r="D84" s="3">
        <v>7</v>
      </c>
      <c r="E84" s="3" t="s">
        <v>15</v>
      </c>
      <c r="F84" s="3">
        <v>4.95</v>
      </c>
      <c r="G84" s="3">
        <v>4.95</v>
      </c>
      <c r="H84" s="3">
        <v>0</v>
      </c>
    </row>
    <row r="85" spans="1:8">
      <c r="A85" s="3" t="s">
        <v>20</v>
      </c>
      <c r="B85" s="3" t="s">
        <v>10</v>
      </c>
      <c r="C85" s="3">
        <v>1375</v>
      </c>
      <c r="D85" s="3">
        <v>7</v>
      </c>
      <c r="E85" s="3" t="s">
        <v>12</v>
      </c>
      <c r="F85" s="3">
        <v>7.99</v>
      </c>
      <c r="G85" s="3">
        <v>7.99</v>
      </c>
      <c r="H85" s="3">
        <v>0</v>
      </c>
    </row>
    <row r="86" spans="1:8">
      <c r="A86" s="3" t="s">
        <v>20</v>
      </c>
      <c r="B86" s="3" t="s">
        <v>19</v>
      </c>
      <c r="C86" s="3">
        <v>2991</v>
      </c>
      <c r="D86" s="3">
        <v>7</v>
      </c>
      <c r="E86" s="3" t="s">
        <v>16</v>
      </c>
      <c r="F86" s="3">
        <v>2.16</v>
      </c>
      <c r="G86" s="3">
        <v>0.54</v>
      </c>
      <c r="H86" s="3">
        <v>1</v>
      </c>
    </row>
    <row r="87" spans="1:8">
      <c r="A87" s="3" t="s">
        <v>20</v>
      </c>
      <c r="B87" s="3" t="s">
        <v>10</v>
      </c>
      <c r="C87" s="3">
        <v>534</v>
      </c>
      <c r="D87" s="3">
        <v>7</v>
      </c>
      <c r="E87" s="3" t="s">
        <v>12</v>
      </c>
      <c r="F87" s="3">
        <v>14.95</v>
      </c>
      <c r="G87" s="3">
        <v>14.95</v>
      </c>
      <c r="H87" s="3">
        <v>0</v>
      </c>
    </row>
    <row r="88" spans="1:8">
      <c r="A88" s="3" t="s">
        <v>20</v>
      </c>
      <c r="B88" s="3" t="s">
        <v>10</v>
      </c>
      <c r="C88" s="3">
        <v>3385</v>
      </c>
      <c r="D88" s="3">
        <v>7</v>
      </c>
      <c r="E88" s="3" t="s">
        <v>15</v>
      </c>
      <c r="F88" s="3">
        <v>2.2400000000000002</v>
      </c>
      <c r="G88" s="3">
        <v>1.99</v>
      </c>
      <c r="H88" s="3">
        <v>1</v>
      </c>
    </row>
    <row r="89" spans="1:8">
      <c r="A89" s="3" t="s">
        <v>20</v>
      </c>
      <c r="B89" s="3" t="s">
        <v>19</v>
      </c>
      <c r="C89" s="3">
        <v>2991</v>
      </c>
      <c r="D89" s="3">
        <v>7</v>
      </c>
      <c r="E89" s="3" t="s">
        <v>16</v>
      </c>
      <c r="F89" s="3">
        <v>1.77</v>
      </c>
      <c r="G89" s="3">
        <v>1.77</v>
      </c>
      <c r="H89" s="3">
        <v>0</v>
      </c>
    </row>
    <row r="90" spans="1:8">
      <c r="A90" s="3" t="s">
        <v>20</v>
      </c>
      <c r="B90" s="3" t="s">
        <v>13</v>
      </c>
      <c r="C90" s="3">
        <v>300</v>
      </c>
      <c r="D90" s="3">
        <v>10</v>
      </c>
      <c r="E90" s="3" t="s">
        <v>17</v>
      </c>
      <c r="F90" s="3">
        <v>1.84</v>
      </c>
      <c r="G90" s="3">
        <v>1.84</v>
      </c>
      <c r="H90" s="3">
        <v>0</v>
      </c>
    </row>
    <row r="91" spans="1:8">
      <c r="A91" s="3" t="s">
        <v>20</v>
      </c>
      <c r="B91" s="3" t="s">
        <v>10</v>
      </c>
      <c r="C91" s="3">
        <v>3385</v>
      </c>
      <c r="D91" s="3">
        <v>7</v>
      </c>
      <c r="E91" s="3" t="s">
        <v>15</v>
      </c>
      <c r="F91" s="3">
        <v>3.75</v>
      </c>
      <c r="G91" s="3">
        <v>3.75</v>
      </c>
      <c r="H91" s="3">
        <v>0</v>
      </c>
    </row>
    <row r="92" spans="1:8">
      <c r="A92" s="3" t="s">
        <v>20</v>
      </c>
      <c r="B92" s="3" t="s">
        <v>10</v>
      </c>
      <c r="C92" s="3">
        <v>3385</v>
      </c>
      <c r="D92" s="3">
        <v>7</v>
      </c>
      <c r="E92" s="3" t="s">
        <v>15</v>
      </c>
      <c r="F92" s="3">
        <v>5.76</v>
      </c>
      <c r="G92" s="3">
        <v>3.75</v>
      </c>
      <c r="H92" s="3">
        <v>1</v>
      </c>
    </row>
    <row r="93" spans="1:8">
      <c r="A93" s="3" t="s">
        <v>20</v>
      </c>
      <c r="B93" s="3" t="s">
        <v>10</v>
      </c>
      <c r="C93" s="3">
        <v>534</v>
      </c>
      <c r="D93" s="3">
        <v>7</v>
      </c>
      <c r="E93" s="3" t="s">
        <v>12</v>
      </c>
      <c r="F93" s="3">
        <v>29.95</v>
      </c>
      <c r="G93" s="3">
        <v>29.95</v>
      </c>
      <c r="H93" s="3">
        <v>0</v>
      </c>
    </row>
    <row r="94" spans="1:8">
      <c r="A94" s="3" t="s">
        <v>20</v>
      </c>
      <c r="B94" s="3" t="s">
        <v>10</v>
      </c>
      <c r="C94" s="3">
        <v>29</v>
      </c>
      <c r="D94" s="3">
        <v>7</v>
      </c>
      <c r="E94" s="3" t="s">
        <v>15</v>
      </c>
      <c r="F94" s="3">
        <v>150</v>
      </c>
      <c r="G94" s="3">
        <v>9.99</v>
      </c>
      <c r="H94" s="3">
        <v>1</v>
      </c>
    </row>
    <row r="95" spans="1:8">
      <c r="A95" s="3" t="s">
        <v>20</v>
      </c>
      <c r="B95" s="3" t="s">
        <v>10</v>
      </c>
      <c r="C95" s="3">
        <v>3385</v>
      </c>
      <c r="D95" s="3">
        <v>7</v>
      </c>
      <c r="E95" s="3" t="s">
        <v>15</v>
      </c>
      <c r="F95" s="3">
        <v>10.5</v>
      </c>
      <c r="G95" s="3">
        <v>3.99</v>
      </c>
      <c r="H95" s="3">
        <v>1</v>
      </c>
    </row>
    <row r="96" spans="1:8">
      <c r="A96" s="3" t="s">
        <v>20</v>
      </c>
      <c r="B96" s="3" t="s">
        <v>10</v>
      </c>
      <c r="C96" s="3">
        <v>3385</v>
      </c>
      <c r="D96" s="3">
        <v>7</v>
      </c>
      <c r="E96" s="3" t="s">
        <v>15</v>
      </c>
      <c r="F96" s="3">
        <v>2.75</v>
      </c>
      <c r="G96" s="3">
        <v>2.75</v>
      </c>
      <c r="H96" s="3">
        <v>0</v>
      </c>
    </row>
    <row r="97" spans="1:8">
      <c r="A97" s="3" t="s">
        <v>20</v>
      </c>
      <c r="B97" s="3" t="s">
        <v>10</v>
      </c>
      <c r="C97" s="3">
        <v>60</v>
      </c>
      <c r="D97" s="3">
        <v>5</v>
      </c>
      <c r="E97" s="3" t="s">
        <v>15</v>
      </c>
      <c r="F97" s="3">
        <v>21.65</v>
      </c>
      <c r="G97" s="3">
        <v>9.99</v>
      </c>
      <c r="H97" s="3">
        <v>1</v>
      </c>
    </row>
    <row r="98" spans="1:8">
      <c r="A98" s="3" t="s">
        <v>20</v>
      </c>
      <c r="B98" s="3" t="s">
        <v>10</v>
      </c>
      <c r="C98" s="3">
        <v>534</v>
      </c>
      <c r="D98" s="3">
        <v>7</v>
      </c>
      <c r="E98" s="3" t="s">
        <v>12</v>
      </c>
      <c r="F98" s="3">
        <v>33</v>
      </c>
      <c r="G98" s="3">
        <v>19.989999999999998</v>
      </c>
      <c r="H98" s="3">
        <v>1</v>
      </c>
    </row>
    <row r="99" spans="1:8">
      <c r="A99" s="3" t="s">
        <v>20</v>
      </c>
      <c r="B99" s="3" t="s">
        <v>13</v>
      </c>
      <c r="C99" s="3">
        <v>3375</v>
      </c>
      <c r="D99" s="3">
        <v>7</v>
      </c>
      <c r="E99" s="3" t="s">
        <v>12</v>
      </c>
      <c r="F99" s="3">
        <v>22.14</v>
      </c>
      <c r="G99" s="3">
        <v>9.84</v>
      </c>
      <c r="H99" s="3">
        <v>0</v>
      </c>
    </row>
    <row r="100" spans="1:8">
      <c r="A100" s="3" t="s">
        <v>20</v>
      </c>
      <c r="B100" s="3" t="s">
        <v>10</v>
      </c>
      <c r="C100" s="3">
        <v>5939</v>
      </c>
      <c r="D100" s="3">
        <v>10</v>
      </c>
      <c r="E100" s="3" t="s">
        <v>11</v>
      </c>
      <c r="F100" s="3">
        <v>25</v>
      </c>
      <c r="G100" s="3">
        <v>25</v>
      </c>
      <c r="H100" s="3">
        <v>0</v>
      </c>
    </row>
    <row r="101" spans="1:8">
      <c r="A101" s="3" t="s">
        <v>20</v>
      </c>
      <c r="B101" s="3" t="s">
        <v>10</v>
      </c>
      <c r="C101" s="3">
        <v>648</v>
      </c>
      <c r="D101" s="3">
        <v>5</v>
      </c>
      <c r="E101" s="3" t="s">
        <v>11</v>
      </c>
      <c r="F101" s="3">
        <v>48</v>
      </c>
      <c r="G101" s="3">
        <v>39</v>
      </c>
      <c r="H101" s="3">
        <v>1</v>
      </c>
    </row>
    <row r="102" spans="1:8">
      <c r="A102" s="3" t="s">
        <v>20</v>
      </c>
      <c r="B102" s="3" t="s">
        <v>10</v>
      </c>
      <c r="C102" s="3">
        <v>67</v>
      </c>
      <c r="D102" s="3">
        <v>5</v>
      </c>
      <c r="E102" s="3" t="s">
        <v>12</v>
      </c>
      <c r="F102" s="3">
        <v>26</v>
      </c>
      <c r="G102" s="3">
        <v>9.99</v>
      </c>
      <c r="H102" s="3">
        <v>1</v>
      </c>
    </row>
    <row r="103" spans="1:8">
      <c r="A103" s="3" t="s">
        <v>20</v>
      </c>
      <c r="B103" s="3" t="s">
        <v>10</v>
      </c>
      <c r="C103" s="3">
        <v>3385</v>
      </c>
      <c r="D103" s="3">
        <v>7</v>
      </c>
      <c r="E103" s="3" t="s">
        <v>15</v>
      </c>
      <c r="F103" s="3">
        <v>2.8</v>
      </c>
      <c r="G103" s="3">
        <v>1.99</v>
      </c>
      <c r="H103" s="3">
        <v>1</v>
      </c>
    </row>
    <row r="104" spans="1:8">
      <c r="A104" s="4" t="s">
        <v>20</v>
      </c>
      <c r="B104" s="4" t="s">
        <v>10</v>
      </c>
      <c r="C104" s="4">
        <v>3385</v>
      </c>
      <c r="D104" s="4">
        <v>7</v>
      </c>
      <c r="E104" s="4" t="s">
        <v>15</v>
      </c>
      <c r="F104" s="4">
        <v>29.95</v>
      </c>
      <c r="G104" s="4">
        <v>29.95</v>
      </c>
      <c r="H104" s="4">
        <v>0</v>
      </c>
    </row>
    <row r="105" spans="1:8">
      <c r="A105" s="4" t="s">
        <v>21</v>
      </c>
      <c r="B105" s="4" t="s">
        <v>10</v>
      </c>
      <c r="C105" s="4">
        <v>1265</v>
      </c>
      <c r="D105" s="4">
        <v>5</v>
      </c>
      <c r="E105" s="4" t="s">
        <v>11</v>
      </c>
      <c r="F105" s="4">
        <v>9.99</v>
      </c>
      <c r="G105" s="4">
        <v>9.99</v>
      </c>
      <c r="H105" s="4">
        <v>0</v>
      </c>
    </row>
    <row r="106" spans="1:8">
      <c r="A106" s="4" t="s">
        <v>21</v>
      </c>
      <c r="B106" s="4" t="s">
        <v>19</v>
      </c>
      <c r="C106" s="4">
        <v>88</v>
      </c>
      <c r="D106" s="4">
        <v>7</v>
      </c>
      <c r="E106" s="4" t="s">
        <v>16</v>
      </c>
      <c r="F106" s="4">
        <v>37.51</v>
      </c>
      <c r="G106" s="4">
        <v>1.78</v>
      </c>
      <c r="H106" s="4">
        <v>1</v>
      </c>
    </row>
    <row r="107" spans="1:8">
      <c r="A107" s="4" t="s">
        <v>21</v>
      </c>
      <c r="B107" s="4" t="s">
        <v>10</v>
      </c>
      <c r="C107" s="4">
        <v>2046</v>
      </c>
      <c r="D107" s="4">
        <v>5</v>
      </c>
      <c r="E107" s="4" t="s">
        <v>18</v>
      </c>
      <c r="F107" s="4">
        <v>9.01</v>
      </c>
      <c r="G107" s="4">
        <v>7.5</v>
      </c>
      <c r="H107" s="4">
        <v>1</v>
      </c>
    </row>
    <row r="108" spans="1:8">
      <c r="A108" s="4" t="s">
        <v>21</v>
      </c>
      <c r="B108" s="4" t="s">
        <v>10</v>
      </c>
      <c r="C108" s="4">
        <v>76</v>
      </c>
      <c r="D108" s="4">
        <v>3</v>
      </c>
      <c r="E108" s="4" t="s">
        <v>12</v>
      </c>
      <c r="F108" s="4">
        <v>5.99</v>
      </c>
      <c r="G108" s="4">
        <v>5.99</v>
      </c>
      <c r="H108" s="4">
        <v>0</v>
      </c>
    </row>
    <row r="109" spans="1:8">
      <c r="A109" s="4" t="s">
        <v>21</v>
      </c>
      <c r="B109" s="4" t="s">
        <v>13</v>
      </c>
      <c r="C109" s="4">
        <v>578</v>
      </c>
      <c r="D109" s="4">
        <v>10</v>
      </c>
      <c r="E109" s="4" t="s">
        <v>11</v>
      </c>
      <c r="F109" s="4">
        <v>2.4500000000000002</v>
      </c>
      <c r="G109" s="4">
        <v>2.4500000000000002</v>
      </c>
      <c r="H109" s="4">
        <v>0</v>
      </c>
    </row>
    <row r="110" spans="1:8">
      <c r="A110" s="4" t="s">
        <v>21</v>
      </c>
      <c r="B110" s="4" t="s">
        <v>13</v>
      </c>
      <c r="C110" s="4">
        <v>1853</v>
      </c>
      <c r="D110" s="4">
        <v>10</v>
      </c>
      <c r="E110" s="4" t="s">
        <v>14</v>
      </c>
      <c r="F110" s="4">
        <v>1.23</v>
      </c>
      <c r="G110" s="4">
        <v>1.23</v>
      </c>
      <c r="H110" s="4">
        <v>0</v>
      </c>
    </row>
    <row r="111" spans="1:8">
      <c r="A111" s="4" t="s">
        <v>21</v>
      </c>
      <c r="B111" s="4" t="s">
        <v>13</v>
      </c>
      <c r="C111" s="4">
        <v>578</v>
      </c>
      <c r="D111" s="4">
        <v>10</v>
      </c>
      <c r="E111" s="4" t="s">
        <v>11</v>
      </c>
      <c r="F111" s="4">
        <v>2.4500000000000002</v>
      </c>
      <c r="G111" s="4">
        <v>2.4500000000000002</v>
      </c>
      <c r="H111" s="4">
        <v>0</v>
      </c>
    </row>
    <row r="112" spans="1:8">
      <c r="A112" s="4" t="s">
        <v>21</v>
      </c>
      <c r="B112" s="4" t="s">
        <v>13</v>
      </c>
      <c r="C112" s="4">
        <v>1545</v>
      </c>
      <c r="D112" s="4">
        <v>10</v>
      </c>
      <c r="E112" s="4" t="s">
        <v>11</v>
      </c>
      <c r="F112" s="4">
        <v>12.91</v>
      </c>
      <c r="G112" s="4">
        <v>2.4500000000000002</v>
      </c>
      <c r="H112" s="4">
        <v>1</v>
      </c>
    </row>
    <row r="113" spans="1:8">
      <c r="A113" s="4" t="s">
        <v>21</v>
      </c>
      <c r="B113" s="4" t="s">
        <v>10</v>
      </c>
      <c r="C113" s="4">
        <v>1</v>
      </c>
      <c r="D113" s="4">
        <v>5</v>
      </c>
      <c r="E113" s="4" t="s">
        <v>14</v>
      </c>
      <c r="F113" s="4">
        <v>20.7</v>
      </c>
      <c r="G113" s="4">
        <v>0.01</v>
      </c>
      <c r="H113" s="4">
        <v>1</v>
      </c>
    </row>
    <row r="114" spans="1:8">
      <c r="A114" s="4" t="s">
        <v>21</v>
      </c>
      <c r="B114" s="4" t="s">
        <v>10</v>
      </c>
      <c r="C114" s="4">
        <v>2046</v>
      </c>
      <c r="D114" s="4">
        <v>5</v>
      </c>
      <c r="E114" s="4" t="s">
        <v>18</v>
      </c>
      <c r="F114" s="4">
        <v>8</v>
      </c>
      <c r="G114" s="4">
        <v>7.5</v>
      </c>
      <c r="H114" s="4">
        <v>1</v>
      </c>
    </row>
    <row r="115" spans="1:8">
      <c r="A115" s="4" t="s">
        <v>21</v>
      </c>
      <c r="B115" s="4" t="s">
        <v>10</v>
      </c>
      <c r="C115" s="4">
        <v>3385</v>
      </c>
      <c r="D115" s="4">
        <v>7</v>
      </c>
      <c r="E115" s="4" t="s">
        <v>15</v>
      </c>
      <c r="F115" s="4">
        <v>11.99</v>
      </c>
      <c r="G115" s="4">
        <v>11.99</v>
      </c>
      <c r="H115" s="4">
        <v>0</v>
      </c>
    </row>
    <row r="116" spans="1:8">
      <c r="A116" s="4" t="s">
        <v>21</v>
      </c>
      <c r="B116" s="4" t="s">
        <v>10</v>
      </c>
      <c r="C116" s="4">
        <v>5257</v>
      </c>
      <c r="D116" s="4">
        <v>3</v>
      </c>
      <c r="E116" s="4" t="s">
        <v>18</v>
      </c>
      <c r="F116" s="4">
        <v>10.99</v>
      </c>
      <c r="G116" s="4">
        <v>10.99</v>
      </c>
      <c r="H116" s="4">
        <v>0</v>
      </c>
    </row>
    <row r="117" spans="1:8">
      <c r="A117" s="4" t="s">
        <v>21</v>
      </c>
      <c r="B117" s="4" t="s">
        <v>10</v>
      </c>
      <c r="C117" s="4">
        <v>5257</v>
      </c>
      <c r="D117" s="4">
        <v>3</v>
      </c>
      <c r="E117" s="4" t="s">
        <v>15</v>
      </c>
      <c r="F117" s="4">
        <v>12.99</v>
      </c>
      <c r="G117" s="4">
        <v>12.99</v>
      </c>
      <c r="H117" s="4">
        <v>0</v>
      </c>
    </row>
    <row r="118" spans="1:8">
      <c r="A118" s="4" t="s">
        <v>21</v>
      </c>
      <c r="B118" s="4" t="s">
        <v>10</v>
      </c>
      <c r="C118" s="4">
        <v>337</v>
      </c>
      <c r="D118" s="4">
        <v>7</v>
      </c>
      <c r="E118" s="4" t="s">
        <v>12</v>
      </c>
      <c r="F118" s="4">
        <v>5.5</v>
      </c>
      <c r="G118" s="4">
        <v>3.99</v>
      </c>
      <c r="H118" s="4">
        <v>1</v>
      </c>
    </row>
    <row r="119" spans="1:8">
      <c r="A119" s="4" t="s">
        <v>21</v>
      </c>
      <c r="B119" s="4" t="s">
        <v>13</v>
      </c>
      <c r="C119" s="4">
        <v>1545</v>
      </c>
      <c r="D119" s="4">
        <v>10</v>
      </c>
      <c r="E119" s="4" t="s">
        <v>11</v>
      </c>
      <c r="F119" s="4">
        <v>12.91</v>
      </c>
      <c r="G119" s="4">
        <v>2.4500000000000002</v>
      </c>
      <c r="H119" s="4">
        <v>1</v>
      </c>
    </row>
    <row r="120" spans="1:8">
      <c r="A120" s="4" t="s">
        <v>21</v>
      </c>
      <c r="B120" s="4" t="s">
        <v>13</v>
      </c>
      <c r="C120" s="4">
        <v>1179</v>
      </c>
      <c r="D120" s="4">
        <v>7</v>
      </c>
      <c r="E120" s="4" t="s">
        <v>12</v>
      </c>
      <c r="F120" s="4">
        <v>49.79</v>
      </c>
      <c r="G120" s="4">
        <v>1.23</v>
      </c>
      <c r="H120" s="4">
        <v>1</v>
      </c>
    </row>
    <row r="121" spans="1:8">
      <c r="A121" s="4" t="s">
        <v>21</v>
      </c>
      <c r="B121" s="4" t="s">
        <v>10</v>
      </c>
      <c r="C121" s="4">
        <v>664</v>
      </c>
      <c r="D121" s="4">
        <v>3</v>
      </c>
      <c r="E121" s="4" t="s">
        <v>15</v>
      </c>
      <c r="F121" s="4">
        <v>20</v>
      </c>
      <c r="G121" s="4">
        <v>20</v>
      </c>
      <c r="H121" s="4">
        <v>0</v>
      </c>
    </row>
    <row r="122" spans="1:8">
      <c r="A122" s="4" t="s">
        <v>21</v>
      </c>
      <c r="B122" s="4" t="s">
        <v>10</v>
      </c>
      <c r="C122" s="4">
        <v>2179</v>
      </c>
      <c r="D122" s="4">
        <v>5</v>
      </c>
      <c r="E122" s="4" t="s">
        <v>12</v>
      </c>
      <c r="F122" s="4">
        <v>9</v>
      </c>
      <c r="G122" s="4">
        <v>6.99</v>
      </c>
      <c r="H122" s="4">
        <v>1</v>
      </c>
    </row>
    <row r="123" spans="1:8">
      <c r="A123" s="4" t="s">
        <v>21</v>
      </c>
      <c r="B123" s="4" t="s">
        <v>10</v>
      </c>
      <c r="C123" s="4">
        <v>704</v>
      </c>
      <c r="D123" s="4">
        <v>7</v>
      </c>
      <c r="E123" s="4" t="s">
        <v>11</v>
      </c>
      <c r="F123" s="4">
        <v>32.03</v>
      </c>
      <c r="G123" s="4">
        <v>24.99</v>
      </c>
      <c r="H123" s="4">
        <v>1</v>
      </c>
    </row>
    <row r="124" spans="1:8">
      <c r="A124" s="4" t="s">
        <v>21</v>
      </c>
      <c r="B124" s="4" t="s">
        <v>19</v>
      </c>
      <c r="C124" s="4">
        <v>18</v>
      </c>
      <c r="D124" s="4">
        <v>7</v>
      </c>
      <c r="E124" s="4" t="s">
        <v>16</v>
      </c>
      <c r="F124" s="4">
        <v>9.82</v>
      </c>
      <c r="G124" s="4">
        <v>2.68</v>
      </c>
      <c r="H124" s="4">
        <v>1</v>
      </c>
    </row>
    <row r="125" spans="1:8">
      <c r="A125" s="4" t="s">
        <v>21</v>
      </c>
      <c r="B125" s="4" t="s">
        <v>10</v>
      </c>
      <c r="C125" s="4">
        <v>2696</v>
      </c>
      <c r="D125" s="4">
        <v>7</v>
      </c>
      <c r="E125" s="4" t="s">
        <v>11</v>
      </c>
      <c r="F125" s="4">
        <v>2.34</v>
      </c>
      <c r="G125" s="4">
        <v>2</v>
      </c>
      <c r="H125" s="4">
        <v>1</v>
      </c>
    </row>
    <row r="126" spans="1:8">
      <c r="A126" s="4" t="s">
        <v>21</v>
      </c>
      <c r="B126" s="4" t="s">
        <v>13</v>
      </c>
      <c r="C126" s="4">
        <v>1853</v>
      </c>
      <c r="D126" s="4">
        <v>10</v>
      </c>
      <c r="E126" s="4" t="s">
        <v>14</v>
      </c>
      <c r="F126" s="4">
        <v>1.23</v>
      </c>
      <c r="G126" s="4">
        <v>1.23</v>
      </c>
      <c r="H126" s="4">
        <v>0</v>
      </c>
    </row>
    <row r="127" spans="1:8">
      <c r="A127" s="4" t="s">
        <v>21</v>
      </c>
      <c r="B127" s="4" t="s">
        <v>10</v>
      </c>
      <c r="C127" s="4">
        <v>3385</v>
      </c>
      <c r="D127" s="4">
        <v>7</v>
      </c>
      <c r="E127" s="4" t="s">
        <v>15</v>
      </c>
      <c r="F127" s="4">
        <v>11.99</v>
      </c>
      <c r="G127" s="4">
        <v>11.99</v>
      </c>
      <c r="H127" s="4">
        <v>0</v>
      </c>
    </row>
    <row r="128" spans="1:8">
      <c r="A128" s="4" t="s">
        <v>21</v>
      </c>
      <c r="B128" s="4" t="s">
        <v>10</v>
      </c>
      <c r="C128" s="4">
        <v>5257</v>
      </c>
      <c r="D128" s="4">
        <v>3</v>
      </c>
      <c r="E128" s="4" t="s">
        <v>15</v>
      </c>
      <c r="F128" s="4">
        <v>15.5</v>
      </c>
      <c r="G128" s="4">
        <v>14.99</v>
      </c>
      <c r="H128" s="4">
        <v>1</v>
      </c>
    </row>
    <row r="129" spans="1:8">
      <c r="A129" s="4" t="s">
        <v>21</v>
      </c>
      <c r="B129" s="4" t="s">
        <v>10</v>
      </c>
      <c r="C129" s="4">
        <v>988</v>
      </c>
      <c r="D129" s="4">
        <v>7</v>
      </c>
      <c r="E129" s="4" t="s">
        <v>11</v>
      </c>
      <c r="F129" s="4">
        <v>27.78</v>
      </c>
      <c r="G129" s="4">
        <v>6.75</v>
      </c>
      <c r="H129" s="4">
        <v>1</v>
      </c>
    </row>
    <row r="130" spans="1:8">
      <c r="A130" s="4" t="s">
        <v>21</v>
      </c>
      <c r="B130" s="4" t="s">
        <v>13</v>
      </c>
      <c r="C130" s="4">
        <v>1545</v>
      </c>
      <c r="D130" s="4">
        <v>10</v>
      </c>
      <c r="E130" s="4" t="s">
        <v>11</v>
      </c>
      <c r="F130" s="4">
        <v>2.4500000000000002</v>
      </c>
      <c r="G130" s="4">
        <v>2.4500000000000002</v>
      </c>
      <c r="H130" s="4">
        <v>0</v>
      </c>
    </row>
    <row r="131" spans="1:8">
      <c r="A131" s="4" t="s">
        <v>21</v>
      </c>
      <c r="B131" s="4" t="s">
        <v>10</v>
      </c>
      <c r="C131" s="4">
        <v>2220</v>
      </c>
      <c r="D131" s="4">
        <v>5</v>
      </c>
      <c r="E131" s="4" t="s">
        <v>11</v>
      </c>
      <c r="F131" s="4">
        <v>14.5</v>
      </c>
      <c r="G131" s="4">
        <v>0.99</v>
      </c>
      <c r="H131" s="4">
        <v>1</v>
      </c>
    </row>
    <row r="132" spans="1:8">
      <c r="A132" s="4" t="s">
        <v>21</v>
      </c>
      <c r="B132" s="4" t="s">
        <v>10</v>
      </c>
      <c r="C132" s="4">
        <v>3385</v>
      </c>
      <c r="D132" s="4">
        <v>7</v>
      </c>
      <c r="E132" s="4" t="s">
        <v>15</v>
      </c>
      <c r="F132" s="4">
        <v>9.99</v>
      </c>
      <c r="G132" s="4">
        <v>9.99</v>
      </c>
      <c r="H132" s="4">
        <v>0</v>
      </c>
    </row>
    <row r="133" spans="1:8">
      <c r="A133" s="4" t="s">
        <v>21</v>
      </c>
      <c r="B133" s="4" t="s">
        <v>10</v>
      </c>
      <c r="C133" s="4">
        <v>957</v>
      </c>
      <c r="D133" s="4">
        <v>3</v>
      </c>
      <c r="E133" s="4" t="s">
        <v>15</v>
      </c>
      <c r="F133" s="4">
        <v>87.67</v>
      </c>
      <c r="G133" s="4">
        <v>9.99</v>
      </c>
      <c r="H133" s="4">
        <v>1</v>
      </c>
    </row>
    <row r="134" spans="1:8">
      <c r="A134" s="4" t="s">
        <v>21</v>
      </c>
      <c r="B134" s="4" t="s">
        <v>10</v>
      </c>
      <c r="C134" s="4">
        <v>2220</v>
      </c>
      <c r="D134" s="4">
        <v>3</v>
      </c>
      <c r="E134" s="4" t="s">
        <v>15</v>
      </c>
      <c r="F134" s="4">
        <v>36.549999999999997</v>
      </c>
      <c r="G134" s="4">
        <v>0.99</v>
      </c>
      <c r="H134" s="4">
        <v>1</v>
      </c>
    </row>
    <row r="135" spans="1:8">
      <c r="A135" s="4" t="s">
        <v>21</v>
      </c>
      <c r="B135" s="4" t="s">
        <v>10</v>
      </c>
      <c r="C135" s="4">
        <v>5257</v>
      </c>
      <c r="D135" s="4">
        <v>3</v>
      </c>
      <c r="E135" s="4" t="s">
        <v>15</v>
      </c>
      <c r="F135" s="4">
        <v>14.99</v>
      </c>
      <c r="G135" s="4">
        <v>14.99</v>
      </c>
      <c r="H135" s="4">
        <v>0</v>
      </c>
    </row>
    <row r="136" spans="1:8">
      <c r="A136" s="4" t="s">
        <v>21</v>
      </c>
      <c r="B136" s="4" t="s">
        <v>10</v>
      </c>
      <c r="C136" s="4">
        <v>743</v>
      </c>
      <c r="D136" s="4">
        <v>3</v>
      </c>
      <c r="E136" s="4" t="s">
        <v>15</v>
      </c>
      <c r="F136" s="4">
        <v>1</v>
      </c>
      <c r="G136" s="4">
        <v>1</v>
      </c>
      <c r="H136" s="4">
        <v>1</v>
      </c>
    </row>
    <row r="137" spans="1:8">
      <c r="A137" s="4" t="s">
        <v>21</v>
      </c>
      <c r="B137" s="4" t="s">
        <v>10</v>
      </c>
      <c r="C137" s="4">
        <v>25433</v>
      </c>
      <c r="D137" s="4">
        <v>7</v>
      </c>
      <c r="E137" s="4" t="s">
        <v>18</v>
      </c>
      <c r="F137" s="4">
        <v>14.95</v>
      </c>
      <c r="G137" s="4">
        <v>14.95</v>
      </c>
      <c r="H137" s="4">
        <v>0</v>
      </c>
    </row>
    <row r="138" spans="1:8">
      <c r="A138" s="4" t="s">
        <v>21</v>
      </c>
      <c r="B138" s="4" t="s">
        <v>10</v>
      </c>
      <c r="C138" s="4">
        <v>25433</v>
      </c>
      <c r="D138" s="4">
        <v>7</v>
      </c>
      <c r="E138" s="4" t="s">
        <v>18</v>
      </c>
      <c r="F138" s="4">
        <v>14.95</v>
      </c>
      <c r="G138" s="4">
        <v>14.95</v>
      </c>
      <c r="H138" s="4">
        <v>0</v>
      </c>
    </row>
    <row r="139" spans="1:8">
      <c r="A139" s="4" t="s">
        <v>21</v>
      </c>
      <c r="B139" s="4" t="s">
        <v>10</v>
      </c>
      <c r="C139" s="4">
        <v>5</v>
      </c>
      <c r="D139" s="4">
        <v>5</v>
      </c>
      <c r="E139" s="4" t="s">
        <v>12</v>
      </c>
      <c r="F139" s="4">
        <v>77</v>
      </c>
      <c r="G139" s="4">
        <v>19.989999999999998</v>
      </c>
      <c r="H139" s="4">
        <v>1</v>
      </c>
    </row>
    <row r="140" spans="1:8">
      <c r="A140" s="4" t="s">
        <v>21</v>
      </c>
      <c r="B140" s="4" t="s">
        <v>13</v>
      </c>
      <c r="C140" s="4">
        <v>1545</v>
      </c>
      <c r="D140" s="4">
        <v>10</v>
      </c>
      <c r="E140" s="4" t="s">
        <v>14</v>
      </c>
      <c r="F140" s="4">
        <v>8.7200000000000006</v>
      </c>
      <c r="G140" s="4">
        <v>2.4500000000000002</v>
      </c>
      <c r="H140" s="4">
        <v>1</v>
      </c>
    </row>
    <row r="141" spans="1:8">
      <c r="A141" s="4" t="s">
        <v>21</v>
      </c>
      <c r="B141" s="4" t="s">
        <v>10</v>
      </c>
      <c r="C141" s="4">
        <v>1</v>
      </c>
      <c r="D141" s="4">
        <v>5</v>
      </c>
      <c r="E141" s="4" t="s">
        <v>18</v>
      </c>
      <c r="F141" s="4">
        <v>23.65</v>
      </c>
      <c r="G141" s="4">
        <v>0.01</v>
      </c>
      <c r="H141" s="4">
        <v>1</v>
      </c>
    </row>
    <row r="142" spans="1:8">
      <c r="A142" s="4" t="s">
        <v>21</v>
      </c>
      <c r="B142" s="4" t="s">
        <v>10</v>
      </c>
      <c r="C142" s="4">
        <v>576</v>
      </c>
      <c r="D142" s="4">
        <v>7</v>
      </c>
      <c r="E142" s="4" t="s">
        <v>12</v>
      </c>
      <c r="F142" s="4">
        <v>17.5</v>
      </c>
      <c r="G142" s="4">
        <v>9.99</v>
      </c>
      <c r="H142" s="4">
        <v>1</v>
      </c>
    </row>
    <row r="143" spans="1:8">
      <c r="A143" s="4" t="s">
        <v>21</v>
      </c>
      <c r="B143" s="4" t="s">
        <v>10</v>
      </c>
      <c r="C143" s="4">
        <v>2696</v>
      </c>
      <c r="D143" s="4">
        <v>7</v>
      </c>
      <c r="E143" s="4" t="s">
        <v>11</v>
      </c>
      <c r="F143" s="4">
        <v>5</v>
      </c>
      <c r="G143" s="4">
        <v>5</v>
      </c>
      <c r="H143" s="4">
        <v>0</v>
      </c>
    </row>
    <row r="144" spans="1:8">
      <c r="A144" s="4" t="s">
        <v>21</v>
      </c>
      <c r="B144" s="4" t="s">
        <v>10</v>
      </c>
      <c r="C144" s="4">
        <v>5703</v>
      </c>
      <c r="D144" s="4">
        <v>10</v>
      </c>
      <c r="E144" s="4" t="s">
        <v>12</v>
      </c>
      <c r="F144" s="4">
        <v>9.57</v>
      </c>
      <c r="G144" s="4">
        <v>0.5</v>
      </c>
      <c r="H144" s="4">
        <v>1</v>
      </c>
    </row>
    <row r="145" spans="1:8">
      <c r="A145" s="4" t="s">
        <v>21</v>
      </c>
      <c r="B145" s="4" t="s">
        <v>10</v>
      </c>
      <c r="C145" s="4">
        <v>25433</v>
      </c>
      <c r="D145" s="4">
        <v>7</v>
      </c>
      <c r="E145" s="4" t="s">
        <v>18</v>
      </c>
      <c r="F145" s="4">
        <v>14.95</v>
      </c>
      <c r="G145" s="4">
        <v>14.95</v>
      </c>
      <c r="H145" s="4">
        <v>0</v>
      </c>
    </row>
    <row r="146" spans="1:8">
      <c r="A146" s="4" t="s">
        <v>21</v>
      </c>
      <c r="B146" s="4" t="s">
        <v>10</v>
      </c>
      <c r="C146" s="4">
        <v>5257</v>
      </c>
      <c r="D146" s="4">
        <v>3</v>
      </c>
      <c r="E146" s="4" t="s">
        <v>18</v>
      </c>
      <c r="F146" s="4">
        <v>14.99</v>
      </c>
      <c r="G146" s="4">
        <v>14.99</v>
      </c>
      <c r="H146" s="4">
        <v>0</v>
      </c>
    </row>
    <row r="147" spans="1:8">
      <c r="A147" s="4" t="s">
        <v>21</v>
      </c>
      <c r="B147" s="4" t="s">
        <v>10</v>
      </c>
      <c r="C147" s="4">
        <v>5257</v>
      </c>
      <c r="D147" s="4">
        <v>3</v>
      </c>
      <c r="E147" s="4" t="s">
        <v>15</v>
      </c>
      <c r="F147" s="4">
        <v>10.99</v>
      </c>
      <c r="G147" s="4">
        <v>10.99</v>
      </c>
      <c r="H147" s="4">
        <v>0</v>
      </c>
    </row>
    <row r="148" spans="1:8">
      <c r="A148" s="4" t="s">
        <v>21</v>
      </c>
      <c r="B148" s="4" t="s">
        <v>10</v>
      </c>
      <c r="C148" s="4">
        <v>541</v>
      </c>
      <c r="D148" s="4">
        <v>7</v>
      </c>
      <c r="E148" s="4" t="s">
        <v>12</v>
      </c>
      <c r="F148" s="4">
        <v>15.5</v>
      </c>
      <c r="G148" s="4">
        <v>8.99</v>
      </c>
      <c r="H148" s="4">
        <v>1</v>
      </c>
    </row>
    <row r="149" spans="1:8">
      <c r="A149" s="4" t="s">
        <v>21</v>
      </c>
      <c r="B149" s="4" t="s">
        <v>13</v>
      </c>
      <c r="C149" s="4">
        <v>93</v>
      </c>
      <c r="D149" s="4">
        <v>10</v>
      </c>
      <c r="E149" s="4" t="s">
        <v>14</v>
      </c>
      <c r="F149" s="4">
        <v>54.18</v>
      </c>
      <c r="G149" s="4">
        <v>1.23</v>
      </c>
      <c r="H149" s="4">
        <v>1</v>
      </c>
    </row>
    <row r="150" spans="1:8">
      <c r="A150" s="4" t="s">
        <v>21</v>
      </c>
      <c r="B150" s="4" t="s">
        <v>10</v>
      </c>
      <c r="C150" s="4">
        <v>25433</v>
      </c>
      <c r="D150" s="4">
        <v>3</v>
      </c>
      <c r="E150" s="4" t="s">
        <v>12</v>
      </c>
      <c r="F150" s="4">
        <v>5.75</v>
      </c>
      <c r="G150" s="4">
        <v>5.75</v>
      </c>
      <c r="H150" s="4">
        <v>0</v>
      </c>
    </row>
    <row r="151" spans="1:8">
      <c r="A151" s="4" t="s">
        <v>21</v>
      </c>
      <c r="B151" s="4" t="s">
        <v>10</v>
      </c>
      <c r="C151" s="4">
        <v>4397</v>
      </c>
      <c r="D151" s="4">
        <v>7</v>
      </c>
      <c r="E151" s="4" t="s">
        <v>15</v>
      </c>
      <c r="F151" s="4">
        <v>4.5</v>
      </c>
      <c r="G151" s="4">
        <v>4.5</v>
      </c>
      <c r="H151" s="4">
        <v>0</v>
      </c>
    </row>
    <row r="152" spans="1:8">
      <c r="A152" s="4" t="s">
        <v>21</v>
      </c>
      <c r="B152" s="4" t="s">
        <v>10</v>
      </c>
      <c r="C152" s="4">
        <v>2046</v>
      </c>
      <c r="D152" s="4">
        <v>5</v>
      </c>
      <c r="E152" s="4" t="s">
        <v>18</v>
      </c>
      <c r="F152" s="4">
        <v>7.5</v>
      </c>
      <c r="G152" s="4">
        <v>7.5</v>
      </c>
      <c r="H152" s="4">
        <v>0</v>
      </c>
    </row>
    <row r="153" spans="1:8">
      <c r="A153" s="4" t="s">
        <v>21</v>
      </c>
      <c r="B153" s="4" t="s">
        <v>13</v>
      </c>
      <c r="C153" s="4">
        <v>537</v>
      </c>
      <c r="D153" s="4">
        <v>10</v>
      </c>
      <c r="E153" s="4" t="s">
        <v>16</v>
      </c>
      <c r="F153" s="4">
        <v>13.72</v>
      </c>
      <c r="G153" s="4">
        <v>10.95</v>
      </c>
      <c r="H153" s="4">
        <v>1</v>
      </c>
    </row>
    <row r="154" spans="1:8">
      <c r="A154" s="4" t="s">
        <v>21</v>
      </c>
      <c r="B154" s="4" t="s">
        <v>10</v>
      </c>
      <c r="C154" s="4">
        <v>52</v>
      </c>
      <c r="D154" s="4">
        <v>7</v>
      </c>
      <c r="E154" s="4" t="s">
        <v>11</v>
      </c>
      <c r="F154" s="4">
        <v>491</v>
      </c>
      <c r="G154" s="4">
        <v>9.99</v>
      </c>
      <c r="H154" s="4">
        <v>1</v>
      </c>
    </row>
  </sheetData>
  <mergeCells count="1">
    <mergeCell ref="A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3CCA-3204-9F48-8FF1-FEA381813047}">
  <dimension ref="A1:J104"/>
  <sheetViews>
    <sheetView workbookViewId="0">
      <selection activeCell="E14" sqref="E14"/>
    </sheetView>
  </sheetViews>
  <sheetFormatPr baseColWidth="10" defaultRowHeight="16"/>
  <sheetData>
    <row r="1" spans="1:10" ht="168" customHeight="1">
      <c r="A1" s="12" t="s">
        <v>137</v>
      </c>
      <c r="B1" s="12"/>
      <c r="C1" s="12"/>
      <c r="D1" s="12"/>
      <c r="E1" s="12"/>
      <c r="F1" s="12"/>
      <c r="G1" s="12"/>
      <c r="H1" s="12"/>
      <c r="I1" s="12"/>
      <c r="J1" s="12"/>
    </row>
    <row r="4" spans="1:10">
      <c r="A4" s="2" t="s">
        <v>28</v>
      </c>
      <c r="B4" s="2" t="s">
        <v>134</v>
      </c>
      <c r="D4" s="2" t="s">
        <v>130</v>
      </c>
      <c r="E4" s="3">
        <v>1483.329</v>
      </c>
    </row>
    <row r="5" spans="1:10">
      <c r="A5" s="3" t="s">
        <v>30</v>
      </c>
      <c r="B5" s="3">
        <v>1811.6690000000001</v>
      </c>
      <c r="D5" s="2" t="s">
        <v>131</v>
      </c>
      <c r="E5" s="3">
        <v>1481.6679999999999</v>
      </c>
    </row>
    <row r="6" spans="1:10">
      <c r="A6" s="3" t="s">
        <v>31</v>
      </c>
      <c r="B6" s="3">
        <v>1709.2139999999999</v>
      </c>
      <c r="D6" s="2" t="s">
        <v>132</v>
      </c>
      <c r="E6" s="3">
        <v>1481.6679999999999</v>
      </c>
    </row>
    <row r="7" spans="1:10">
      <c r="A7" s="3" t="s">
        <v>32</v>
      </c>
      <c r="B7" s="3">
        <v>2530.0549999999998</v>
      </c>
      <c r="D7" s="2" t="s">
        <v>133</v>
      </c>
      <c r="E7" s="3">
        <v>400.24639999999999</v>
      </c>
    </row>
    <row r="8" spans="1:10">
      <c r="A8" s="3" t="s">
        <v>33</v>
      </c>
      <c r="B8" s="3">
        <v>1849.0060000000001</v>
      </c>
      <c r="D8" s="2" t="s">
        <v>135</v>
      </c>
      <c r="E8" s="4">
        <v>0.2500664091</v>
      </c>
    </row>
    <row r="9" spans="1:10">
      <c r="A9" s="3" t="s">
        <v>34</v>
      </c>
      <c r="B9" s="3">
        <v>2208.3490000000002</v>
      </c>
      <c r="D9" s="2" t="s">
        <v>136</v>
      </c>
      <c r="E9" s="4">
        <v>-0.1989974008</v>
      </c>
    </row>
    <row r="10" spans="1:10">
      <c r="A10" s="3" t="s">
        <v>35</v>
      </c>
      <c r="B10" s="3">
        <v>1255.4570000000001</v>
      </c>
    </row>
    <row r="11" spans="1:10">
      <c r="A11" s="3" t="s">
        <v>36</v>
      </c>
      <c r="B11" s="3">
        <v>860.87109999999996</v>
      </c>
    </row>
    <row r="12" spans="1:10">
      <c r="A12" s="3" t="s">
        <v>37</v>
      </c>
      <c r="B12" s="3">
        <v>867.07680000000005</v>
      </c>
    </row>
    <row r="13" spans="1:10">
      <c r="A13" s="3" t="s">
        <v>38</v>
      </c>
      <c r="B13" s="3">
        <v>1418.3440000000001</v>
      </c>
    </row>
    <row r="14" spans="1:10">
      <c r="A14" s="3" t="s">
        <v>39</v>
      </c>
      <c r="B14" s="3">
        <v>1481.6679999999999</v>
      </c>
    </row>
    <row r="15" spans="1:10">
      <c r="A15" s="3" t="s">
        <v>40</v>
      </c>
      <c r="B15" s="3">
        <v>1630.174</v>
      </c>
    </row>
    <row r="16" spans="1:10">
      <c r="A16" s="3" t="s">
        <v>41</v>
      </c>
      <c r="B16" s="3">
        <v>959.33140000000003</v>
      </c>
    </row>
    <row r="17" spans="1:2">
      <c r="A17" s="3" t="s">
        <v>42</v>
      </c>
      <c r="B17" s="3">
        <v>684.36749999999995</v>
      </c>
    </row>
    <row r="18" spans="1:2">
      <c r="A18" s="3" t="s">
        <v>43</v>
      </c>
      <c r="B18" s="3">
        <v>1038.4459999999999</v>
      </c>
    </row>
    <row r="19" spans="1:2">
      <c r="A19" s="3" t="s">
        <v>44</v>
      </c>
      <c r="B19" s="3">
        <v>969.25660000000005</v>
      </c>
    </row>
    <row r="20" spans="1:2">
      <c r="A20" s="3" t="s">
        <v>45</v>
      </c>
      <c r="B20" s="3">
        <v>996.15840000000003</v>
      </c>
    </row>
    <row r="21" spans="1:2">
      <c r="A21" s="3" t="s">
        <v>46</v>
      </c>
      <c r="B21" s="3">
        <v>831.36249999999995</v>
      </c>
    </row>
    <row r="22" spans="1:2">
      <c r="A22" s="3" t="s">
        <v>47</v>
      </c>
      <c r="B22" s="3">
        <v>1228.0940000000001</v>
      </c>
    </row>
    <row r="23" spans="1:2">
      <c r="A23" s="3" t="s">
        <v>48</v>
      </c>
      <c r="B23" s="3">
        <v>1047.7719999999999</v>
      </c>
    </row>
    <row r="24" spans="1:2">
      <c r="A24" s="3" t="s">
        <v>49</v>
      </c>
      <c r="B24" s="3">
        <v>1162.463</v>
      </c>
    </row>
    <row r="25" spans="1:2">
      <c r="A25" s="3" t="s">
        <v>50</v>
      </c>
      <c r="B25" s="3">
        <v>1198.6010000000001</v>
      </c>
    </row>
    <row r="26" spans="1:2">
      <c r="A26" s="3" t="s">
        <v>51</v>
      </c>
      <c r="B26" s="3">
        <v>1979.557</v>
      </c>
    </row>
    <row r="27" spans="1:2">
      <c r="A27" s="3" t="s">
        <v>52</v>
      </c>
      <c r="B27" s="3">
        <v>717.11350000000004</v>
      </c>
    </row>
    <row r="28" spans="1:2">
      <c r="A28" s="3" t="s">
        <v>53</v>
      </c>
      <c r="B28" s="3">
        <v>1290.663</v>
      </c>
    </row>
    <row r="29" spans="1:2">
      <c r="A29" s="3" t="s">
        <v>54</v>
      </c>
      <c r="B29" s="3">
        <v>2123.0529999999999</v>
      </c>
    </row>
    <row r="30" spans="1:2">
      <c r="A30" s="3" t="s">
        <v>55</v>
      </c>
      <c r="B30" s="3">
        <v>1647.7360000000001</v>
      </c>
    </row>
    <row r="31" spans="1:2">
      <c r="A31" s="3" t="s">
        <v>56</v>
      </c>
      <c r="B31" s="3">
        <v>1396.0820000000001</v>
      </c>
    </row>
    <row r="32" spans="1:2">
      <c r="A32" s="3" t="s">
        <v>57</v>
      </c>
      <c r="B32" s="3">
        <v>1609.7449999999999</v>
      </c>
    </row>
    <row r="33" spans="1:2">
      <c r="A33" s="3" t="s">
        <v>58</v>
      </c>
      <c r="B33" s="3">
        <v>1684.8589999999999</v>
      </c>
    </row>
    <row r="34" spans="1:2">
      <c r="A34" s="3" t="s">
        <v>59</v>
      </c>
      <c r="B34" s="3">
        <v>1421.895</v>
      </c>
    </row>
    <row r="35" spans="1:2">
      <c r="A35" s="3" t="s">
        <v>60</v>
      </c>
      <c r="B35" s="3">
        <v>1200.2909999999999</v>
      </c>
    </row>
    <row r="36" spans="1:2">
      <c r="A36" s="3" t="s">
        <v>61</v>
      </c>
      <c r="B36" s="3">
        <v>1493.846</v>
      </c>
    </row>
    <row r="37" spans="1:2">
      <c r="A37" s="3" t="s">
        <v>62</v>
      </c>
      <c r="B37" s="3">
        <v>1532.5170000000001</v>
      </c>
    </row>
    <row r="38" spans="1:2">
      <c r="A38" s="3" t="s">
        <v>63</v>
      </c>
      <c r="B38" s="3">
        <v>1601.384</v>
      </c>
    </row>
    <row r="39" spans="1:2">
      <c r="A39" s="3" t="s">
        <v>64</v>
      </c>
      <c r="B39" s="3">
        <v>1451.463</v>
      </c>
    </row>
    <row r="40" spans="1:2">
      <c r="A40" s="3" t="s">
        <v>65</v>
      </c>
      <c r="B40" s="3">
        <v>1911.992</v>
      </c>
    </row>
    <row r="41" spans="1:2">
      <c r="A41" s="3" t="s">
        <v>66</v>
      </c>
      <c r="B41" s="3">
        <v>1221.9159999999999</v>
      </c>
    </row>
    <row r="42" spans="1:2">
      <c r="A42" s="3" t="s">
        <v>67</v>
      </c>
      <c r="B42" s="3">
        <v>1296.248</v>
      </c>
    </row>
    <row r="43" spans="1:2">
      <c r="A43" s="3" t="s">
        <v>68</v>
      </c>
      <c r="B43" s="3">
        <v>1206.789</v>
      </c>
    </row>
    <row r="44" spans="1:2">
      <c r="A44" s="3" t="s">
        <v>69</v>
      </c>
      <c r="B44" s="3">
        <v>757.88699999999994</v>
      </c>
    </row>
    <row r="45" spans="1:2">
      <c r="A45" s="3" t="s">
        <v>70</v>
      </c>
      <c r="B45" s="3">
        <v>1598.056</v>
      </c>
    </row>
    <row r="46" spans="1:2">
      <c r="A46" s="3" t="s">
        <v>71</v>
      </c>
      <c r="B46" s="3">
        <v>1428.4059999999999</v>
      </c>
    </row>
    <row r="47" spans="1:2">
      <c r="A47" s="3" t="s">
        <v>72</v>
      </c>
      <c r="B47" s="3">
        <v>1890.63</v>
      </c>
    </row>
    <row r="48" spans="1:2">
      <c r="A48" s="3" t="s">
        <v>73</v>
      </c>
      <c r="B48" s="3">
        <v>1382.778</v>
      </c>
    </row>
    <row r="49" spans="1:2">
      <c r="A49" s="3" t="s">
        <v>74</v>
      </c>
      <c r="B49" s="3">
        <v>1246.2070000000001</v>
      </c>
    </row>
    <row r="50" spans="1:2">
      <c r="A50" s="3" t="s">
        <v>75</v>
      </c>
      <c r="B50" s="3">
        <v>1110.0530000000001</v>
      </c>
    </row>
    <row r="51" spans="1:2">
      <c r="A51" s="3" t="s">
        <v>76</v>
      </c>
      <c r="B51" s="3">
        <v>1561.3630000000001</v>
      </c>
    </row>
    <row r="52" spans="1:2">
      <c r="A52" s="3" t="s">
        <v>77</v>
      </c>
      <c r="B52" s="3">
        <v>1373.3969999999999</v>
      </c>
    </row>
    <row r="53" spans="1:2">
      <c r="A53" s="3" t="s">
        <v>78</v>
      </c>
      <c r="B53" s="3">
        <v>1894.463</v>
      </c>
    </row>
    <row r="54" spans="1:2">
      <c r="A54" s="3" t="s">
        <v>79</v>
      </c>
      <c r="B54" s="3">
        <v>1066.4749999999999</v>
      </c>
    </row>
    <row r="55" spans="1:2">
      <c r="A55" s="3" t="s">
        <v>80</v>
      </c>
      <c r="B55" s="3">
        <v>1549.828</v>
      </c>
    </row>
    <row r="56" spans="1:2">
      <c r="A56" s="3" t="s">
        <v>81</v>
      </c>
      <c r="B56" s="3">
        <v>1806.588</v>
      </c>
    </row>
    <row r="57" spans="1:2">
      <c r="A57" s="3" t="s">
        <v>82</v>
      </c>
      <c r="B57" s="3">
        <v>1275.675</v>
      </c>
    </row>
    <row r="58" spans="1:2">
      <c r="A58" s="3" t="s">
        <v>83</v>
      </c>
      <c r="B58" s="3">
        <v>1619.27</v>
      </c>
    </row>
    <row r="59" spans="1:2">
      <c r="A59" s="3" t="s">
        <v>84</v>
      </c>
      <c r="B59" s="3">
        <v>1821.684</v>
      </c>
    </row>
    <row r="60" spans="1:2">
      <c r="A60" s="3" t="s">
        <v>85</v>
      </c>
      <c r="B60" s="3">
        <v>1843.7660000000001</v>
      </c>
    </row>
    <row r="61" spans="1:2">
      <c r="A61" s="3" t="s">
        <v>86</v>
      </c>
      <c r="B61" s="3">
        <v>1372.9839999999999</v>
      </c>
    </row>
    <row r="62" spans="1:2">
      <c r="A62" s="3" t="s">
        <v>87</v>
      </c>
      <c r="B62" s="3">
        <v>1483.712</v>
      </c>
    </row>
    <row r="63" spans="1:2">
      <c r="A63" s="3" t="s">
        <v>88</v>
      </c>
      <c r="B63" s="3">
        <v>1581.7249999999999</v>
      </c>
    </row>
    <row r="64" spans="1:2">
      <c r="A64" s="3" t="s">
        <v>89</v>
      </c>
      <c r="B64" s="3">
        <v>701.83590000000004</v>
      </c>
    </row>
    <row r="65" spans="1:2">
      <c r="A65" s="3" t="s">
        <v>90</v>
      </c>
      <c r="B65" s="3">
        <v>1667.192</v>
      </c>
    </row>
    <row r="66" spans="1:2">
      <c r="A66" s="3" t="s">
        <v>91</v>
      </c>
      <c r="B66" s="3">
        <v>1650.989</v>
      </c>
    </row>
    <row r="67" spans="1:2">
      <c r="A67" s="3" t="s">
        <v>92</v>
      </c>
      <c r="B67" s="3">
        <v>1281.377</v>
      </c>
    </row>
    <row r="68" spans="1:2">
      <c r="A68" s="3" t="s">
        <v>93</v>
      </c>
      <c r="B68" s="3">
        <v>1393.636</v>
      </c>
    </row>
    <row r="69" spans="1:2">
      <c r="A69" s="3" t="s">
        <v>94</v>
      </c>
      <c r="B69" s="3">
        <v>2440.326</v>
      </c>
    </row>
    <row r="70" spans="1:2">
      <c r="A70" s="3" t="s">
        <v>95</v>
      </c>
      <c r="B70" s="3">
        <v>2020.9469999999999</v>
      </c>
    </row>
    <row r="71" spans="1:2">
      <c r="A71" s="3" t="s">
        <v>96</v>
      </c>
      <c r="B71" s="3">
        <v>1014.093</v>
      </c>
    </row>
    <row r="72" spans="1:2">
      <c r="A72" s="3" t="s">
        <v>97</v>
      </c>
      <c r="B72" s="3">
        <v>1026.8340000000001</v>
      </c>
    </row>
    <row r="73" spans="1:2">
      <c r="A73" s="3" t="s">
        <v>98</v>
      </c>
      <c r="B73" s="3">
        <v>1783.732</v>
      </c>
    </row>
    <row r="74" spans="1:2">
      <c r="A74" s="3" t="s">
        <v>99</v>
      </c>
      <c r="B74" s="3">
        <v>1513.3820000000001</v>
      </c>
    </row>
    <row r="75" spans="1:2">
      <c r="A75" s="3" t="s">
        <v>100</v>
      </c>
      <c r="B75" s="3">
        <v>1945.7</v>
      </c>
    </row>
    <row r="76" spans="1:2">
      <c r="A76" s="3" t="s">
        <v>101</v>
      </c>
      <c r="B76" s="3">
        <v>1078.8630000000001</v>
      </c>
    </row>
    <row r="77" spans="1:2">
      <c r="A77" s="3" t="s">
        <v>102</v>
      </c>
      <c r="B77" s="3">
        <v>1117.444</v>
      </c>
    </row>
    <row r="78" spans="1:2">
      <c r="A78" s="3" t="s">
        <v>103</v>
      </c>
      <c r="B78" s="3">
        <v>1635.1220000000001</v>
      </c>
    </row>
    <row r="79" spans="1:2">
      <c r="A79" s="3" t="s">
        <v>104</v>
      </c>
      <c r="B79" s="3">
        <v>1364.8240000000001</v>
      </c>
    </row>
    <row r="80" spans="1:2">
      <c r="A80" s="3" t="s">
        <v>105</v>
      </c>
      <c r="B80" s="3">
        <v>1956.086</v>
      </c>
    </row>
    <row r="81" spans="1:2">
      <c r="A81" s="3" t="s">
        <v>106</v>
      </c>
      <c r="B81" s="3">
        <v>896.9606</v>
      </c>
    </row>
    <row r="82" spans="1:2">
      <c r="A82" s="3" t="s">
        <v>107</v>
      </c>
      <c r="B82" s="3">
        <v>2393.33</v>
      </c>
    </row>
    <row r="83" spans="1:2">
      <c r="A83" s="3" t="s">
        <v>108</v>
      </c>
      <c r="B83" s="3">
        <v>1726.7049999999999</v>
      </c>
    </row>
    <row r="84" spans="1:2">
      <c r="A84" s="3" t="s">
        <v>109</v>
      </c>
      <c r="B84" s="3">
        <v>1891.355</v>
      </c>
    </row>
    <row r="85" spans="1:2">
      <c r="A85" s="3" t="s">
        <v>110</v>
      </c>
      <c r="B85" s="3">
        <v>2158.0619999999999</v>
      </c>
    </row>
    <row r="86" spans="1:2">
      <c r="A86" s="3" t="s">
        <v>111</v>
      </c>
      <c r="B86" s="3">
        <v>2298.7750000000001</v>
      </c>
    </row>
    <row r="87" spans="1:2">
      <c r="A87" s="3" t="s">
        <v>112</v>
      </c>
      <c r="B87" s="3">
        <v>1898.1279999999999</v>
      </c>
    </row>
    <row r="88" spans="1:2">
      <c r="A88" s="3" t="s">
        <v>113</v>
      </c>
      <c r="B88" s="3">
        <v>1586.2929999999999</v>
      </c>
    </row>
    <row r="89" spans="1:2">
      <c r="A89" s="3" t="s">
        <v>114</v>
      </c>
      <c r="B89" s="3">
        <v>1635.8040000000001</v>
      </c>
    </row>
    <row r="90" spans="1:2">
      <c r="A90" s="3" t="s">
        <v>115</v>
      </c>
      <c r="B90" s="3">
        <v>1241.925</v>
      </c>
    </row>
    <row r="91" spans="1:2">
      <c r="A91" s="3" t="s">
        <v>116</v>
      </c>
      <c r="B91" s="3">
        <v>1733.914</v>
      </c>
    </row>
    <row r="92" spans="1:2">
      <c r="A92" s="3" t="s">
        <v>117</v>
      </c>
      <c r="B92" s="3">
        <v>1706.133</v>
      </c>
    </row>
    <row r="93" spans="1:2">
      <c r="A93" s="3" t="s">
        <v>118</v>
      </c>
      <c r="B93" s="3">
        <v>1068.4490000000001</v>
      </c>
    </row>
    <row r="94" spans="1:2">
      <c r="A94" s="3" t="s">
        <v>119</v>
      </c>
      <c r="B94" s="3">
        <v>1797.8820000000001</v>
      </c>
    </row>
    <row r="95" spans="1:2">
      <c r="A95" s="3" t="s">
        <v>120</v>
      </c>
      <c r="B95" s="3">
        <v>1173.7570000000001</v>
      </c>
    </row>
    <row r="96" spans="1:2">
      <c r="A96" s="3" t="s">
        <v>121</v>
      </c>
      <c r="B96" s="3">
        <v>1776.8330000000001</v>
      </c>
    </row>
    <row r="97" spans="1:2">
      <c r="A97" s="3" t="s">
        <v>122</v>
      </c>
      <c r="B97" s="3">
        <v>1481.6679999999999</v>
      </c>
    </row>
    <row r="98" spans="1:2">
      <c r="A98" s="3" t="s">
        <v>123</v>
      </c>
      <c r="B98" s="3">
        <v>1302.2650000000001</v>
      </c>
    </row>
    <row r="99" spans="1:2">
      <c r="A99" s="3" t="s">
        <v>124</v>
      </c>
      <c r="B99" s="3">
        <v>1338.3130000000001</v>
      </c>
    </row>
    <row r="100" spans="1:2">
      <c r="A100" s="3" t="s">
        <v>125</v>
      </c>
      <c r="B100" s="3">
        <v>1578.981</v>
      </c>
    </row>
    <row r="101" spans="1:2">
      <c r="A101" s="3" t="s">
        <v>126</v>
      </c>
      <c r="B101" s="3">
        <v>1375.5440000000001</v>
      </c>
    </row>
    <row r="102" spans="1:2">
      <c r="A102" s="3" t="s">
        <v>127</v>
      </c>
      <c r="B102" s="3">
        <v>1093.6489999999999</v>
      </c>
    </row>
    <row r="103" spans="1:2">
      <c r="A103" s="3" t="s">
        <v>128</v>
      </c>
      <c r="B103" s="3">
        <v>2118.06</v>
      </c>
    </row>
    <row r="104" spans="1:2">
      <c r="A104" s="3" t="s">
        <v>129</v>
      </c>
      <c r="B104" s="3">
        <v>1277.9259999999999</v>
      </c>
    </row>
  </sheetData>
  <mergeCells count="1">
    <mergeCell ref="A1:J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DA1A-1D85-7144-A4FB-C7945CA76032}">
  <dimension ref="A1:P104"/>
  <sheetViews>
    <sheetView workbookViewId="0">
      <selection activeCell="L10" sqref="L10"/>
    </sheetView>
  </sheetViews>
  <sheetFormatPr baseColWidth="10" defaultRowHeight="16"/>
  <cols>
    <col min="1" max="1" width="13.5" bestFit="1" customWidth="1"/>
  </cols>
  <sheetData>
    <row r="1" spans="1:16" ht="147" customHeight="1">
      <c r="A1" s="12" t="s">
        <v>27</v>
      </c>
      <c r="B1" s="12"/>
      <c r="C1" s="12"/>
      <c r="D1" s="12"/>
      <c r="E1" s="12"/>
      <c r="F1" s="12"/>
      <c r="G1" s="12"/>
      <c r="H1" s="12"/>
      <c r="I1" s="12"/>
      <c r="J1" s="12"/>
      <c r="K1" s="12"/>
      <c r="L1" s="12"/>
      <c r="M1" s="12"/>
      <c r="N1" s="12"/>
      <c r="O1" s="12"/>
      <c r="P1" s="12"/>
    </row>
    <row r="4" spans="1:16">
      <c r="A4" s="2" t="s">
        <v>28</v>
      </c>
      <c r="B4" s="2" t="s">
        <v>29</v>
      </c>
      <c r="D4" s="3" t="s">
        <v>130</v>
      </c>
      <c r="E4" s="3">
        <v>438.73399999999998</v>
      </c>
    </row>
    <row r="5" spans="1:16">
      <c r="A5" s="3" t="s">
        <v>30</v>
      </c>
      <c r="B5" s="3">
        <v>0</v>
      </c>
      <c r="D5" s="3" t="s">
        <v>131</v>
      </c>
      <c r="E5" s="3">
        <v>103.2814</v>
      </c>
    </row>
    <row r="6" spans="1:16">
      <c r="A6" s="3" t="s">
        <v>31</v>
      </c>
      <c r="B6" s="3">
        <v>222.14</v>
      </c>
      <c r="D6" s="3" t="s">
        <v>132</v>
      </c>
      <c r="E6" s="3">
        <v>0</v>
      </c>
    </row>
    <row r="7" spans="1:16">
      <c r="A7" s="3" t="s">
        <v>32</v>
      </c>
      <c r="B7" s="3">
        <v>512.15</v>
      </c>
      <c r="D7" s="3" t="s">
        <v>133</v>
      </c>
      <c r="E7" s="3">
        <v>798.10913419999997</v>
      </c>
    </row>
    <row r="8" spans="1:16">
      <c r="A8" s="3" t="s">
        <v>33</v>
      </c>
      <c r="B8" s="3">
        <v>443.54</v>
      </c>
    </row>
    <row r="9" spans="1:16">
      <c r="A9" s="3" t="s">
        <v>34</v>
      </c>
      <c r="B9" s="7">
        <v>1140.21</v>
      </c>
    </row>
    <row r="10" spans="1:16">
      <c r="A10" s="3" t="s">
        <v>35</v>
      </c>
      <c r="B10" s="3">
        <v>447.97</v>
      </c>
    </row>
    <row r="11" spans="1:16">
      <c r="A11" s="3" t="s">
        <v>36</v>
      </c>
      <c r="B11" s="3">
        <v>0</v>
      </c>
    </row>
    <row r="12" spans="1:16">
      <c r="A12" s="3" t="s">
        <v>37</v>
      </c>
      <c r="B12" s="3">
        <v>0</v>
      </c>
    </row>
    <row r="13" spans="1:16">
      <c r="A13" s="3" t="s">
        <v>38</v>
      </c>
      <c r="B13" s="3">
        <v>152.84</v>
      </c>
    </row>
    <row r="14" spans="1:16">
      <c r="A14" s="3" t="s">
        <v>39</v>
      </c>
      <c r="B14" s="3">
        <v>93.07</v>
      </c>
    </row>
    <row r="15" spans="1:16">
      <c r="A15" s="3" t="s">
        <v>40</v>
      </c>
      <c r="B15" s="3">
        <v>466.73</v>
      </c>
    </row>
    <row r="16" spans="1:16">
      <c r="A16" s="3" t="s">
        <v>41</v>
      </c>
      <c r="B16" s="3">
        <v>215.63</v>
      </c>
    </row>
    <row r="17" spans="1:2">
      <c r="A17" s="3" t="s">
        <v>42</v>
      </c>
      <c r="B17" s="3">
        <v>0</v>
      </c>
    </row>
    <row r="18" spans="1:2">
      <c r="A18" s="3" t="s">
        <v>43</v>
      </c>
      <c r="B18" s="7">
        <v>3458.78</v>
      </c>
    </row>
    <row r="19" spans="1:2">
      <c r="A19" s="3" t="s">
        <v>44</v>
      </c>
      <c r="B19" s="3">
        <v>0</v>
      </c>
    </row>
    <row r="20" spans="1:2">
      <c r="A20" s="3" t="s">
        <v>45</v>
      </c>
      <c r="B20" s="7">
        <v>1241.69</v>
      </c>
    </row>
    <row r="21" spans="1:2">
      <c r="A21" s="3" t="s">
        <v>46</v>
      </c>
      <c r="B21" s="3">
        <v>0</v>
      </c>
    </row>
    <row r="22" spans="1:2">
      <c r="A22" s="3" t="s">
        <v>47</v>
      </c>
      <c r="B22" s="3">
        <v>0</v>
      </c>
    </row>
    <row r="23" spans="1:2">
      <c r="A23" s="3" t="s">
        <v>48</v>
      </c>
      <c r="B23" s="3">
        <v>0</v>
      </c>
    </row>
    <row r="24" spans="1:2">
      <c r="A24" s="3" t="s">
        <v>49</v>
      </c>
      <c r="B24" s="3">
        <v>0</v>
      </c>
    </row>
    <row r="25" spans="1:2">
      <c r="A25" s="3" t="s">
        <v>50</v>
      </c>
      <c r="B25" s="3">
        <v>123.71</v>
      </c>
    </row>
    <row r="26" spans="1:2">
      <c r="A26" s="3" t="s">
        <v>51</v>
      </c>
      <c r="B26" s="3">
        <v>126.81</v>
      </c>
    </row>
    <row r="27" spans="1:2">
      <c r="A27" s="3" t="s">
        <v>52</v>
      </c>
      <c r="B27" s="3">
        <v>0</v>
      </c>
    </row>
    <row r="28" spans="1:2">
      <c r="A28" s="3" t="s">
        <v>53</v>
      </c>
      <c r="B28" s="3">
        <v>0</v>
      </c>
    </row>
    <row r="29" spans="1:2">
      <c r="A29" s="3" t="s">
        <v>54</v>
      </c>
      <c r="B29" s="3">
        <v>0</v>
      </c>
    </row>
    <row r="30" spans="1:2">
      <c r="A30" s="3" t="s">
        <v>55</v>
      </c>
      <c r="B30" s="7">
        <v>2145.64</v>
      </c>
    </row>
    <row r="31" spans="1:2">
      <c r="A31" s="3" t="s">
        <v>56</v>
      </c>
      <c r="B31" s="3">
        <v>66.67</v>
      </c>
    </row>
    <row r="32" spans="1:2">
      <c r="A32" s="3" t="s">
        <v>57</v>
      </c>
      <c r="B32" s="7">
        <v>3824.97</v>
      </c>
    </row>
    <row r="33" spans="1:2">
      <c r="A33" s="3" t="s">
        <v>58</v>
      </c>
      <c r="B33" s="7">
        <v>1558.54</v>
      </c>
    </row>
    <row r="34" spans="1:2">
      <c r="A34" s="3" t="s">
        <v>59</v>
      </c>
      <c r="B34" s="3">
        <v>0</v>
      </c>
    </row>
    <row r="35" spans="1:2">
      <c r="A35" s="3" t="s">
        <v>60</v>
      </c>
      <c r="B35" s="3">
        <v>129.56</v>
      </c>
    </row>
    <row r="36" spans="1:2">
      <c r="A36" s="3" t="s">
        <v>61</v>
      </c>
      <c r="B36" s="3">
        <v>0</v>
      </c>
    </row>
    <row r="37" spans="1:2">
      <c r="A37" s="3" t="s">
        <v>62</v>
      </c>
      <c r="B37" s="3">
        <v>49.98</v>
      </c>
    </row>
    <row r="38" spans="1:2">
      <c r="A38" s="3" t="s">
        <v>63</v>
      </c>
      <c r="B38" s="3">
        <v>144.79</v>
      </c>
    </row>
    <row r="39" spans="1:2">
      <c r="A39" s="3" t="s">
        <v>64</v>
      </c>
      <c r="B39" s="3">
        <v>0</v>
      </c>
    </row>
    <row r="40" spans="1:2">
      <c r="A40" s="3" t="s">
        <v>65</v>
      </c>
      <c r="B40" s="3">
        <v>756.38</v>
      </c>
    </row>
    <row r="41" spans="1:2">
      <c r="A41" s="3" t="s">
        <v>66</v>
      </c>
      <c r="B41" s="3">
        <v>0</v>
      </c>
    </row>
    <row r="42" spans="1:2">
      <c r="A42" s="3" t="s">
        <v>67</v>
      </c>
      <c r="B42" s="3">
        <v>0</v>
      </c>
    </row>
    <row r="43" spans="1:2">
      <c r="A43" s="3" t="s">
        <v>68</v>
      </c>
      <c r="B43" s="7">
        <v>2455.62</v>
      </c>
    </row>
    <row r="44" spans="1:2">
      <c r="A44" s="3" t="s">
        <v>69</v>
      </c>
      <c r="B44" s="3">
        <v>786.93</v>
      </c>
    </row>
    <row r="45" spans="1:2">
      <c r="A45" s="3" t="s">
        <v>70</v>
      </c>
      <c r="B45" s="3">
        <v>276.91000000000003</v>
      </c>
    </row>
    <row r="46" spans="1:2">
      <c r="A46" s="3" t="s">
        <v>71</v>
      </c>
      <c r="B46" s="3">
        <v>240.83</v>
      </c>
    </row>
    <row r="47" spans="1:2">
      <c r="A47" s="3" t="s">
        <v>72</v>
      </c>
      <c r="B47" s="3">
        <v>103.54</v>
      </c>
    </row>
    <row r="48" spans="1:2">
      <c r="A48" s="3" t="s">
        <v>73</v>
      </c>
      <c r="B48" s="3">
        <v>319.48</v>
      </c>
    </row>
    <row r="49" spans="1:2">
      <c r="A49" s="3" t="s">
        <v>74</v>
      </c>
      <c r="B49" s="3">
        <v>54.32</v>
      </c>
    </row>
    <row r="50" spans="1:2">
      <c r="A50" s="3" t="s">
        <v>75</v>
      </c>
      <c r="B50" s="3">
        <v>126.26</v>
      </c>
    </row>
    <row r="51" spans="1:2">
      <c r="A51" s="3" t="s">
        <v>76</v>
      </c>
      <c r="B51" s="3">
        <v>457.27</v>
      </c>
    </row>
    <row r="52" spans="1:2">
      <c r="A52" s="3" t="s">
        <v>77</v>
      </c>
      <c r="B52" s="3">
        <v>143.35</v>
      </c>
    </row>
    <row r="53" spans="1:2">
      <c r="A53" s="3" t="s">
        <v>78</v>
      </c>
      <c r="B53" s="3">
        <v>0</v>
      </c>
    </row>
    <row r="54" spans="1:2">
      <c r="A54" s="3" t="s">
        <v>79</v>
      </c>
      <c r="B54" s="3">
        <v>878.14</v>
      </c>
    </row>
    <row r="55" spans="1:2">
      <c r="A55" s="3" t="s">
        <v>80</v>
      </c>
      <c r="B55" s="3">
        <v>0</v>
      </c>
    </row>
    <row r="56" spans="1:2">
      <c r="A56" s="3" t="s">
        <v>81</v>
      </c>
      <c r="B56" s="3">
        <v>81.349999999999994</v>
      </c>
    </row>
    <row r="57" spans="1:2">
      <c r="A57" s="3" t="s">
        <v>82</v>
      </c>
      <c r="B57" s="3">
        <v>687.85</v>
      </c>
    </row>
    <row r="58" spans="1:2">
      <c r="A58" s="3" t="s">
        <v>83</v>
      </c>
      <c r="B58" s="3">
        <v>126.33</v>
      </c>
    </row>
    <row r="59" spans="1:2">
      <c r="A59" s="3" t="s">
        <v>84</v>
      </c>
      <c r="B59" s="3">
        <v>0</v>
      </c>
    </row>
    <row r="60" spans="1:2">
      <c r="A60" s="3" t="s">
        <v>85</v>
      </c>
      <c r="B60" s="3">
        <v>96.48</v>
      </c>
    </row>
    <row r="61" spans="1:2">
      <c r="A61" s="3" t="s">
        <v>86</v>
      </c>
      <c r="B61" s="3">
        <v>82.34</v>
      </c>
    </row>
    <row r="62" spans="1:2">
      <c r="A62" s="3" t="s">
        <v>87</v>
      </c>
      <c r="B62" s="3">
        <v>709.52</v>
      </c>
    </row>
    <row r="63" spans="1:2">
      <c r="A63" s="3" t="s">
        <v>88</v>
      </c>
      <c r="B63" s="3">
        <v>0</v>
      </c>
    </row>
    <row r="64" spans="1:2">
      <c r="A64" s="3" t="s">
        <v>89</v>
      </c>
      <c r="B64" s="7">
        <v>1147.4000000000001</v>
      </c>
    </row>
    <row r="65" spans="1:2">
      <c r="A65" s="3" t="s">
        <v>90</v>
      </c>
      <c r="B65" s="7">
        <v>1924.36</v>
      </c>
    </row>
    <row r="66" spans="1:2">
      <c r="A66" s="3" t="s">
        <v>91</v>
      </c>
      <c r="B66" s="3">
        <v>0</v>
      </c>
    </row>
    <row r="67" spans="1:2">
      <c r="A67" s="3" t="s">
        <v>92</v>
      </c>
      <c r="B67" s="3">
        <v>86.85</v>
      </c>
    </row>
    <row r="68" spans="1:2">
      <c r="A68" s="3" t="s">
        <v>93</v>
      </c>
      <c r="B68" s="3">
        <v>0</v>
      </c>
    </row>
    <row r="69" spans="1:2">
      <c r="A69" s="3" t="s">
        <v>94</v>
      </c>
      <c r="B69" s="3">
        <v>0</v>
      </c>
    </row>
    <row r="70" spans="1:2">
      <c r="A70" s="3" t="s">
        <v>95</v>
      </c>
      <c r="B70" s="3">
        <v>386.81</v>
      </c>
    </row>
    <row r="71" spans="1:2">
      <c r="A71" s="3" t="s">
        <v>96</v>
      </c>
      <c r="B71" s="3">
        <v>103.02</v>
      </c>
    </row>
    <row r="72" spans="1:2">
      <c r="A72" s="3" t="s">
        <v>97</v>
      </c>
      <c r="B72" s="3">
        <v>230.22</v>
      </c>
    </row>
    <row r="73" spans="1:2">
      <c r="A73" s="3" t="s">
        <v>98</v>
      </c>
      <c r="B73" s="3">
        <v>0</v>
      </c>
    </row>
    <row r="74" spans="1:2">
      <c r="A74" s="3" t="s">
        <v>99</v>
      </c>
      <c r="B74" s="3">
        <v>214.21</v>
      </c>
    </row>
    <row r="75" spans="1:2">
      <c r="A75" s="3" t="s">
        <v>100</v>
      </c>
      <c r="B75" s="3">
        <v>0</v>
      </c>
    </row>
    <row r="76" spans="1:2">
      <c r="A76" s="3" t="s">
        <v>101</v>
      </c>
      <c r="B76" s="7">
        <v>1658.85</v>
      </c>
    </row>
    <row r="77" spans="1:2">
      <c r="A77" s="3" t="s">
        <v>102</v>
      </c>
      <c r="B77" s="3">
        <v>0</v>
      </c>
    </row>
    <row r="78" spans="1:2">
      <c r="A78" s="3" t="s">
        <v>103</v>
      </c>
      <c r="B78" s="3">
        <v>585.39</v>
      </c>
    </row>
    <row r="79" spans="1:2">
      <c r="A79" s="3" t="s">
        <v>104</v>
      </c>
      <c r="B79" s="3">
        <v>0</v>
      </c>
    </row>
    <row r="80" spans="1:2">
      <c r="A80" s="3" t="s">
        <v>105</v>
      </c>
      <c r="B80" s="3">
        <v>241.41</v>
      </c>
    </row>
    <row r="81" spans="1:2">
      <c r="A81" s="3" t="s">
        <v>106</v>
      </c>
      <c r="B81" s="3">
        <v>114.38</v>
      </c>
    </row>
    <row r="82" spans="1:2">
      <c r="A82" s="3" t="s">
        <v>107</v>
      </c>
      <c r="B82" s="3">
        <v>0</v>
      </c>
    </row>
    <row r="83" spans="1:2">
      <c r="A83" s="3" t="s">
        <v>108</v>
      </c>
      <c r="B83" s="3">
        <v>67.86</v>
      </c>
    </row>
    <row r="84" spans="1:2">
      <c r="A84" s="3" t="s">
        <v>109</v>
      </c>
      <c r="B84" s="3">
        <v>331.44</v>
      </c>
    </row>
    <row r="85" spans="1:2">
      <c r="A85" s="3" t="s">
        <v>110</v>
      </c>
      <c r="B85" s="7">
        <v>2880.43</v>
      </c>
    </row>
    <row r="86" spans="1:2">
      <c r="A86" s="3" t="s">
        <v>111</v>
      </c>
      <c r="B86" s="3">
        <v>80.27</v>
      </c>
    </row>
    <row r="87" spans="1:2">
      <c r="A87" s="3" t="s">
        <v>112</v>
      </c>
      <c r="B87" s="3">
        <v>0</v>
      </c>
    </row>
    <row r="88" spans="1:2">
      <c r="A88" s="3" t="s">
        <v>113</v>
      </c>
      <c r="B88" s="3">
        <v>176.24</v>
      </c>
    </row>
    <row r="89" spans="1:2">
      <c r="A89" s="3" t="s">
        <v>114</v>
      </c>
      <c r="B89" s="3">
        <v>0</v>
      </c>
    </row>
    <row r="90" spans="1:2">
      <c r="A90" s="3" t="s">
        <v>115</v>
      </c>
      <c r="B90" s="7">
        <v>2207.62</v>
      </c>
    </row>
    <row r="91" spans="1:2">
      <c r="A91" s="3" t="s">
        <v>116</v>
      </c>
      <c r="B91" s="3">
        <v>131.86000000000001</v>
      </c>
    </row>
    <row r="92" spans="1:2">
      <c r="A92" s="3" t="s">
        <v>117</v>
      </c>
      <c r="B92" s="3">
        <v>103.54</v>
      </c>
    </row>
    <row r="93" spans="1:2">
      <c r="A93" s="3" t="s">
        <v>118</v>
      </c>
      <c r="B93" s="3">
        <v>0</v>
      </c>
    </row>
    <row r="94" spans="1:2">
      <c r="A94" s="3" t="s">
        <v>119</v>
      </c>
      <c r="B94" s="7">
        <v>1326.58</v>
      </c>
    </row>
    <row r="95" spans="1:2">
      <c r="A95" s="3" t="s">
        <v>120</v>
      </c>
      <c r="B95" s="3">
        <v>0</v>
      </c>
    </row>
    <row r="96" spans="1:2">
      <c r="A96" s="3" t="s">
        <v>121</v>
      </c>
      <c r="B96" s="3">
        <v>956.02</v>
      </c>
    </row>
    <row r="97" spans="1:2">
      <c r="A97" s="3" t="s">
        <v>122</v>
      </c>
      <c r="B97" s="3">
        <v>0</v>
      </c>
    </row>
    <row r="98" spans="1:2">
      <c r="A98" s="3" t="s">
        <v>123</v>
      </c>
      <c r="B98" s="3">
        <v>0</v>
      </c>
    </row>
    <row r="99" spans="1:2">
      <c r="A99" s="3" t="s">
        <v>124</v>
      </c>
      <c r="B99" s="3">
        <v>0</v>
      </c>
    </row>
    <row r="100" spans="1:2">
      <c r="A100" s="3" t="s">
        <v>125</v>
      </c>
      <c r="B100" s="3">
        <v>66.16</v>
      </c>
    </row>
    <row r="101" spans="1:2">
      <c r="A101" s="3" t="s">
        <v>126</v>
      </c>
      <c r="B101" s="3">
        <v>0</v>
      </c>
    </row>
    <row r="102" spans="1:2">
      <c r="A102" s="3" t="s">
        <v>127</v>
      </c>
      <c r="B102" s="3">
        <v>0</v>
      </c>
    </row>
    <row r="103" spans="1:2">
      <c r="A103" s="3" t="s">
        <v>128</v>
      </c>
      <c r="B103" s="7">
        <v>3207.86</v>
      </c>
    </row>
    <row r="104" spans="1:2">
      <c r="A104" s="3" t="s">
        <v>129</v>
      </c>
      <c r="B104" s="3">
        <v>696.29</v>
      </c>
    </row>
  </sheetData>
  <mergeCells count="1">
    <mergeCell ref="A1:P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62D09-184A-0044-9D0F-7010B17330E3}">
  <dimension ref="A1:F104"/>
  <sheetViews>
    <sheetView workbookViewId="0">
      <selection activeCell="E23" sqref="E23"/>
    </sheetView>
  </sheetViews>
  <sheetFormatPr baseColWidth="10" defaultRowHeight="16"/>
  <cols>
    <col min="6" max="6" width="29.6640625" customWidth="1"/>
  </cols>
  <sheetData>
    <row r="1" spans="1:6" ht="152" customHeight="1">
      <c r="A1" s="12" t="s">
        <v>138</v>
      </c>
      <c r="B1" s="12"/>
      <c r="C1" s="12"/>
      <c r="D1" s="12"/>
      <c r="E1" s="12"/>
      <c r="F1" s="12"/>
    </row>
    <row r="4" spans="1:6">
      <c r="A4" s="2" t="s">
        <v>139</v>
      </c>
      <c r="B4" s="2" t="s">
        <v>7</v>
      </c>
      <c r="D4" s="9" t="s">
        <v>140</v>
      </c>
    </row>
    <row r="5" spans="1:6" ht="18">
      <c r="A5" s="3">
        <v>118</v>
      </c>
      <c r="B5" s="8">
        <v>90.03</v>
      </c>
      <c r="D5" s="10">
        <f>CORREL(A2:A101,B2:B101)</f>
        <v>-0.83314623842220092</v>
      </c>
    </row>
    <row r="6" spans="1:6">
      <c r="A6" s="3">
        <v>127</v>
      </c>
      <c r="B6" s="8">
        <v>98.82</v>
      </c>
    </row>
    <row r="7" spans="1:6">
      <c r="A7" s="3">
        <v>123</v>
      </c>
      <c r="B7" s="8">
        <v>98.68</v>
      </c>
    </row>
    <row r="8" spans="1:6">
      <c r="A8" s="3">
        <v>106</v>
      </c>
      <c r="B8" s="8">
        <v>111.82</v>
      </c>
    </row>
    <row r="9" spans="1:6">
      <c r="A9" s="3">
        <v>136</v>
      </c>
      <c r="B9" s="8">
        <v>83.64</v>
      </c>
    </row>
    <row r="10" spans="1:6">
      <c r="A10" s="3">
        <v>118</v>
      </c>
      <c r="B10" s="8">
        <v>89.32</v>
      </c>
    </row>
    <row r="11" spans="1:6">
      <c r="A11" s="3">
        <v>121</v>
      </c>
      <c r="B11" s="8">
        <v>82.33</v>
      </c>
    </row>
    <row r="12" spans="1:6">
      <c r="A12" s="3">
        <v>101</v>
      </c>
      <c r="B12" s="8">
        <v>104.87</v>
      </c>
    </row>
    <row r="13" spans="1:6">
      <c r="A13" s="3">
        <v>110</v>
      </c>
      <c r="B13" s="8">
        <v>95.07</v>
      </c>
    </row>
    <row r="14" spans="1:6">
      <c r="A14" s="3">
        <v>124</v>
      </c>
      <c r="B14" s="8">
        <v>81.650000000000006</v>
      </c>
    </row>
    <row r="15" spans="1:6">
      <c r="A15" s="3">
        <v>117</v>
      </c>
      <c r="B15" s="8">
        <v>91.53</v>
      </c>
    </row>
    <row r="16" spans="1:6">
      <c r="A16" s="3">
        <v>129</v>
      </c>
      <c r="B16" s="8">
        <v>90.1</v>
      </c>
    </row>
    <row r="17" spans="1:2">
      <c r="A17" s="3">
        <v>121</v>
      </c>
      <c r="B17" s="8">
        <v>102.83</v>
      </c>
    </row>
    <row r="18" spans="1:2">
      <c r="A18" s="3">
        <v>117</v>
      </c>
      <c r="B18" s="8">
        <v>105.5</v>
      </c>
    </row>
    <row r="19" spans="1:2">
      <c r="A19" s="3">
        <v>114</v>
      </c>
      <c r="B19" s="8">
        <v>87.05</v>
      </c>
    </row>
    <row r="20" spans="1:2">
      <c r="A20" s="3">
        <v>104</v>
      </c>
      <c r="B20" s="8">
        <v>110.2</v>
      </c>
    </row>
    <row r="21" spans="1:2">
      <c r="A21" s="3">
        <v>117</v>
      </c>
      <c r="B21" s="8">
        <v>104.2</v>
      </c>
    </row>
    <row r="22" spans="1:2">
      <c r="A22" s="3">
        <v>107</v>
      </c>
      <c r="B22" s="8">
        <v>101.81</v>
      </c>
    </row>
    <row r="23" spans="1:2">
      <c r="A23" s="3">
        <v>117</v>
      </c>
      <c r="B23" s="8">
        <v>102.35</v>
      </c>
    </row>
    <row r="24" spans="1:2">
      <c r="A24" s="3">
        <v>110</v>
      </c>
      <c r="B24" s="8">
        <v>104.07</v>
      </c>
    </row>
    <row r="25" spans="1:2">
      <c r="A25" s="3">
        <v>105</v>
      </c>
      <c r="B25" s="8">
        <v>109.55</v>
      </c>
    </row>
    <row r="26" spans="1:2">
      <c r="A26" s="3">
        <v>120</v>
      </c>
      <c r="B26" s="8">
        <v>94.58</v>
      </c>
    </row>
    <row r="27" spans="1:2">
      <c r="A27" s="3">
        <v>107</v>
      </c>
      <c r="B27" s="8">
        <v>100.03</v>
      </c>
    </row>
    <row r="28" spans="1:2">
      <c r="A28" s="3">
        <v>83</v>
      </c>
      <c r="B28" s="8">
        <v>127.48</v>
      </c>
    </row>
    <row r="29" spans="1:2">
      <c r="A29" s="3">
        <v>119</v>
      </c>
      <c r="B29" s="8">
        <v>88.81</v>
      </c>
    </row>
    <row r="30" spans="1:2">
      <c r="A30" s="3">
        <v>122</v>
      </c>
      <c r="B30" s="8">
        <v>102.84</v>
      </c>
    </row>
    <row r="31" spans="1:2">
      <c r="A31" s="3">
        <v>123</v>
      </c>
      <c r="B31" s="8">
        <v>85.58</v>
      </c>
    </row>
    <row r="32" spans="1:2">
      <c r="A32" s="3">
        <v>104</v>
      </c>
      <c r="B32" s="8">
        <v>101.87</v>
      </c>
    </row>
    <row r="33" spans="1:2">
      <c r="A33" s="3">
        <v>105</v>
      </c>
      <c r="B33" s="8">
        <v>109.19</v>
      </c>
    </row>
    <row r="34" spans="1:2">
      <c r="A34" s="3">
        <v>133</v>
      </c>
      <c r="B34" s="8">
        <v>76.349999999999994</v>
      </c>
    </row>
    <row r="35" spans="1:2">
      <c r="A35" s="3">
        <v>130</v>
      </c>
      <c r="B35" s="8">
        <v>94.13</v>
      </c>
    </row>
    <row r="36" spans="1:2">
      <c r="A36" s="3">
        <v>90</v>
      </c>
      <c r="B36" s="8">
        <v>122.05</v>
      </c>
    </row>
    <row r="37" spans="1:2">
      <c r="A37" s="3">
        <v>127</v>
      </c>
      <c r="B37" s="8">
        <v>91.98</v>
      </c>
    </row>
    <row r="38" spans="1:2">
      <c r="A38" s="3">
        <v>132</v>
      </c>
      <c r="B38" s="8">
        <v>85.69</v>
      </c>
    </row>
    <row r="39" spans="1:2">
      <c r="A39" s="3">
        <v>112</v>
      </c>
      <c r="B39" s="8">
        <v>104.5</v>
      </c>
    </row>
    <row r="40" spans="1:2">
      <c r="A40" s="3">
        <v>118</v>
      </c>
      <c r="B40" s="8">
        <v>92.5</v>
      </c>
    </row>
    <row r="41" spans="1:2">
      <c r="A41" s="3">
        <v>96</v>
      </c>
      <c r="B41" s="8">
        <v>114.07</v>
      </c>
    </row>
    <row r="42" spans="1:2">
      <c r="A42" s="3">
        <v>117</v>
      </c>
      <c r="B42" s="8">
        <v>110.51</v>
      </c>
    </row>
    <row r="43" spans="1:2">
      <c r="A43" s="3">
        <v>106</v>
      </c>
      <c r="B43" s="8">
        <v>107.63</v>
      </c>
    </row>
    <row r="44" spans="1:2">
      <c r="A44" s="3">
        <v>120</v>
      </c>
      <c r="B44" s="8">
        <v>85.51</v>
      </c>
    </row>
    <row r="45" spans="1:2">
      <c r="A45" s="3">
        <v>110</v>
      </c>
      <c r="B45" s="8">
        <v>103.14</v>
      </c>
    </row>
    <row r="46" spans="1:2">
      <c r="A46" s="3">
        <v>112</v>
      </c>
      <c r="B46" s="8">
        <v>103.5</v>
      </c>
    </row>
    <row r="47" spans="1:2">
      <c r="A47" s="3">
        <v>129</v>
      </c>
      <c r="B47" s="8">
        <v>79.13</v>
      </c>
    </row>
    <row r="48" spans="1:2">
      <c r="A48" s="3">
        <v>115</v>
      </c>
      <c r="B48" s="8">
        <v>105.93</v>
      </c>
    </row>
    <row r="49" spans="1:2">
      <c r="A49" s="3">
        <v>117</v>
      </c>
      <c r="B49" s="8">
        <v>102.65</v>
      </c>
    </row>
    <row r="50" spans="1:2">
      <c r="A50" s="3">
        <v>122</v>
      </c>
      <c r="B50" s="8">
        <v>89.36</v>
      </c>
    </row>
    <row r="51" spans="1:2">
      <c r="A51" s="3">
        <v>104</v>
      </c>
      <c r="B51" s="8">
        <v>97.49</v>
      </c>
    </row>
    <row r="52" spans="1:2">
      <c r="A52" s="3">
        <v>84</v>
      </c>
      <c r="B52" s="8">
        <v>119.8</v>
      </c>
    </row>
    <row r="53" spans="1:2">
      <c r="A53" s="3">
        <v>114</v>
      </c>
      <c r="B53" s="8">
        <v>107.78</v>
      </c>
    </row>
    <row r="54" spans="1:2">
      <c r="A54" s="3">
        <v>122</v>
      </c>
      <c r="B54" s="8">
        <v>87.29</v>
      </c>
    </row>
    <row r="55" spans="1:2">
      <c r="A55" s="3">
        <v>107</v>
      </c>
      <c r="B55" s="8">
        <v>100.53</v>
      </c>
    </row>
    <row r="56" spans="1:2">
      <c r="A56" s="3">
        <v>92</v>
      </c>
      <c r="B56" s="8">
        <v>116.76</v>
      </c>
    </row>
    <row r="57" spans="1:2">
      <c r="A57" s="3">
        <v>101</v>
      </c>
      <c r="B57" s="8">
        <v>99.53</v>
      </c>
    </row>
    <row r="58" spans="1:2">
      <c r="A58" s="3">
        <v>124</v>
      </c>
      <c r="B58" s="8">
        <v>94.83</v>
      </c>
    </row>
    <row r="59" spans="1:2">
      <c r="A59" s="3">
        <v>113</v>
      </c>
      <c r="B59" s="8">
        <v>111.25</v>
      </c>
    </row>
    <row r="60" spans="1:2">
      <c r="A60" s="3">
        <v>126</v>
      </c>
      <c r="B60" s="8">
        <v>95.19</v>
      </c>
    </row>
    <row r="61" spans="1:2">
      <c r="A61" s="3">
        <v>117</v>
      </c>
      <c r="B61" s="8">
        <v>97.47</v>
      </c>
    </row>
    <row r="62" spans="1:2">
      <c r="A62" s="3">
        <v>108</v>
      </c>
      <c r="B62" s="8">
        <v>108.16</v>
      </c>
    </row>
    <row r="63" spans="1:2">
      <c r="A63" s="3">
        <v>102</v>
      </c>
      <c r="B63" s="8">
        <v>117.48</v>
      </c>
    </row>
    <row r="64" spans="1:2">
      <c r="A64" s="3">
        <v>116</v>
      </c>
      <c r="B64" s="8">
        <v>91.64</v>
      </c>
    </row>
    <row r="65" spans="1:2">
      <c r="A65" s="3">
        <v>118</v>
      </c>
      <c r="B65" s="8">
        <v>97.59</v>
      </c>
    </row>
    <row r="66" spans="1:2">
      <c r="A66" s="3">
        <v>120</v>
      </c>
      <c r="B66" s="8">
        <v>99.03</v>
      </c>
    </row>
    <row r="67" spans="1:2">
      <c r="A67" s="3">
        <v>111</v>
      </c>
      <c r="B67" s="8">
        <v>108.68</v>
      </c>
    </row>
    <row r="68" spans="1:2">
      <c r="A68" s="3">
        <v>104</v>
      </c>
      <c r="B68" s="8">
        <v>114.99</v>
      </c>
    </row>
    <row r="69" spans="1:2">
      <c r="A69" s="3">
        <v>98</v>
      </c>
      <c r="B69" s="8">
        <v>116.46</v>
      </c>
    </row>
    <row r="70" spans="1:2">
      <c r="A70" s="3">
        <v>121</v>
      </c>
      <c r="B70" s="8">
        <v>97.53</v>
      </c>
    </row>
    <row r="71" spans="1:2">
      <c r="A71" s="3">
        <v>104</v>
      </c>
      <c r="B71" s="8">
        <v>109.06</v>
      </c>
    </row>
    <row r="72" spans="1:2">
      <c r="A72" s="3">
        <v>121</v>
      </c>
      <c r="B72" s="8">
        <v>90.89</v>
      </c>
    </row>
    <row r="73" spans="1:2">
      <c r="A73" s="3">
        <v>113</v>
      </c>
      <c r="B73" s="8">
        <v>94.07</v>
      </c>
    </row>
    <row r="74" spans="1:2">
      <c r="A74" s="3">
        <v>134</v>
      </c>
      <c r="B74" s="8">
        <v>88</v>
      </c>
    </row>
    <row r="75" spans="1:2">
      <c r="A75" s="3">
        <v>127</v>
      </c>
      <c r="B75" s="8">
        <v>88.79</v>
      </c>
    </row>
    <row r="76" spans="1:2">
      <c r="A76" s="3">
        <v>106</v>
      </c>
      <c r="B76" s="8">
        <v>105.24</v>
      </c>
    </row>
    <row r="77" spans="1:2">
      <c r="A77" s="3">
        <v>100</v>
      </c>
      <c r="B77" s="8">
        <v>107.06</v>
      </c>
    </row>
    <row r="78" spans="1:2">
      <c r="A78" s="3">
        <v>107</v>
      </c>
      <c r="B78" s="8">
        <v>101.75</v>
      </c>
    </row>
    <row r="79" spans="1:2">
      <c r="A79" s="3">
        <v>129</v>
      </c>
      <c r="B79" s="8">
        <v>92.32</v>
      </c>
    </row>
    <row r="80" spans="1:2">
      <c r="A80" s="3">
        <v>107</v>
      </c>
      <c r="B80" s="8">
        <v>102.71</v>
      </c>
    </row>
    <row r="81" spans="1:2">
      <c r="A81" s="3">
        <v>124</v>
      </c>
      <c r="B81" s="8">
        <v>87.95</v>
      </c>
    </row>
    <row r="82" spans="1:2">
      <c r="A82" s="3">
        <v>121</v>
      </c>
      <c r="B82" s="8">
        <v>82.05</v>
      </c>
    </row>
    <row r="83" spans="1:2">
      <c r="A83" s="3">
        <v>110</v>
      </c>
      <c r="B83" s="8">
        <v>94.54</v>
      </c>
    </row>
    <row r="84" spans="1:2">
      <c r="A84" s="3">
        <v>123</v>
      </c>
      <c r="B84" s="8">
        <v>95.82</v>
      </c>
    </row>
    <row r="85" spans="1:2">
      <c r="A85" s="3">
        <v>115</v>
      </c>
      <c r="B85" s="8">
        <v>90.3</v>
      </c>
    </row>
    <row r="86" spans="1:2">
      <c r="A86" s="3">
        <v>147</v>
      </c>
      <c r="B86" s="8">
        <v>80.260000000000005</v>
      </c>
    </row>
    <row r="87" spans="1:2">
      <c r="A87" s="3">
        <v>115</v>
      </c>
      <c r="B87" s="8">
        <v>95.49</v>
      </c>
    </row>
    <row r="88" spans="1:2">
      <c r="A88" s="3">
        <v>104</v>
      </c>
      <c r="B88" s="8">
        <v>104.61</v>
      </c>
    </row>
    <row r="89" spans="1:2">
      <c r="A89" s="3">
        <v>110</v>
      </c>
      <c r="B89" s="8">
        <v>107.61</v>
      </c>
    </row>
    <row r="90" spans="1:2">
      <c r="A90" s="3">
        <v>97</v>
      </c>
      <c r="B90" s="8">
        <v>115.34</v>
      </c>
    </row>
    <row r="91" spans="1:2">
      <c r="A91" s="3">
        <v>122</v>
      </c>
      <c r="B91" s="8">
        <v>100.43</v>
      </c>
    </row>
    <row r="92" spans="1:2">
      <c r="A92" s="3">
        <v>99</v>
      </c>
      <c r="B92" s="8">
        <v>122.53</v>
      </c>
    </row>
    <row r="93" spans="1:2">
      <c r="A93" s="3">
        <v>115</v>
      </c>
      <c r="B93" s="8">
        <v>104.43</v>
      </c>
    </row>
    <row r="94" spans="1:2">
      <c r="A94" s="3">
        <v>129</v>
      </c>
      <c r="B94" s="8">
        <v>98.22</v>
      </c>
    </row>
    <row r="95" spans="1:2">
      <c r="A95" s="3">
        <v>131</v>
      </c>
      <c r="B95" s="8">
        <v>80.53</v>
      </c>
    </row>
    <row r="96" spans="1:2">
      <c r="A96" s="3">
        <v>81</v>
      </c>
      <c r="B96" s="8">
        <v>123.73</v>
      </c>
    </row>
    <row r="97" spans="1:2">
      <c r="A97" s="3">
        <v>101</v>
      </c>
      <c r="B97" s="8">
        <v>113.55</v>
      </c>
    </row>
    <row r="98" spans="1:2">
      <c r="A98" s="3">
        <v>110</v>
      </c>
      <c r="B98" s="8">
        <v>105.85</v>
      </c>
    </row>
    <row r="99" spans="1:2">
      <c r="A99" s="3">
        <v>96</v>
      </c>
      <c r="B99" s="8">
        <v>110.53</v>
      </c>
    </row>
    <row r="100" spans="1:2">
      <c r="A100" s="3">
        <v>107</v>
      </c>
      <c r="B100" s="8">
        <v>110.07</v>
      </c>
    </row>
    <row r="101" spans="1:2">
      <c r="A101" s="3">
        <v>109</v>
      </c>
      <c r="B101" s="8">
        <v>108.37</v>
      </c>
    </row>
    <row r="102" spans="1:2">
      <c r="A102" s="3">
        <v>109</v>
      </c>
      <c r="B102" s="8">
        <v>109.07</v>
      </c>
    </row>
    <row r="103" spans="1:2">
      <c r="A103" s="3">
        <v>104</v>
      </c>
      <c r="B103" s="8">
        <v>110.09</v>
      </c>
    </row>
    <row r="104" spans="1:2">
      <c r="A104" s="3">
        <v>119</v>
      </c>
      <c r="B104" s="8">
        <v>92.97</v>
      </c>
    </row>
  </sheetData>
  <mergeCells count="1">
    <mergeCell ref="A1: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1FE3-EF8B-0E42-B927-79F3CE96A839}">
  <dimension ref="A1:H103"/>
  <sheetViews>
    <sheetView workbookViewId="0">
      <selection activeCell="L17" sqref="L17"/>
    </sheetView>
  </sheetViews>
  <sheetFormatPr baseColWidth="10" defaultRowHeight="16"/>
  <cols>
    <col min="5" max="5" width="26.6640625" customWidth="1"/>
  </cols>
  <sheetData>
    <row r="1" spans="1:8" ht="220" customHeight="1">
      <c r="A1" s="12" t="s">
        <v>144</v>
      </c>
      <c r="B1" s="12"/>
      <c r="C1" s="12"/>
      <c r="D1" s="12"/>
      <c r="E1" s="12"/>
      <c r="F1" s="12"/>
      <c r="G1" s="12"/>
      <c r="H1" s="12"/>
    </row>
    <row r="3" spans="1:8">
      <c r="A3" s="2" t="s">
        <v>3</v>
      </c>
      <c r="B3" s="2" t="s">
        <v>6</v>
      </c>
      <c r="D3" s="9" t="s">
        <v>140</v>
      </c>
      <c r="E3" s="4"/>
    </row>
    <row r="4" spans="1:8">
      <c r="A4" s="3">
        <v>243</v>
      </c>
      <c r="B4" s="8">
        <v>61.31</v>
      </c>
      <c r="D4" s="4">
        <v>0.64</v>
      </c>
      <c r="E4" s="4"/>
    </row>
    <row r="5" spans="1:8">
      <c r="A5" s="3">
        <v>182</v>
      </c>
      <c r="B5" s="8">
        <v>45.41</v>
      </c>
      <c r="D5" s="4"/>
      <c r="E5" s="4"/>
    </row>
    <row r="6" spans="1:8">
      <c r="A6" s="3">
        <v>17</v>
      </c>
      <c r="B6" s="8">
        <v>46.6</v>
      </c>
      <c r="D6" s="9" t="s">
        <v>141</v>
      </c>
      <c r="E6" s="9" t="s">
        <v>142</v>
      </c>
    </row>
    <row r="7" spans="1:8">
      <c r="A7" s="3">
        <v>102</v>
      </c>
      <c r="B7" s="8">
        <v>54.43</v>
      </c>
      <c r="D7" s="4">
        <f>SLOPE(A4:A103,B4:B103)</f>
        <v>5.0347165622792858</v>
      </c>
      <c r="E7" s="4">
        <f>INTERCEPT(A4:A103,B4:B103)</f>
        <v>16.887182939383365</v>
      </c>
    </row>
    <row r="8" spans="1:8">
      <c r="A8" s="3">
        <v>602</v>
      </c>
      <c r="B8" s="8">
        <v>70.760000000000005</v>
      </c>
      <c r="D8" s="4"/>
      <c r="E8" s="4"/>
    </row>
    <row r="9" spans="1:8">
      <c r="A9" s="3">
        <v>0</v>
      </c>
      <c r="B9" s="8">
        <v>18.64</v>
      </c>
      <c r="D9" s="9" t="s">
        <v>143</v>
      </c>
    </row>
    <row r="10" spans="1:8">
      <c r="A10" s="3">
        <v>300</v>
      </c>
      <c r="B10" s="8">
        <v>35.869999999999997</v>
      </c>
      <c r="D10" s="9" t="s">
        <v>141</v>
      </c>
      <c r="E10" s="9" t="s">
        <v>142</v>
      </c>
    </row>
    <row r="11" spans="1:8" ht="18">
      <c r="A11" s="3">
        <v>16</v>
      </c>
      <c r="B11" s="8">
        <v>22.11</v>
      </c>
      <c r="D11" s="10" cm="1">
        <f t="array" ref="D11:E11">LINEST(A4:A103,B4:B103)</f>
        <v>5.0347165622792849</v>
      </c>
      <c r="E11" s="4">
        <v>16.887182939383365</v>
      </c>
    </row>
    <row r="12" spans="1:8">
      <c r="A12" s="3">
        <v>105</v>
      </c>
      <c r="B12" s="8">
        <v>33.159999999999997</v>
      </c>
    </row>
    <row r="13" spans="1:8">
      <c r="A13" s="3">
        <v>5</v>
      </c>
      <c r="B13" s="8">
        <v>23.16</v>
      </c>
    </row>
    <row r="14" spans="1:8">
      <c r="A14" s="3">
        <v>84</v>
      </c>
      <c r="B14" s="8">
        <v>0.78</v>
      </c>
    </row>
    <row r="15" spans="1:8">
      <c r="A15" s="3">
        <v>331</v>
      </c>
      <c r="B15" s="8">
        <v>5.78</v>
      </c>
    </row>
    <row r="16" spans="1:8">
      <c r="A16" s="3">
        <v>428</v>
      </c>
      <c r="B16" s="8">
        <v>39.92</v>
      </c>
    </row>
    <row r="17" spans="1:2">
      <c r="A17" s="3">
        <v>309</v>
      </c>
      <c r="B17" s="8">
        <v>36.29</v>
      </c>
    </row>
    <row r="18" spans="1:2">
      <c r="A18" s="3">
        <v>55</v>
      </c>
      <c r="B18" s="8">
        <v>44.19</v>
      </c>
    </row>
    <row r="19" spans="1:2">
      <c r="A19" s="3">
        <v>256</v>
      </c>
      <c r="B19" s="8">
        <v>42.03</v>
      </c>
    </row>
    <row r="20" spans="1:2">
      <c r="A20" s="3">
        <v>643</v>
      </c>
      <c r="B20" s="8">
        <v>57.64</v>
      </c>
    </row>
    <row r="21" spans="1:2">
      <c r="A21" s="3">
        <v>48</v>
      </c>
      <c r="B21" s="8">
        <v>36.25</v>
      </c>
    </row>
    <row r="22" spans="1:2">
      <c r="A22" s="3">
        <v>88</v>
      </c>
      <c r="B22" s="8">
        <v>61.36</v>
      </c>
    </row>
    <row r="23" spans="1:2">
      <c r="A23" s="3">
        <v>140</v>
      </c>
      <c r="B23" s="8">
        <v>103.17</v>
      </c>
    </row>
    <row r="24" spans="1:2">
      <c r="A24" s="3">
        <v>48</v>
      </c>
      <c r="B24" s="8">
        <v>24.15</v>
      </c>
    </row>
    <row r="25" spans="1:2">
      <c r="A25" s="3">
        <v>258</v>
      </c>
      <c r="B25" s="8">
        <v>32.770000000000003</v>
      </c>
    </row>
    <row r="26" spans="1:2">
      <c r="A26" s="11">
        <v>1304</v>
      </c>
      <c r="B26" s="8">
        <v>122.88</v>
      </c>
    </row>
    <row r="27" spans="1:2">
      <c r="A27" s="3">
        <v>201</v>
      </c>
      <c r="B27" s="8">
        <v>15.53</v>
      </c>
    </row>
    <row r="28" spans="1:2">
      <c r="A28" s="3">
        <v>125</v>
      </c>
      <c r="B28" s="8">
        <v>119.68</v>
      </c>
    </row>
    <row r="29" spans="1:2">
      <c r="A29" s="3">
        <v>26</v>
      </c>
      <c r="B29" s="8">
        <v>52.07</v>
      </c>
    </row>
    <row r="30" spans="1:2">
      <c r="A30" s="3">
        <v>50</v>
      </c>
      <c r="B30" s="8">
        <v>65.599999999999994</v>
      </c>
    </row>
    <row r="31" spans="1:2">
      <c r="A31" s="3">
        <v>90</v>
      </c>
      <c r="B31" s="8">
        <v>52.75</v>
      </c>
    </row>
    <row r="32" spans="1:2">
      <c r="A32" s="3">
        <v>44</v>
      </c>
      <c r="B32" s="8">
        <v>43.06</v>
      </c>
    </row>
    <row r="33" spans="1:2">
      <c r="A33" s="3">
        <v>50</v>
      </c>
      <c r="B33" s="8">
        <v>40.380000000000003</v>
      </c>
    </row>
    <row r="34" spans="1:2">
      <c r="A34" s="3">
        <v>203</v>
      </c>
      <c r="B34" s="8">
        <v>5.3</v>
      </c>
    </row>
    <row r="35" spans="1:2">
      <c r="A35" s="3">
        <v>35</v>
      </c>
      <c r="B35" s="8">
        <v>24.06</v>
      </c>
    </row>
    <row r="36" spans="1:2">
      <c r="A36" s="3">
        <v>283</v>
      </c>
      <c r="B36" s="8">
        <v>45.96</v>
      </c>
    </row>
    <row r="37" spans="1:2">
      <c r="A37" s="3">
        <v>41</v>
      </c>
      <c r="B37" s="8">
        <v>48.13</v>
      </c>
    </row>
    <row r="38" spans="1:2">
      <c r="A38" s="3">
        <v>545</v>
      </c>
      <c r="B38" s="8">
        <v>36.94</v>
      </c>
    </row>
    <row r="39" spans="1:2">
      <c r="A39" s="3">
        <v>91</v>
      </c>
      <c r="B39" s="8">
        <v>16.48</v>
      </c>
    </row>
    <row r="40" spans="1:2">
      <c r="A40" s="3">
        <v>7</v>
      </c>
      <c r="B40" s="8">
        <v>58.37</v>
      </c>
    </row>
    <row r="41" spans="1:2">
      <c r="A41" s="11">
        <v>1329</v>
      </c>
      <c r="B41" s="8">
        <v>64.62</v>
      </c>
    </row>
    <row r="42" spans="1:2">
      <c r="A42" s="3">
        <v>664</v>
      </c>
      <c r="B42" s="8">
        <v>54.08</v>
      </c>
    </row>
    <row r="43" spans="1:2">
      <c r="A43" s="3">
        <v>127</v>
      </c>
      <c r="B43" s="8">
        <v>24.9</v>
      </c>
    </row>
    <row r="44" spans="1:2">
      <c r="A44" s="3">
        <v>206</v>
      </c>
      <c r="B44" s="8">
        <v>82.9</v>
      </c>
    </row>
    <row r="45" spans="1:2">
      <c r="A45" s="3">
        <v>722</v>
      </c>
      <c r="B45" s="8">
        <v>110.37</v>
      </c>
    </row>
    <row r="46" spans="1:2">
      <c r="A46" s="3">
        <v>204</v>
      </c>
      <c r="B46" s="8">
        <v>60.04</v>
      </c>
    </row>
    <row r="47" spans="1:2">
      <c r="A47" s="3">
        <v>2</v>
      </c>
      <c r="B47" s="8">
        <v>3.52</v>
      </c>
    </row>
    <row r="48" spans="1:2">
      <c r="A48" s="3">
        <v>332</v>
      </c>
      <c r="B48" s="8">
        <v>58.59</v>
      </c>
    </row>
    <row r="49" spans="1:2">
      <c r="A49" s="3">
        <v>69</v>
      </c>
      <c r="B49" s="8">
        <v>51.24</v>
      </c>
    </row>
    <row r="50" spans="1:2">
      <c r="A50" s="3">
        <v>111</v>
      </c>
      <c r="B50" s="8">
        <v>126.72</v>
      </c>
    </row>
    <row r="51" spans="1:2">
      <c r="A51" s="3">
        <v>124</v>
      </c>
      <c r="B51" s="8">
        <v>55.35</v>
      </c>
    </row>
    <row r="52" spans="1:2">
      <c r="A52" s="3">
        <v>186</v>
      </c>
      <c r="B52" s="8">
        <v>39.99</v>
      </c>
    </row>
    <row r="53" spans="1:2">
      <c r="A53" s="3">
        <v>83</v>
      </c>
      <c r="B53" s="8">
        <v>30.14</v>
      </c>
    </row>
    <row r="54" spans="1:2">
      <c r="A54" s="3">
        <v>105</v>
      </c>
      <c r="B54" s="8">
        <v>40.520000000000003</v>
      </c>
    </row>
    <row r="55" spans="1:2">
      <c r="A55" s="3">
        <v>7</v>
      </c>
      <c r="B55" s="8">
        <v>19.57</v>
      </c>
    </row>
    <row r="56" spans="1:2">
      <c r="A56" s="3">
        <v>227</v>
      </c>
      <c r="B56" s="8">
        <v>125.44</v>
      </c>
    </row>
    <row r="57" spans="1:2">
      <c r="A57" s="3">
        <v>404</v>
      </c>
      <c r="B57" s="8">
        <v>17.7</v>
      </c>
    </row>
    <row r="58" spans="1:2">
      <c r="A58" s="3">
        <v>1</v>
      </c>
      <c r="B58" s="8">
        <v>4.68</v>
      </c>
    </row>
    <row r="59" spans="1:2">
      <c r="A59" s="3">
        <v>86</v>
      </c>
      <c r="B59" s="8">
        <v>45.47</v>
      </c>
    </row>
    <row r="60" spans="1:2">
      <c r="A60" s="3">
        <v>333</v>
      </c>
      <c r="B60" s="8">
        <v>85.05</v>
      </c>
    </row>
    <row r="61" spans="1:2">
      <c r="A61" s="3">
        <v>481</v>
      </c>
      <c r="B61" s="8">
        <v>36.909999999999997</v>
      </c>
    </row>
    <row r="62" spans="1:2">
      <c r="A62" s="3">
        <v>282</v>
      </c>
      <c r="B62" s="8">
        <v>118.68</v>
      </c>
    </row>
    <row r="63" spans="1:2">
      <c r="A63" s="3">
        <v>51</v>
      </c>
      <c r="B63" s="8">
        <v>14.75</v>
      </c>
    </row>
    <row r="64" spans="1:2">
      <c r="A64" s="3">
        <v>605</v>
      </c>
      <c r="B64" s="8">
        <v>80.739999999999995</v>
      </c>
    </row>
    <row r="65" spans="1:2">
      <c r="A65" s="3">
        <v>405</v>
      </c>
      <c r="B65" s="8">
        <v>121.32</v>
      </c>
    </row>
    <row r="66" spans="1:2">
      <c r="A66" s="3">
        <v>188</v>
      </c>
      <c r="B66" s="8">
        <v>30</v>
      </c>
    </row>
    <row r="67" spans="1:2">
      <c r="A67" s="3">
        <v>87</v>
      </c>
      <c r="B67" s="8">
        <v>7.38</v>
      </c>
    </row>
    <row r="68" spans="1:2">
      <c r="A68" s="3">
        <v>203</v>
      </c>
      <c r="B68" s="8">
        <v>14.53</v>
      </c>
    </row>
    <row r="69" spans="1:2">
      <c r="A69" s="3">
        <v>168</v>
      </c>
      <c r="B69" s="8">
        <v>42.37</v>
      </c>
    </row>
    <row r="70" spans="1:2">
      <c r="A70" s="3">
        <v>553</v>
      </c>
      <c r="B70" s="8">
        <v>128.78</v>
      </c>
    </row>
    <row r="71" spans="1:2">
      <c r="A71" s="3">
        <v>84</v>
      </c>
      <c r="B71" s="8">
        <v>65.02</v>
      </c>
    </row>
    <row r="72" spans="1:2">
      <c r="A72" s="3">
        <v>68</v>
      </c>
      <c r="B72" s="8">
        <v>77.540000000000006</v>
      </c>
    </row>
    <row r="73" spans="1:2">
      <c r="A73" s="3">
        <v>457</v>
      </c>
      <c r="B73" s="8">
        <v>60.27</v>
      </c>
    </row>
    <row r="74" spans="1:2">
      <c r="A74" s="3">
        <v>506</v>
      </c>
      <c r="B74" s="8">
        <v>85.95</v>
      </c>
    </row>
    <row r="75" spans="1:2">
      <c r="A75" s="3">
        <v>6</v>
      </c>
      <c r="B75" s="8">
        <v>11.66</v>
      </c>
    </row>
    <row r="76" spans="1:2">
      <c r="A76" s="3">
        <v>241</v>
      </c>
      <c r="B76" s="8">
        <v>12.64</v>
      </c>
    </row>
    <row r="77" spans="1:2">
      <c r="A77" s="3">
        <v>265</v>
      </c>
      <c r="B77" s="8">
        <v>134.51</v>
      </c>
    </row>
    <row r="78" spans="1:2">
      <c r="A78" s="3">
        <v>775</v>
      </c>
      <c r="B78" s="8">
        <v>10.050000000000001</v>
      </c>
    </row>
    <row r="79" spans="1:2">
      <c r="A79" s="3">
        <v>608</v>
      </c>
      <c r="B79" s="8">
        <v>48.89</v>
      </c>
    </row>
    <row r="80" spans="1:2">
      <c r="A80" s="3">
        <v>303</v>
      </c>
      <c r="B80" s="8">
        <v>16.95</v>
      </c>
    </row>
    <row r="81" spans="1:2">
      <c r="A81" s="11">
        <v>1400</v>
      </c>
      <c r="B81" s="8">
        <v>188.51</v>
      </c>
    </row>
    <row r="82" spans="1:2">
      <c r="A82" s="3">
        <v>7</v>
      </c>
      <c r="B82" s="8">
        <v>5.29</v>
      </c>
    </row>
    <row r="83" spans="1:2">
      <c r="A83" s="3">
        <v>5</v>
      </c>
      <c r="B83" s="8">
        <v>2.06</v>
      </c>
    </row>
    <row r="84" spans="1:2">
      <c r="A84" s="3">
        <v>724</v>
      </c>
      <c r="B84" s="8">
        <v>153.08000000000001</v>
      </c>
    </row>
    <row r="85" spans="1:2">
      <c r="A85" s="3">
        <v>9</v>
      </c>
      <c r="B85" s="8">
        <v>7.31</v>
      </c>
    </row>
    <row r="86" spans="1:2">
      <c r="A86" s="3">
        <v>702</v>
      </c>
      <c r="B86" s="8">
        <v>98.85</v>
      </c>
    </row>
    <row r="87" spans="1:2">
      <c r="A87" s="3">
        <v>106</v>
      </c>
      <c r="B87" s="8">
        <v>21.33</v>
      </c>
    </row>
    <row r="88" spans="1:2">
      <c r="A88" s="3">
        <v>49</v>
      </c>
      <c r="B88" s="8">
        <v>9.41</v>
      </c>
    </row>
    <row r="89" spans="1:2">
      <c r="A89" s="3">
        <v>721</v>
      </c>
      <c r="B89" s="8">
        <v>74.760000000000005</v>
      </c>
    </row>
    <row r="90" spans="1:2">
      <c r="A90" s="3">
        <v>363</v>
      </c>
      <c r="B90" s="8">
        <v>35.270000000000003</v>
      </c>
    </row>
    <row r="91" spans="1:2">
      <c r="A91" s="3">
        <v>275</v>
      </c>
      <c r="B91" s="8">
        <v>21.01</v>
      </c>
    </row>
    <row r="92" spans="1:2">
      <c r="A92" s="3">
        <v>42</v>
      </c>
      <c r="B92" s="8">
        <v>38.130000000000003</v>
      </c>
    </row>
    <row r="93" spans="1:2">
      <c r="A93" s="3">
        <v>4</v>
      </c>
      <c r="B93" s="8">
        <v>26.81</v>
      </c>
    </row>
    <row r="94" spans="1:2">
      <c r="A94" s="3">
        <v>303</v>
      </c>
      <c r="B94" s="8">
        <v>36.15</v>
      </c>
    </row>
    <row r="95" spans="1:2">
      <c r="A95" s="3">
        <v>578</v>
      </c>
      <c r="B95" s="8">
        <v>176.67</v>
      </c>
    </row>
    <row r="96" spans="1:2">
      <c r="A96" s="3">
        <v>770</v>
      </c>
      <c r="B96" s="8">
        <v>118.1</v>
      </c>
    </row>
    <row r="97" spans="1:2">
      <c r="A97" s="3">
        <v>85</v>
      </c>
      <c r="B97" s="8">
        <v>19.989999999999998</v>
      </c>
    </row>
    <row r="98" spans="1:2">
      <c r="A98" s="11">
        <v>1127</v>
      </c>
      <c r="B98" s="8">
        <v>131.1</v>
      </c>
    </row>
    <row r="99" spans="1:2">
      <c r="A99" s="3">
        <v>25</v>
      </c>
      <c r="B99" s="8">
        <v>5.69</v>
      </c>
    </row>
    <row r="100" spans="1:2">
      <c r="A100" s="3">
        <v>284</v>
      </c>
      <c r="B100" s="8">
        <v>69.92</v>
      </c>
    </row>
    <row r="101" spans="1:2">
      <c r="A101" s="3">
        <v>566</v>
      </c>
      <c r="B101" s="8">
        <v>95.88</v>
      </c>
    </row>
    <row r="102" spans="1:2">
      <c r="A102" s="3">
        <v>0</v>
      </c>
      <c r="B102" s="8">
        <v>36.92</v>
      </c>
    </row>
    <row r="103" spans="1:2">
      <c r="A103" s="11">
        <v>1923</v>
      </c>
      <c r="B103" s="8">
        <v>205.64</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9405A-472E-EF4A-9294-317C7D15BE8C}">
  <dimension ref="A1:AC16"/>
  <sheetViews>
    <sheetView workbookViewId="0">
      <selection activeCell="D17" sqref="D17"/>
    </sheetView>
  </sheetViews>
  <sheetFormatPr baseColWidth="10" defaultRowHeight="16"/>
  <cols>
    <col min="4" max="4" width="69.33203125" customWidth="1"/>
    <col min="7" max="7" width="7.83203125" customWidth="1"/>
    <col min="8" max="17" width="0" hidden="1" customWidth="1"/>
    <col min="18" max="18" width="2.6640625" hidden="1" customWidth="1"/>
    <col min="19" max="19" width="10.83203125" hidden="1" customWidth="1"/>
    <col min="20" max="26" width="0.1640625" hidden="1" customWidth="1"/>
    <col min="27" max="27" width="1" hidden="1" customWidth="1"/>
    <col min="28" max="28" width="0.1640625" hidden="1" customWidth="1"/>
    <col min="29" max="29" width="44" customWidth="1"/>
  </cols>
  <sheetData>
    <row r="1" spans="1:29" ht="79" customHeight="1">
      <c r="A1" s="13" t="s">
        <v>153</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row>
    <row r="2" spans="1:29">
      <c r="A2" s="9" t="s">
        <v>145</v>
      </c>
      <c r="B2" s="9" t="s">
        <v>146</v>
      </c>
      <c r="C2" s="4"/>
      <c r="D2" s="4" t="s">
        <v>147</v>
      </c>
    </row>
    <row r="3" spans="1:29" ht="18">
      <c r="A3" s="4">
        <v>7.3</v>
      </c>
      <c r="B3" s="4">
        <v>4.2</v>
      </c>
      <c r="C3" s="4"/>
      <c r="D3" s="4" t="s">
        <v>148</v>
      </c>
      <c r="E3" s="10">
        <f>VARP(A3:A12)</f>
        <v>0.69559999999999944</v>
      </c>
    </row>
    <row r="4" spans="1:29">
      <c r="A4" s="4">
        <v>6.5</v>
      </c>
      <c r="B4" s="4">
        <v>4</v>
      </c>
      <c r="C4" s="4"/>
      <c r="D4" s="4"/>
    </row>
    <row r="5" spans="1:29">
      <c r="A5" s="4">
        <v>5.2</v>
      </c>
      <c r="B5" s="4">
        <v>2.6</v>
      </c>
      <c r="C5" s="4"/>
      <c r="D5" s="4" t="s">
        <v>149</v>
      </c>
      <c r="E5">
        <f>VARP(B3:B12)</f>
        <v>0.69622499999999266</v>
      </c>
    </row>
    <row r="6" spans="1:29">
      <c r="A6" s="4">
        <v>6.3</v>
      </c>
      <c r="B6" s="4">
        <v>4.9000000000000004</v>
      </c>
      <c r="C6" s="4"/>
      <c r="D6" s="4" t="s">
        <v>150</v>
      </c>
    </row>
    <row r="7" spans="1:29">
      <c r="A7" s="4">
        <v>7</v>
      </c>
      <c r="B7" s="4">
        <v>4.4000000000000004</v>
      </c>
      <c r="C7" s="4"/>
      <c r="D7" s="4"/>
    </row>
    <row r="8" spans="1:29" ht="18">
      <c r="A8" s="4">
        <v>5.9</v>
      </c>
      <c r="B8" s="4">
        <v>4.4000000000000004</v>
      </c>
      <c r="C8" s="4"/>
      <c r="D8" s="4" t="s">
        <v>151</v>
      </c>
      <c r="E8" s="10">
        <f>_xlfn.T.TEST(A2:A11,B2:B11,2,3)</f>
        <v>3.6546794455426133E-3</v>
      </c>
    </row>
    <row r="9" spans="1:29">
      <c r="A9" s="4">
        <v>5.2</v>
      </c>
      <c r="B9" s="4">
        <v>5.5</v>
      </c>
      <c r="C9" s="4"/>
      <c r="D9" s="4" t="s">
        <v>152</v>
      </c>
    </row>
    <row r="10" spans="1:29">
      <c r="A10" s="4">
        <v>5</v>
      </c>
      <c r="B10" s="4">
        <v>5.0999999999999996</v>
      </c>
      <c r="C10" s="4"/>
      <c r="D10" s="4" t="s">
        <v>155</v>
      </c>
      <c r="E10" s="4" t="s">
        <v>156</v>
      </c>
    </row>
    <row r="11" spans="1:29">
      <c r="A11" s="4">
        <v>4.7</v>
      </c>
      <c r="B11" s="4">
        <v>5.0999999999999996</v>
      </c>
      <c r="C11" s="4"/>
      <c r="D11" s="4"/>
    </row>
    <row r="12" spans="1:29">
      <c r="A12" s="4">
        <v>5.7</v>
      </c>
      <c r="B12" s="4">
        <v>3.35</v>
      </c>
      <c r="C12" s="4"/>
      <c r="D12" s="4"/>
    </row>
    <row r="16" spans="1:29" ht="66" customHeight="1">
      <c r="A16" s="12" t="s">
        <v>154</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sheetData>
  <mergeCells count="2">
    <mergeCell ref="A1:AC1"/>
    <mergeCell ref="A16:AC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00884-FECC-9E46-AFB2-EAEF374F3BAB}">
  <dimension ref="A1:K15"/>
  <sheetViews>
    <sheetView workbookViewId="0">
      <selection activeCell="D20" sqref="D20"/>
    </sheetView>
  </sheetViews>
  <sheetFormatPr baseColWidth="10" defaultRowHeight="16"/>
  <sheetData>
    <row r="1" spans="1:11" ht="138" customHeight="1">
      <c r="A1" s="12" t="s">
        <v>161</v>
      </c>
      <c r="B1" s="12"/>
      <c r="C1" s="12"/>
      <c r="D1" s="12"/>
      <c r="E1" s="12"/>
      <c r="F1" s="12"/>
      <c r="G1" s="12"/>
      <c r="H1" s="12"/>
      <c r="I1" s="12"/>
      <c r="J1" s="12"/>
      <c r="K1" s="12"/>
    </row>
    <row r="5" spans="1:11">
      <c r="A5" s="9" t="s">
        <v>157</v>
      </c>
      <c r="B5" s="9" t="s">
        <v>158</v>
      </c>
      <c r="C5" s="4"/>
      <c r="D5" s="4" t="s">
        <v>147</v>
      </c>
    </row>
    <row r="6" spans="1:11">
      <c r="A6" s="4">
        <v>838</v>
      </c>
      <c r="B6" s="4">
        <v>820</v>
      </c>
      <c r="C6" s="4"/>
      <c r="D6" s="4" t="s">
        <v>159</v>
      </c>
    </row>
    <row r="7" spans="1:11">
      <c r="A7" s="4">
        <v>362</v>
      </c>
      <c r="B7" s="4">
        <v>1011</v>
      </c>
      <c r="C7" s="4"/>
      <c r="D7" s="4"/>
      <c r="E7" s="4"/>
      <c r="F7" s="4"/>
      <c r="G7" s="4"/>
      <c r="H7" s="4"/>
    </row>
    <row r="8" spans="1:11">
      <c r="A8" s="4">
        <v>312</v>
      </c>
      <c r="B8" s="4">
        <v>671</v>
      </c>
      <c r="C8" s="4"/>
      <c r="D8" s="4" t="s">
        <v>149</v>
      </c>
    </row>
    <row r="9" spans="1:11">
      <c r="A9" s="4">
        <v>432</v>
      </c>
      <c r="B9" s="4">
        <v>1232</v>
      </c>
      <c r="C9" s="4"/>
      <c r="D9" s="4" t="s">
        <v>160</v>
      </c>
    </row>
    <row r="10" spans="1:11">
      <c r="A10" s="4">
        <v>150</v>
      </c>
      <c r="B10" s="4">
        <v>552</v>
      </c>
      <c r="C10" s="4"/>
      <c r="D10" s="4"/>
      <c r="E10" s="4"/>
      <c r="F10" s="4"/>
      <c r="G10" s="4"/>
      <c r="H10" s="4"/>
    </row>
    <row r="11" spans="1:11" ht="18">
      <c r="A11" s="4">
        <v>179</v>
      </c>
      <c r="B11" s="4">
        <v>281</v>
      </c>
      <c r="C11" s="4"/>
      <c r="D11" s="9" t="s">
        <v>151</v>
      </c>
      <c r="E11" s="10">
        <f>_xlfn.T.TEST(A6:A15,B6:B15,1,1)</f>
        <v>6.2201974735154007E-2</v>
      </c>
      <c r="F11" s="4"/>
      <c r="G11" s="4"/>
      <c r="H11" s="4"/>
    </row>
    <row r="12" spans="1:11">
      <c r="A12" s="4">
        <v>295</v>
      </c>
      <c r="B12" s="4">
        <v>1143</v>
      </c>
      <c r="C12" s="4"/>
      <c r="D12" s="9" t="s">
        <v>152</v>
      </c>
      <c r="E12" s="4" t="s">
        <v>162</v>
      </c>
      <c r="F12" s="4"/>
      <c r="G12" s="4"/>
      <c r="H12" s="4"/>
    </row>
    <row r="13" spans="1:11">
      <c r="A13" s="4">
        <v>362</v>
      </c>
      <c r="B13" s="4">
        <v>272</v>
      </c>
      <c r="C13" s="4"/>
      <c r="D13" s="4"/>
      <c r="E13" s="4"/>
      <c r="F13" s="4"/>
      <c r="G13" s="4"/>
      <c r="H13" s="4"/>
    </row>
    <row r="14" spans="1:11">
      <c r="A14" s="4">
        <v>900</v>
      </c>
      <c r="B14" s="4">
        <v>559</v>
      </c>
      <c r="C14" s="4"/>
      <c r="D14" s="4"/>
      <c r="E14" s="4"/>
      <c r="F14" s="4"/>
      <c r="G14" s="4"/>
      <c r="H14" s="4"/>
    </row>
    <row r="15" spans="1:11">
      <c r="A15" s="4">
        <v>697</v>
      </c>
      <c r="B15" s="4">
        <v>356</v>
      </c>
      <c r="C15" s="4"/>
      <c r="D15" s="4"/>
      <c r="E15" s="4"/>
      <c r="F15" s="4"/>
      <c r="G15" s="4"/>
      <c r="H15" s="4"/>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8A181-0D27-B44F-BE68-D6459C151C11}">
  <dimension ref="A1:L36"/>
  <sheetViews>
    <sheetView workbookViewId="0">
      <selection activeCell="D14" sqref="D14"/>
    </sheetView>
  </sheetViews>
  <sheetFormatPr baseColWidth="10" defaultRowHeight="16"/>
  <sheetData>
    <row r="1" spans="1:12" ht="164" customHeight="1">
      <c r="A1" s="12" t="s">
        <v>169</v>
      </c>
      <c r="B1" s="12"/>
      <c r="C1" s="12"/>
      <c r="D1" s="12"/>
      <c r="E1" s="12"/>
      <c r="F1" s="12"/>
      <c r="G1" s="12"/>
      <c r="H1" s="12"/>
      <c r="I1" s="12"/>
      <c r="J1" s="12"/>
      <c r="K1" s="12"/>
      <c r="L1" s="12"/>
    </row>
    <row r="4" spans="1:12">
      <c r="A4" s="9" t="s">
        <v>163</v>
      </c>
      <c r="B4" s="4"/>
      <c r="C4" s="4" t="s">
        <v>147</v>
      </c>
    </row>
    <row r="5" spans="1:12">
      <c r="A5" s="4">
        <v>54000</v>
      </c>
      <c r="B5" s="4"/>
      <c r="C5" s="4" t="s">
        <v>164</v>
      </c>
    </row>
    <row r="6" spans="1:12">
      <c r="A6" s="4">
        <v>46500</v>
      </c>
      <c r="B6" s="4"/>
      <c r="C6" s="4"/>
      <c r="D6" s="4"/>
      <c r="E6" s="4"/>
      <c r="F6" s="4"/>
      <c r="G6" s="4"/>
      <c r="H6" s="4"/>
      <c r="I6" s="4"/>
    </row>
    <row r="7" spans="1:12">
      <c r="A7" s="4">
        <v>46000</v>
      </c>
      <c r="B7" s="4"/>
      <c r="C7" s="4" t="s">
        <v>149</v>
      </c>
    </row>
    <row r="8" spans="1:12">
      <c r="A8" s="4">
        <v>49500</v>
      </c>
      <c r="B8" s="4"/>
      <c r="C8" s="4" t="s">
        <v>165</v>
      </c>
    </row>
    <row r="9" spans="1:12">
      <c r="A9" s="4">
        <v>62500</v>
      </c>
      <c r="B9" s="4"/>
      <c r="C9" s="4"/>
      <c r="D9" s="4"/>
      <c r="E9" s="4"/>
      <c r="F9" s="4"/>
      <c r="G9" s="4"/>
      <c r="H9" s="4"/>
      <c r="I9" s="4"/>
    </row>
    <row r="10" spans="1:12">
      <c r="A10" s="4">
        <v>52500</v>
      </c>
      <c r="B10" s="4"/>
      <c r="C10" s="9" t="s">
        <v>166</v>
      </c>
      <c r="D10" s="4">
        <v>0.05</v>
      </c>
      <c r="E10" s="4"/>
      <c r="F10" s="4"/>
      <c r="G10" s="4"/>
      <c r="H10" s="4"/>
      <c r="I10" s="4"/>
    </row>
    <row r="11" spans="1:12">
      <c r="A11" s="4">
        <v>52000</v>
      </c>
      <c r="B11" s="4"/>
      <c r="C11" s="9" t="s">
        <v>167</v>
      </c>
      <c r="D11" s="4">
        <v>51500</v>
      </c>
      <c r="E11" s="4"/>
      <c r="F11" s="4"/>
      <c r="G11" s="4"/>
      <c r="H11" s="4"/>
      <c r="I11" s="4"/>
    </row>
    <row r="12" spans="1:12" ht="18">
      <c r="A12" s="4">
        <v>54000</v>
      </c>
      <c r="B12" s="4"/>
      <c r="C12" s="9" t="s">
        <v>168</v>
      </c>
      <c r="D12" s="10">
        <f>_xlfn.Z.TEST(A5:A36,D11,STDEV(A5:A36))</f>
        <v>3.8464903846074462E-2</v>
      </c>
      <c r="E12" s="4"/>
      <c r="F12" s="4"/>
      <c r="G12" s="4"/>
      <c r="H12" s="4"/>
      <c r="I12" s="4"/>
    </row>
    <row r="13" spans="1:12" ht="19">
      <c r="A13" s="4">
        <v>55000</v>
      </c>
      <c r="B13" s="4"/>
      <c r="C13" s="9" t="s">
        <v>152</v>
      </c>
      <c r="D13" s="14" t="s">
        <v>156</v>
      </c>
      <c r="E13" s="4"/>
      <c r="F13" s="4"/>
      <c r="G13" s="4"/>
      <c r="H13" s="4"/>
      <c r="I13" s="4"/>
    </row>
    <row r="14" spans="1:12">
      <c r="A14" s="4">
        <v>47500</v>
      </c>
      <c r="B14" s="4"/>
      <c r="C14" s="4"/>
      <c r="D14" s="4"/>
      <c r="E14" s="4"/>
      <c r="F14" s="4"/>
      <c r="G14" s="4"/>
      <c r="H14" s="4"/>
      <c r="I14" s="4"/>
    </row>
    <row r="15" spans="1:12">
      <c r="A15" s="4">
        <v>47500</v>
      </c>
      <c r="B15" s="4"/>
      <c r="C15" s="4"/>
      <c r="D15" s="4"/>
      <c r="E15" s="4"/>
      <c r="F15" s="4"/>
      <c r="G15" s="4"/>
      <c r="H15" s="4"/>
      <c r="I15" s="4"/>
    </row>
    <row r="16" spans="1:12">
      <c r="A16" s="4">
        <v>55000</v>
      </c>
      <c r="B16" s="4"/>
      <c r="C16" s="4"/>
      <c r="D16" s="4"/>
      <c r="E16" s="4"/>
      <c r="F16" s="4"/>
      <c r="G16" s="4"/>
      <c r="H16" s="4"/>
      <c r="I16" s="4"/>
    </row>
    <row r="17" spans="1:9">
      <c r="A17" s="4">
        <v>69500</v>
      </c>
      <c r="B17" s="4"/>
      <c r="C17" s="4"/>
      <c r="D17" s="4"/>
      <c r="E17" s="4"/>
      <c r="F17" s="4"/>
      <c r="G17" s="4"/>
      <c r="H17" s="4"/>
      <c r="I17" s="4"/>
    </row>
    <row r="18" spans="1:9">
      <c r="A18" s="4">
        <v>48500</v>
      </c>
      <c r="B18" s="4"/>
      <c r="C18" s="4"/>
      <c r="D18" s="4"/>
      <c r="E18" s="4"/>
      <c r="F18" s="4"/>
      <c r="G18" s="4"/>
      <c r="H18" s="4"/>
      <c r="I18" s="4"/>
    </row>
    <row r="19" spans="1:9">
      <c r="A19" s="4">
        <v>50500</v>
      </c>
      <c r="B19" s="4"/>
      <c r="C19" s="4"/>
      <c r="D19" s="4"/>
      <c r="E19" s="4"/>
      <c r="F19" s="4"/>
      <c r="G19" s="4"/>
      <c r="H19" s="4"/>
      <c r="I19" s="4"/>
    </row>
    <row r="20" spans="1:9">
      <c r="A20" s="4">
        <v>71500</v>
      </c>
      <c r="B20" s="4"/>
      <c r="C20" s="4"/>
      <c r="D20" s="4"/>
      <c r="E20" s="4"/>
      <c r="F20" s="4"/>
      <c r="G20" s="4"/>
      <c r="H20" s="4"/>
      <c r="I20" s="4"/>
    </row>
    <row r="21" spans="1:9">
      <c r="A21" s="4">
        <v>54000</v>
      </c>
      <c r="B21" s="4"/>
      <c r="C21" s="4"/>
      <c r="D21" s="4"/>
      <c r="E21" s="4"/>
      <c r="F21" s="4"/>
      <c r="G21" s="4"/>
      <c r="H21" s="4"/>
      <c r="I21" s="4"/>
    </row>
    <row r="22" spans="1:9">
      <c r="A22" s="4">
        <v>46500</v>
      </c>
      <c r="B22" s="4"/>
      <c r="C22" s="4"/>
      <c r="D22" s="4"/>
      <c r="E22" s="4"/>
      <c r="F22" s="4"/>
      <c r="G22" s="4"/>
      <c r="H22" s="4"/>
      <c r="I22" s="4"/>
    </row>
    <row r="23" spans="1:9">
      <c r="A23" s="4">
        <v>46000</v>
      </c>
      <c r="B23" s="4"/>
      <c r="C23" s="4"/>
      <c r="D23" s="4"/>
      <c r="E23" s="4"/>
      <c r="F23" s="4"/>
      <c r="G23" s="4"/>
      <c r="H23" s="4"/>
      <c r="I23" s="4"/>
    </row>
    <row r="24" spans="1:9">
      <c r="A24" s="4">
        <v>49500</v>
      </c>
      <c r="B24" s="4"/>
      <c r="C24" s="4"/>
      <c r="D24" s="4"/>
      <c r="E24" s="4"/>
      <c r="F24" s="4"/>
      <c r="G24" s="4"/>
      <c r="H24" s="4"/>
      <c r="I24" s="4"/>
    </row>
    <row r="25" spans="1:9">
      <c r="A25" s="4">
        <v>62500</v>
      </c>
      <c r="B25" s="4"/>
      <c r="C25" s="4"/>
      <c r="D25" s="4"/>
      <c r="E25" s="4"/>
      <c r="F25" s="4"/>
      <c r="G25" s="4"/>
      <c r="H25" s="4"/>
      <c r="I25" s="4"/>
    </row>
    <row r="26" spans="1:9">
      <c r="A26" s="4">
        <v>52500</v>
      </c>
      <c r="B26" s="4"/>
      <c r="C26" s="4"/>
      <c r="D26" s="4"/>
      <c r="E26" s="4"/>
      <c r="F26" s="4"/>
      <c r="G26" s="4"/>
      <c r="H26" s="4"/>
      <c r="I26" s="4"/>
    </row>
    <row r="27" spans="1:9">
      <c r="A27" s="4">
        <v>52000</v>
      </c>
      <c r="B27" s="4"/>
      <c r="C27" s="4"/>
      <c r="D27" s="4"/>
      <c r="E27" s="4"/>
      <c r="F27" s="4"/>
      <c r="G27" s="4"/>
      <c r="H27" s="4"/>
      <c r="I27" s="4"/>
    </row>
    <row r="28" spans="1:9">
      <c r="A28" s="4">
        <v>54000</v>
      </c>
      <c r="B28" s="4"/>
      <c r="C28" s="4"/>
      <c r="D28" s="4"/>
      <c r="E28" s="4"/>
      <c r="F28" s="4"/>
      <c r="G28" s="4"/>
      <c r="H28" s="4"/>
      <c r="I28" s="4"/>
    </row>
    <row r="29" spans="1:9">
      <c r="A29" s="4">
        <v>55000</v>
      </c>
      <c r="B29" s="4"/>
      <c r="C29" s="4"/>
      <c r="D29" s="4"/>
      <c r="E29" s="4"/>
      <c r="F29" s="4"/>
      <c r="G29" s="4"/>
      <c r="H29" s="4"/>
      <c r="I29" s="4"/>
    </row>
    <row r="30" spans="1:9">
      <c r="A30" s="4">
        <v>47500</v>
      </c>
      <c r="B30" s="4"/>
      <c r="C30" s="4"/>
      <c r="D30" s="4"/>
      <c r="E30" s="4"/>
      <c r="F30" s="4"/>
      <c r="G30" s="4"/>
      <c r="H30" s="4"/>
      <c r="I30" s="4"/>
    </row>
    <row r="31" spans="1:9">
      <c r="A31" s="4">
        <v>47500</v>
      </c>
      <c r="B31" s="4"/>
      <c r="C31" s="4"/>
      <c r="D31" s="4"/>
      <c r="E31" s="4"/>
      <c r="F31" s="4"/>
      <c r="G31" s="4"/>
      <c r="H31" s="4"/>
      <c r="I31" s="4"/>
    </row>
    <row r="32" spans="1:9">
      <c r="A32" s="4">
        <v>55000</v>
      </c>
      <c r="B32" s="4"/>
      <c r="C32" s="4"/>
      <c r="D32" s="4"/>
      <c r="E32" s="4"/>
      <c r="F32" s="4"/>
      <c r="G32" s="4"/>
      <c r="H32" s="4"/>
      <c r="I32" s="4"/>
    </row>
    <row r="33" spans="1:9">
      <c r="A33" s="4">
        <v>69500</v>
      </c>
      <c r="B33" s="4"/>
      <c r="C33" s="4"/>
      <c r="D33" s="4"/>
      <c r="E33" s="4"/>
      <c r="F33" s="4"/>
      <c r="G33" s="4"/>
      <c r="H33" s="4"/>
      <c r="I33" s="4"/>
    </row>
    <row r="34" spans="1:9">
      <c r="A34" s="4">
        <v>48500</v>
      </c>
      <c r="B34" s="4"/>
      <c r="C34" s="4"/>
      <c r="D34" s="4"/>
      <c r="E34" s="4"/>
      <c r="F34" s="4"/>
      <c r="G34" s="4"/>
      <c r="H34" s="4"/>
      <c r="I34" s="4"/>
    </row>
    <row r="35" spans="1:9">
      <c r="A35" s="4">
        <v>50500</v>
      </c>
      <c r="B35" s="4"/>
      <c r="C35" s="4"/>
      <c r="D35" s="4"/>
      <c r="E35" s="4"/>
      <c r="F35" s="4"/>
      <c r="G35" s="4"/>
      <c r="H35" s="4"/>
      <c r="I35" s="4"/>
    </row>
    <row r="36" spans="1:9">
      <c r="A36" s="4">
        <v>71500</v>
      </c>
      <c r="B36" s="4"/>
      <c r="C36" s="4"/>
      <c r="D36" s="4"/>
      <c r="E36" s="4"/>
      <c r="F36" s="4"/>
      <c r="G36" s="4"/>
      <c r="H36" s="4"/>
      <c r="I3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79DED-9059-E94F-BBB0-BC5D119D45BC}">
  <dimension ref="A1:L36"/>
  <sheetViews>
    <sheetView workbookViewId="0">
      <selection activeCell="H19" sqref="H19"/>
    </sheetView>
  </sheetViews>
  <sheetFormatPr baseColWidth="10" defaultRowHeight="16"/>
  <sheetData>
    <row r="1" spans="1:12" ht="164" customHeight="1">
      <c r="A1" s="12" t="s">
        <v>170</v>
      </c>
      <c r="B1" s="12"/>
      <c r="C1" s="12"/>
      <c r="D1" s="12"/>
      <c r="E1" s="12"/>
      <c r="F1" s="12"/>
      <c r="G1" s="12"/>
      <c r="H1" s="12"/>
      <c r="I1" s="12"/>
      <c r="J1" s="12"/>
      <c r="K1" s="12"/>
      <c r="L1" s="12"/>
    </row>
    <row r="4" spans="1:12">
      <c r="A4" s="9" t="s">
        <v>163</v>
      </c>
      <c r="B4" s="4"/>
      <c r="C4" s="4" t="s">
        <v>147</v>
      </c>
    </row>
    <row r="5" spans="1:12">
      <c r="A5" s="4">
        <v>54000</v>
      </c>
      <c r="B5" s="4"/>
      <c r="C5" s="4" t="s">
        <v>164</v>
      </c>
    </row>
    <row r="6" spans="1:12">
      <c r="A6" s="4">
        <v>46500</v>
      </c>
      <c r="B6" s="4"/>
      <c r="C6" s="4"/>
      <c r="D6" s="4"/>
      <c r="E6" s="4"/>
      <c r="F6" s="4"/>
      <c r="G6" s="4"/>
      <c r="H6" s="4"/>
      <c r="I6" s="4"/>
    </row>
    <row r="7" spans="1:12">
      <c r="A7" s="4">
        <v>46000</v>
      </c>
      <c r="B7" s="4"/>
      <c r="C7" s="4" t="s">
        <v>149</v>
      </c>
    </row>
    <row r="8" spans="1:12">
      <c r="A8" s="4">
        <v>49500</v>
      </c>
      <c r="B8" s="4"/>
      <c r="C8" s="4" t="s">
        <v>165</v>
      </c>
    </row>
    <row r="9" spans="1:12">
      <c r="A9" s="4">
        <v>62500</v>
      </c>
      <c r="B9" s="4"/>
      <c r="C9" s="4"/>
      <c r="D9" s="4"/>
      <c r="E9" s="4"/>
      <c r="F9" s="4"/>
      <c r="G9" s="4"/>
      <c r="H9" s="4"/>
      <c r="I9" s="4"/>
    </row>
    <row r="10" spans="1:12">
      <c r="A10" s="4">
        <v>52500</v>
      </c>
      <c r="B10" s="4"/>
      <c r="C10" s="4"/>
      <c r="D10" s="4"/>
      <c r="E10" s="4"/>
      <c r="F10" s="4"/>
      <c r="G10" s="4"/>
      <c r="H10" s="4"/>
      <c r="I10" s="4"/>
    </row>
    <row r="11" spans="1:12">
      <c r="A11" s="4">
        <v>52000</v>
      </c>
      <c r="B11" s="4"/>
      <c r="C11" s="9" t="s">
        <v>166</v>
      </c>
      <c r="D11" s="4">
        <v>0.05</v>
      </c>
      <c r="E11" s="4"/>
      <c r="F11" s="4"/>
      <c r="G11" s="4"/>
      <c r="H11" s="4"/>
      <c r="I11" s="4"/>
    </row>
    <row r="12" spans="1:12">
      <c r="A12" s="4">
        <v>54000</v>
      </c>
      <c r="B12" s="4"/>
      <c r="C12" s="9" t="s">
        <v>171</v>
      </c>
      <c r="D12" s="4">
        <v>51500</v>
      </c>
      <c r="E12" s="4"/>
      <c r="F12" s="4"/>
      <c r="G12" s="4"/>
      <c r="H12" s="4"/>
      <c r="I12" s="4"/>
    </row>
    <row r="13" spans="1:12">
      <c r="A13" s="4">
        <v>55000</v>
      </c>
      <c r="B13" s="4"/>
      <c r="C13" s="9" t="s">
        <v>168</v>
      </c>
      <c r="D13" s="15">
        <v>3.85E-2</v>
      </c>
      <c r="E13" s="4"/>
      <c r="F13" s="4"/>
      <c r="G13" s="4"/>
      <c r="H13" s="4"/>
      <c r="I13" s="4"/>
    </row>
    <row r="14" spans="1:12">
      <c r="A14" s="4">
        <v>47500</v>
      </c>
      <c r="B14" s="4"/>
      <c r="C14" s="9" t="s">
        <v>172</v>
      </c>
      <c r="D14" s="15">
        <v>0.08</v>
      </c>
      <c r="E14" s="4"/>
      <c r="F14" s="4"/>
      <c r="G14" s="4"/>
      <c r="H14" s="4"/>
      <c r="I14" s="4"/>
    </row>
    <row r="15" spans="1:12">
      <c r="A15" s="4">
        <v>47500</v>
      </c>
      <c r="B15" s="4"/>
      <c r="C15" s="4" t="s">
        <v>152</v>
      </c>
      <c r="D15" s="15" t="s">
        <v>162</v>
      </c>
      <c r="E15" s="4"/>
      <c r="F15" s="4"/>
      <c r="G15" s="4"/>
      <c r="H15" s="4"/>
      <c r="I15" s="4"/>
    </row>
    <row r="16" spans="1:12">
      <c r="A16" s="4">
        <v>55000</v>
      </c>
      <c r="B16" s="4"/>
      <c r="C16" s="4"/>
      <c r="D16" s="4"/>
      <c r="E16" s="4"/>
      <c r="F16" s="4"/>
      <c r="G16" s="4"/>
      <c r="H16" s="4"/>
      <c r="I16" s="4"/>
    </row>
    <row r="17" spans="1:9">
      <c r="A17" s="4">
        <v>69500</v>
      </c>
      <c r="B17" s="4"/>
      <c r="C17" s="4"/>
      <c r="D17" s="4"/>
      <c r="E17" s="4"/>
      <c r="F17" s="4"/>
      <c r="G17" s="4"/>
      <c r="H17" s="4"/>
      <c r="I17" s="4"/>
    </row>
    <row r="18" spans="1:9">
      <c r="A18" s="4">
        <v>48500</v>
      </c>
      <c r="B18" s="4"/>
      <c r="C18" s="4"/>
      <c r="D18" s="4"/>
      <c r="E18" s="4"/>
      <c r="F18" s="4"/>
      <c r="G18" s="4"/>
      <c r="H18" s="4"/>
      <c r="I18" s="4"/>
    </row>
    <row r="19" spans="1:9">
      <c r="A19" s="4">
        <v>50500</v>
      </c>
      <c r="B19" s="4"/>
      <c r="C19" s="4"/>
      <c r="D19" s="4"/>
      <c r="E19" s="4"/>
      <c r="F19" s="4"/>
      <c r="G19" s="4"/>
      <c r="H19" s="4"/>
      <c r="I19" s="4"/>
    </row>
    <row r="20" spans="1:9">
      <c r="A20" s="4">
        <v>71500</v>
      </c>
      <c r="B20" s="4"/>
      <c r="C20" s="4"/>
      <c r="D20" s="4"/>
      <c r="E20" s="4"/>
      <c r="F20" s="4"/>
      <c r="G20" s="4"/>
      <c r="H20" s="4"/>
      <c r="I20" s="4"/>
    </row>
    <row r="21" spans="1:9">
      <c r="A21" s="4">
        <v>54000</v>
      </c>
      <c r="B21" s="4"/>
      <c r="C21" s="4"/>
      <c r="D21" s="4"/>
      <c r="E21" s="4"/>
      <c r="F21" s="4"/>
      <c r="G21" s="4"/>
      <c r="H21" s="4"/>
      <c r="I21" s="4"/>
    </row>
    <row r="22" spans="1:9">
      <c r="A22" s="4">
        <v>46500</v>
      </c>
      <c r="B22" s="4"/>
      <c r="C22" s="4"/>
      <c r="D22" s="4"/>
      <c r="E22" s="4"/>
      <c r="F22" s="4"/>
      <c r="G22" s="4"/>
      <c r="H22" s="4"/>
      <c r="I22" s="4"/>
    </row>
    <row r="23" spans="1:9">
      <c r="A23" s="4">
        <v>46000</v>
      </c>
      <c r="B23" s="4"/>
      <c r="C23" s="4"/>
      <c r="D23" s="4"/>
      <c r="E23" s="4"/>
      <c r="F23" s="4"/>
      <c r="G23" s="4"/>
      <c r="H23" s="4"/>
      <c r="I23" s="4"/>
    </row>
    <row r="24" spans="1:9">
      <c r="A24" s="4">
        <v>49500</v>
      </c>
      <c r="B24" s="4"/>
      <c r="C24" s="4"/>
      <c r="D24" s="4"/>
      <c r="E24" s="4"/>
      <c r="F24" s="4"/>
      <c r="G24" s="4"/>
      <c r="H24" s="4"/>
      <c r="I24" s="4"/>
    </row>
    <row r="25" spans="1:9">
      <c r="A25" s="4">
        <v>62500</v>
      </c>
      <c r="B25" s="4"/>
      <c r="C25" s="4"/>
      <c r="D25" s="4"/>
      <c r="E25" s="4"/>
      <c r="F25" s="4"/>
      <c r="G25" s="4"/>
      <c r="H25" s="4"/>
      <c r="I25" s="4"/>
    </row>
    <row r="26" spans="1:9">
      <c r="A26" s="4">
        <v>52500</v>
      </c>
      <c r="B26" s="4"/>
      <c r="C26" s="4"/>
      <c r="D26" s="4"/>
      <c r="E26" s="4"/>
      <c r="F26" s="4"/>
      <c r="G26" s="4"/>
      <c r="H26" s="4"/>
      <c r="I26" s="4"/>
    </row>
    <row r="27" spans="1:9">
      <c r="A27" s="4">
        <v>52000</v>
      </c>
      <c r="B27" s="4"/>
      <c r="C27" s="4"/>
      <c r="D27" s="4"/>
      <c r="E27" s="4"/>
      <c r="F27" s="4"/>
      <c r="G27" s="4"/>
      <c r="H27" s="4"/>
      <c r="I27" s="4"/>
    </row>
    <row r="28" spans="1:9">
      <c r="A28" s="4">
        <v>54000</v>
      </c>
      <c r="B28" s="4"/>
      <c r="C28" s="4"/>
      <c r="D28" s="4"/>
      <c r="E28" s="4"/>
      <c r="F28" s="4"/>
      <c r="G28" s="4"/>
      <c r="H28" s="4"/>
      <c r="I28" s="4"/>
    </row>
    <row r="29" spans="1:9">
      <c r="A29" s="4">
        <v>55000</v>
      </c>
      <c r="B29" s="4"/>
      <c r="C29" s="4"/>
      <c r="D29" s="4"/>
      <c r="E29" s="4"/>
      <c r="F29" s="4"/>
      <c r="G29" s="4"/>
      <c r="H29" s="4"/>
      <c r="I29" s="4"/>
    </row>
    <row r="30" spans="1:9">
      <c r="A30" s="4">
        <v>47500</v>
      </c>
      <c r="B30" s="4"/>
      <c r="C30" s="4"/>
      <c r="D30" s="4"/>
      <c r="E30" s="4"/>
      <c r="F30" s="4"/>
      <c r="G30" s="4"/>
      <c r="H30" s="4"/>
      <c r="I30" s="4"/>
    </row>
    <row r="31" spans="1:9">
      <c r="A31" s="4">
        <v>47500</v>
      </c>
      <c r="B31" s="4"/>
      <c r="C31" s="4"/>
      <c r="D31" s="4"/>
      <c r="E31" s="4"/>
      <c r="F31" s="4"/>
      <c r="G31" s="4"/>
      <c r="H31" s="4"/>
      <c r="I31" s="4"/>
    </row>
    <row r="32" spans="1:9">
      <c r="A32" s="4">
        <v>55000</v>
      </c>
      <c r="B32" s="4"/>
      <c r="C32" s="4"/>
      <c r="D32" s="4"/>
      <c r="E32" s="4"/>
      <c r="F32" s="4"/>
      <c r="G32" s="4"/>
      <c r="H32" s="4"/>
      <c r="I32" s="4"/>
    </row>
    <row r="33" spans="1:9">
      <c r="A33" s="4">
        <v>69500</v>
      </c>
      <c r="B33" s="4"/>
      <c r="C33" s="4"/>
      <c r="D33" s="4"/>
      <c r="E33" s="4"/>
      <c r="F33" s="4"/>
      <c r="G33" s="4"/>
      <c r="H33" s="4"/>
      <c r="I33" s="4"/>
    </row>
    <row r="34" spans="1:9">
      <c r="A34" s="4">
        <v>48500</v>
      </c>
      <c r="B34" s="4"/>
      <c r="C34" s="4"/>
      <c r="D34" s="4"/>
      <c r="E34" s="4"/>
      <c r="F34" s="4"/>
      <c r="G34" s="4"/>
      <c r="H34" s="4"/>
      <c r="I34" s="4"/>
    </row>
    <row r="35" spans="1:9">
      <c r="A35" s="4">
        <v>50500</v>
      </c>
      <c r="B35" s="4"/>
      <c r="C35" s="4"/>
      <c r="D35" s="4"/>
      <c r="E35" s="4"/>
      <c r="F35" s="4"/>
      <c r="G35" s="4"/>
      <c r="H35" s="4"/>
      <c r="I35" s="4"/>
    </row>
    <row r="36" spans="1:9">
      <c r="A36" s="4">
        <v>71500</v>
      </c>
      <c r="B36" s="4"/>
      <c r="C36" s="4"/>
      <c r="D36" s="4"/>
      <c r="E36" s="4"/>
      <c r="F36" s="4"/>
      <c r="G36" s="4"/>
      <c r="H36" s="4"/>
      <c r="I36" s="4"/>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E9C2C-2A95-1D40-A2DB-F5188D9583B9}">
  <dimension ref="A1:I14"/>
  <sheetViews>
    <sheetView workbookViewId="0">
      <selection activeCell="E12" sqref="E12"/>
    </sheetView>
  </sheetViews>
  <sheetFormatPr baseColWidth="10" defaultRowHeight="16"/>
  <sheetData>
    <row r="1" spans="1:9" ht="266" customHeight="1">
      <c r="A1" s="12" t="s">
        <v>173</v>
      </c>
      <c r="B1" s="12"/>
      <c r="C1" s="12"/>
      <c r="D1" s="12"/>
      <c r="E1" s="12"/>
      <c r="F1" s="12"/>
      <c r="G1" s="12"/>
      <c r="H1" s="12"/>
      <c r="I1" s="12"/>
    </row>
    <row r="4" spans="1:9">
      <c r="A4" s="9" t="s">
        <v>174</v>
      </c>
      <c r="B4" s="9" t="s">
        <v>175</v>
      </c>
      <c r="C4" s="4"/>
      <c r="D4" s="4" t="s">
        <v>147</v>
      </c>
    </row>
    <row r="5" spans="1:9">
      <c r="A5" s="4">
        <v>11.25</v>
      </c>
      <c r="B5" s="4">
        <v>5.5</v>
      </c>
      <c r="C5" s="4"/>
      <c r="D5" s="4" t="s">
        <v>176</v>
      </c>
    </row>
    <row r="6" spans="1:9">
      <c r="A6" s="4">
        <v>6.75</v>
      </c>
      <c r="B6" s="4">
        <v>5.5</v>
      </c>
      <c r="C6" s="4"/>
      <c r="D6" s="4"/>
      <c r="E6" s="4"/>
      <c r="F6" s="4"/>
      <c r="G6" s="4"/>
      <c r="H6" s="4"/>
      <c r="I6" s="4"/>
    </row>
    <row r="7" spans="1:9">
      <c r="A7" s="4">
        <v>6</v>
      </c>
      <c r="B7" s="4">
        <v>5.5</v>
      </c>
      <c r="C7" s="4"/>
      <c r="D7" s="4" t="s">
        <v>149</v>
      </c>
    </row>
    <row r="8" spans="1:9">
      <c r="A8" s="4">
        <v>9.25</v>
      </c>
      <c r="B8" s="4">
        <v>5.5</v>
      </c>
      <c r="C8" s="4"/>
      <c r="D8" s="4" t="s">
        <v>177</v>
      </c>
    </row>
    <row r="9" spans="1:9">
      <c r="A9" s="4">
        <v>7.5</v>
      </c>
      <c r="B9" s="4">
        <v>5.5</v>
      </c>
      <c r="C9" s="4"/>
      <c r="D9" s="4"/>
      <c r="E9" s="4"/>
      <c r="F9" s="4"/>
      <c r="G9" s="4"/>
      <c r="H9" s="4"/>
      <c r="I9" s="4"/>
    </row>
    <row r="10" spans="1:9">
      <c r="A10" s="4">
        <v>7.75</v>
      </c>
      <c r="B10" s="4">
        <v>5.5</v>
      </c>
      <c r="C10" s="4"/>
      <c r="D10" s="9" t="s">
        <v>166</v>
      </c>
      <c r="E10" s="4">
        <v>0.05</v>
      </c>
      <c r="F10" s="4"/>
      <c r="G10" s="4"/>
      <c r="H10" s="4"/>
      <c r="I10" s="4"/>
    </row>
    <row r="11" spans="1:9" ht="18">
      <c r="A11" s="4">
        <v>11.5</v>
      </c>
      <c r="B11" s="4">
        <v>5.5</v>
      </c>
      <c r="C11" s="4"/>
      <c r="D11" s="9" t="s">
        <v>178</v>
      </c>
      <c r="E11" s="10">
        <f>CHITEST(A5:A14,B5:B14)</f>
        <v>1.0691800663267557E-2</v>
      </c>
      <c r="F11" s="4"/>
      <c r="G11" s="4"/>
      <c r="H11" s="4"/>
      <c r="I11" s="4"/>
    </row>
    <row r="12" spans="1:9">
      <c r="A12" s="4">
        <v>4.5</v>
      </c>
      <c r="B12" s="4">
        <v>5.5</v>
      </c>
      <c r="C12" s="4"/>
      <c r="D12" s="9" t="s">
        <v>152</v>
      </c>
      <c r="E12" s="16" t="s">
        <v>156</v>
      </c>
      <c r="F12" s="4"/>
      <c r="G12" s="4"/>
      <c r="H12" s="4"/>
      <c r="I12" s="4"/>
    </row>
    <row r="13" spans="1:9">
      <c r="A13" s="4">
        <v>6.25</v>
      </c>
      <c r="B13" s="4">
        <v>5.5</v>
      </c>
      <c r="C13" s="4"/>
      <c r="D13" s="4"/>
      <c r="E13" s="4"/>
      <c r="F13" s="4"/>
      <c r="G13" s="4"/>
      <c r="H13" s="4"/>
      <c r="I13" s="4"/>
    </row>
    <row r="14" spans="1:9">
      <c r="A14" s="4">
        <v>10.25</v>
      </c>
      <c r="B14" s="4">
        <v>5.5</v>
      </c>
      <c r="C14" s="4"/>
      <c r="D14" s="4"/>
      <c r="E14" s="4"/>
      <c r="F14" s="4"/>
      <c r="G14" s="4"/>
      <c r="H14" s="4"/>
      <c r="I14" s="4"/>
    </row>
  </sheetData>
  <mergeCells count="1">
    <mergeCell ref="A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DDD8-0F58-3441-A3D7-11984D9CC7AA}">
  <dimension ref="A1:K14"/>
  <sheetViews>
    <sheetView workbookViewId="0">
      <selection activeCell="G12" sqref="G12:G13"/>
    </sheetView>
  </sheetViews>
  <sheetFormatPr baseColWidth="10" defaultRowHeight="16"/>
  <sheetData>
    <row r="1" spans="1:11" ht="285" customHeight="1">
      <c r="A1" s="12" t="s">
        <v>179</v>
      </c>
      <c r="B1" s="12"/>
      <c r="C1" s="12"/>
      <c r="D1" s="12"/>
      <c r="E1" s="12"/>
      <c r="F1" s="12"/>
      <c r="G1" s="12"/>
      <c r="H1" s="12"/>
      <c r="I1" s="12"/>
    </row>
    <row r="4" spans="1:11" ht="18">
      <c r="A4" s="17" t="s">
        <v>180</v>
      </c>
    </row>
    <row r="5" spans="1:11">
      <c r="A5" s="9" t="s">
        <v>181</v>
      </c>
      <c r="B5" s="9" t="s">
        <v>182</v>
      </c>
      <c r="C5" s="9" t="s">
        <v>183</v>
      </c>
      <c r="D5" s="9" t="s">
        <v>184</v>
      </c>
      <c r="F5" s="4" t="s">
        <v>147</v>
      </c>
    </row>
    <row r="6" spans="1:11">
      <c r="A6" s="4" t="s">
        <v>185</v>
      </c>
      <c r="B6" s="18">
        <v>79896</v>
      </c>
      <c r="C6" s="18">
        <v>80000</v>
      </c>
      <c r="D6" s="19">
        <v>0.8</v>
      </c>
      <c r="E6" s="4"/>
      <c r="F6" s="4" t="s">
        <v>191</v>
      </c>
    </row>
    <row r="7" spans="1:11">
      <c r="A7" s="4" t="s">
        <v>186</v>
      </c>
      <c r="B7" s="18">
        <v>7297</v>
      </c>
      <c r="C7" s="18">
        <v>7250</v>
      </c>
      <c r="D7" s="19">
        <v>7.2499999999999995E-2</v>
      </c>
      <c r="F7" s="4"/>
      <c r="G7" s="4"/>
      <c r="H7" s="4"/>
      <c r="I7" s="4"/>
      <c r="J7" s="4"/>
      <c r="K7" s="4"/>
    </row>
    <row r="8" spans="1:11">
      <c r="A8" s="4" t="s">
        <v>187</v>
      </c>
      <c r="B8" s="18">
        <v>5010</v>
      </c>
      <c r="C8" s="18">
        <v>5000</v>
      </c>
      <c r="D8" s="19">
        <v>0.05</v>
      </c>
      <c r="F8" s="4" t="s">
        <v>149</v>
      </c>
    </row>
    <row r="9" spans="1:11">
      <c r="A9" s="4" t="s">
        <v>188</v>
      </c>
      <c r="B9" s="18">
        <v>4006</v>
      </c>
      <c r="C9" s="18">
        <v>4000</v>
      </c>
      <c r="D9" s="19">
        <v>0.04</v>
      </c>
      <c r="E9" s="4"/>
      <c r="F9" s="4" t="s">
        <v>192</v>
      </c>
    </row>
    <row r="10" spans="1:11">
      <c r="A10" s="4" t="s">
        <v>189</v>
      </c>
      <c r="B10" s="18">
        <v>2512</v>
      </c>
      <c r="C10" s="18">
        <v>2500</v>
      </c>
      <c r="D10" s="19">
        <v>2.5000000000000001E-2</v>
      </c>
      <c r="E10" s="4"/>
      <c r="F10" s="4"/>
      <c r="G10" s="4"/>
      <c r="H10" s="4"/>
      <c r="I10" s="4"/>
      <c r="J10" s="4"/>
      <c r="K10" s="4"/>
    </row>
    <row r="11" spans="1:11" ht="18">
      <c r="A11" s="4" t="s">
        <v>190</v>
      </c>
      <c r="B11" s="18">
        <v>1364</v>
      </c>
      <c r="C11" s="18">
        <v>1250</v>
      </c>
      <c r="D11" s="19">
        <v>1.2500000000000001E-2</v>
      </c>
      <c r="E11" s="10"/>
      <c r="F11" s="9" t="s">
        <v>166</v>
      </c>
      <c r="G11" s="4">
        <v>0.05</v>
      </c>
      <c r="H11" s="4"/>
      <c r="I11" s="4"/>
      <c r="J11" s="4"/>
      <c r="K11" s="4"/>
    </row>
    <row r="12" spans="1:11">
      <c r="A12" s="4"/>
      <c r="B12" s="4"/>
      <c r="C12" s="4"/>
      <c r="D12" s="9"/>
      <c r="E12" s="16"/>
      <c r="F12" s="9" t="s">
        <v>178</v>
      </c>
      <c r="G12" s="15">
        <v>5.2999999999999999E-2</v>
      </c>
      <c r="H12" s="4"/>
      <c r="I12" s="4"/>
      <c r="J12" s="4"/>
      <c r="K12" s="4"/>
    </row>
    <row r="13" spans="1:11">
      <c r="A13" s="4"/>
      <c r="B13" s="4"/>
      <c r="C13" s="4"/>
      <c r="D13" s="4"/>
      <c r="E13" s="4"/>
      <c r="F13" s="9" t="s">
        <v>152</v>
      </c>
      <c r="G13" s="20" t="s">
        <v>162</v>
      </c>
      <c r="H13" s="4"/>
      <c r="I13" s="4"/>
      <c r="J13" s="4"/>
      <c r="K13" s="4"/>
    </row>
    <row r="14" spans="1:11">
      <c r="A14" s="4"/>
      <c r="B14" s="4"/>
      <c r="C14" s="4"/>
      <c r="D14" s="4"/>
      <c r="E14" s="4"/>
      <c r="F14" s="4"/>
      <c r="G14" s="4"/>
      <c r="H14" s="4"/>
      <c r="I14" s="4"/>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BASIC</vt:lpstr>
      <vt:lpstr>Savings</vt:lpstr>
      <vt:lpstr>Donation</vt:lpstr>
      <vt:lpstr>Correlation</vt:lpstr>
      <vt:lpstr>Trendline</vt:lpstr>
      <vt:lpstr>Hypothesis Test(T)</vt:lpstr>
      <vt:lpstr>HYPOTHESIS TEST(T2)</vt:lpstr>
      <vt:lpstr>Z TEST</vt:lpstr>
      <vt:lpstr>Z TEST (2)</vt:lpstr>
      <vt:lpstr>CHI-SQUARED TEST</vt:lpstr>
      <vt:lpstr>CHI-SQUARED TEST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2022-07-29T17:07:40Z</dcterms:created>
  <dcterms:modified xsi:type="dcterms:W3CDTF">2022-07-29T23:25:50Z</dcterms:modified>
</cp:coreProperties>
</file>