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60" yWindow="0" windowWidth="28640" windowHeight="13540" tabRatio="500" activeTab="2"/>
  </bookViews>
  <sheets>
    <sheet name="Raw data" sheetId="1" r:id="rId1"/>
    <sheet name="Clean &amp; estimations" sheetId="2" r:id="rId2"/>
    <sheet name="Selected data" sheetId="5" r:id="rId3"/>
  </sheets>
  <definedNames>
    <definedName name="_xlnm._FilterDatabase" localSheetId="0" hidden="1">'Raw data'!$A$1:$AH$1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5" l="1"/>
  <c r="M2" i="5"/>
  <c r="V8" i="5"/>
  <c r="M8" i="5"/>
  <c r="D8" i="5"/>
  <c r="V7" i="5"/>
  <c r="M7" i="5"/>
  <c r="D7" i="5"/>
  <c r="V6" i="5"/>
  <c r="M6" i="5"/>
  <c r="D6" i="5"/>
  <c r="V5" i="5"/>
  <c r="M5" i="5"/>
  <c r="D5" i="5"/>
  <c r="V4" i="5"/>
  <c r="M4" i="5"/>
  <c r="D4" i="5"/>
  <c r="V3" i="5"/>
  <c r="M3" i="5"/>
  <c r="D3" i="5"/>
  <c r="D2" i="5"/>
  <c r="G18" i="1"/>
  <c r="E18" i="1"/>
</calcChain>
</file>

<file path=xl/sharedStrings.xml><?xml version="1.0" encoding="utf-8"?>
<sst xmlns="http://schemas.openxmlformats.org/spreadsheetml/2006/main" count="630" uniqueCount="102">
  <si>
    <t>Ramphastos dicolorus</t>
  </si>
  <si>
    <t>Erythroxylum ambiguum</t>
  </si>
  <si>
    <t>NA</t>
  </si>
  <si>
    <t>Camargo 2014</t>
  </si>
  <si>
    <t>Carlos Botelho</t>
  </si>
  <si>
    <t>Piciformes</t>
  </si>
  <si>
    <t>Ramphastidae</t>
  </si>
  <si>
    <t>GU</t>
  </si>
  <si>
    <t>ALT</t>
  </si>
  <si>
    <t>LC</t>
  </si>
  <si>
    <t>DE</t>
  </si>
  <si>
    <t>Eugenia uniflora</t>
  </si>
  <si>
    <t>Colussi e Prestes 2011</t>
  </si>
  <si>
    <t>Rio Grande do Sul</t>
  </si>
  <si>
    <t>Euterpe edulis</t>
  </si>
  <si>
    <t>Laps 1996</t>
  </si>
  <si>
    <t>Intervales</t>
  </si>
  <si>
    <t>Castro 2003</t>
  </si>
  <si>
    <t>Encosta (Cardoso)</t>
  </si>
  <si>
    <t>Planicie (Cardoso)</t>
  </si>
  <si>
    <t>Restinga (Cardoso)</t>
  </si>
  <si>
    <t>Rother 2016</t>
  </si>
  <si>
    <t>Miconia cinerascens</t>
  </si>
  <si>
    <t>Gridi-Papp et al 2004</t>
  </si>
  <si>
    <t>Mantiqueira</t>
  </si>
  <si>
    <t>Vitex polygama</t>
  </si>
  <si>
    <t>Hasui 1994</t>
  </si>
  <si>
    <t>Cuaso, SP</t>
  </si>
  <si>
    <t>Ramphastos vitellinus</t>
  </si>
  <si>
    <t>Cabralea canjerana</t>
  </si>
  <si>
    <t>Motta-Junior 1991</t>
  </si>
  <si>
    <t>Brasilia Cerrado</t>
  </si>
  <si>
    <t>RES</t>
  </si>
  <si>
    <t>VU</t>
  </si>
  <si>
    <t>Cortes 2003</t>
  </si>
  <si>
    <t>Paullinia carpopoda</t>
  </si>
  <si>
    <t>Protium heptaphyllum</t>
  </si>
  <si>
    <t>Schefflera morototoni</t>
  </si>
  <si>
    <t>Virola bicuhyba</t>
  </si>
  <si>
    <t>frug</t>
  </si>
  <si>
    <t>plant_visit</t>
  </si>
  <si>
    <t>n_visits</t>
  </si>
  <si>
    <t>obs_time</t>
  </si>
  <si>
    <t>visit_rate</t>
  </si>
  <si>
    <t>n_fruits</t>
  </si>
  <si>
    <t>fruit_visit</t>
  </si>
  <si>
    <t>v_source</t>
  </si>
  <si>
    <t>v_location</t>
  </si>
  <si>
    <t>frug_order</t>
  </si>
  <si>
    <t>frug_family</t>
  </si>
  <si>
    <t>body_mass</t>
  </si>
  <si>
    <t>gape_size</t>
  </si>
  <si>
    <t>feed_beh</t>
  </si>
  <si>
    <t>migration</t>
  </si>
  <si>
    <t>status</t>
  </si>
  <si>
    <t>trend</t>
  </si>
  <si>
    <t>plant_family</t>
  </si>
  <si>
    <t>fru_color</t>
  </si>
  <si>
    <t>n_seeds</t>
  </si>
  <si>
    <t>fru_diam</t>
  </si>
  <si>
    <t>fru_length</t>
  </si>
  <si>
    <t>seed_diam</t>
  </si>
  <si>
    <t>seed_length</t>
  </si>
  <si>
    <t>pm_source</t>
  </si>
  <si>
    <t>seed_mass</t>
  </si>
  <si>
    <t>fruit_mass</t>
  </si>
  <si>
    <t>water</t>
  </si>
  <si>
    <t>lipid</t>
  </si>
  <si>
    <t>protein</t>
  </si>
  <si>
    <t>tc</t>
  </si>
  <si>
    <t xml:space="preserve">ash </t>
  </si>
  <si>
    <t>seed_analy</t>
  </si>
  <si>
    <t>pc_source</t>
  </si>
  <si>
    <t>Saibadela</t>
  </si>
  <si>
    <t>Meliaceae</t>
  </si>
  <si>
    <t>red</t>
  </si>
  <si>
    <t>ATLANTIC</t>
  </si>
  <si>
    <t>NO</t>
  </si>
  <si>
    <t>Erythroxylaceae</t>
  </si>
  <si>
    <t>Myrtaceae</t>
  </si>
  <si>
    <t>Arecaceae</t>
  </si>
  <si>
    <t>black</t>
  </si>
  <si>
    <t>Melastomataceae</t>
  </si>
  <si>
    <t>Sapindaceae</t>
  </si>
  <si>
    <t>multicolor</t>
  </si>
  <si>
    <t>Burseraceae</t>
  </si>
  <si>
    <t>Araliaceae</t>
  </si>
  <si>
    <t>Myristicaceae</t>
  </si>
  <si>
    <t>Lamiaceae</t>
  </si>
  <si>
    <t>Saibadela for eugenia oblongata</t>
  </si>
  <si>
    <t>Griddi-Papp</t>
  </si>
  <si>
    <t>Saibadela for paulina sp.</t>
  </si>
  <si>
    <t>YES</t>
  </si>
  <si>
    <t>Saibadela for protium widgrenii</t>
  </si>
  <si>
    <t>Saibadela for oreopanax</t>
  </si>
  <si>
    <t>Saibadela for vitex sp.</t>
  </si>
  <si>
    <t>qty</t>
  </si>
  <si>
    <t>fitting</t>
  </si>
  <si>
    <t>KJG</t>
  </si>
  <si>
    <t>MEAN</t>
  </si>
  <si>
    <r>
      <t xml:space="preserve">Euterpe edulis </t>
    </r>
    <r>
      <rPr>
        <sz val="12"/>
        <color rgb="FFFF0000"/>
        <rFont val="Calibri"/>
        <family val="2"/>
        <scheme val="minor"/>
      </rPr>
      <t>MEAN</t>
    </r>
  </si>
  <si>
    <t>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</si>
</sst>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FF0000"/>
      <name val="Calibri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</borders>
  <cellStyleXfs count="3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left"/>
    </xf>
    <xf numFmtId="0" fontId="5" fillId="0" borderId="0" xfId="0" applyFont="1"/>
    <xf numFmtId="164" fontId="5" fillId="0" borderId="0" xfId="0" applyNumberFormat="1" applyFont="1"/>
    <xf numFmtId="2" fontId="5" fillId="0" borderId="0" xfId="0" applyNumberFormat="1" applyFont="1"/>
    <xf numFmtId="165" fontId="0" fillId="0" borderId="0" xfId="0" applyNumberFormat="1"/>
    <xf numFmtId="0" fontId="6" fillId="0" borderId="0" xfId="0" applyFont="1"/>
    <xf numFmtId="0" fontId="6" fillId="0" borderId="1" xfId="0" applyFont="1" applyBorder="1" applyAlignment="1">
      <alignment horizontal="left"/>
    </xf>
    <xf numFmtId="0" fontId="7" fillId="0" borderId="0" xfId="0" applyFont="1"/>
    <xf numFmtId="164" fontId="0" fillId="0" borderId="0" xfId="0" applyNumberFormat="1"/>
    <xf numFmtId="2" fontId="7" fillId="0" borderId="0" xfId="0" applyNumberFormat="1" applyFont="1"/>
    <xf numFmtId="165" fontId="7" fillId="0" borderId="0" xfId="0" applyNumberFormat="1" applyFont="1"/>
    <xf numFmtId="2" fontId="0" fillId="0" borderId="0" xfId="0" applyNumberFormat="1"/>
    <xf numFmtId="0" fontId="5" fillId="0" borderId="0" xfId="0" applyFont="1" applyBorder="1"/>
    <xf numFmtId="2" fontId="1" fillId="0" borderId="0" xfId="0" applyNumberFormat="1" applyFont="1"/>
    <xf numFmtId="164" fontId="7" fillId="0" borderId="0" xfId="0" applyNumberFormat="1" applyFont="1"/>
    <xf numFmtId="0" fontId="3" fillId="0" borderId="1" xfId="0" applyFont="1" applyBorder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2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0" xfId="0" applyFont="1"/>
    <xf numFmtId="0" fontId="4" fillId="0" borderId="3" xfId="0" applyFont="1" applyBorder="1" applyAlignment="1">
      <alignment horizontal="left"/>
    </xf>
    <xf numFmtId="165" fontId="5" fillId="0" borderId="0" xfId="0" applyNumberFormat="1" applyFont="1"/>
    <xf numFmtId="0" fontId="6" fillId="0" borderId="3" xfId="0" applyFont="1" applyBorder="1" applyAlignment="1">
      <alignment horizontal="left"/>
    </xf>
    <xf numFmtId="0" fontId="11" fillId="0" borderId="0" xfId="0" applyFon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12" fillId="0" borderId="0" xfId="0" applyFont="1"/>
    <xf numFmtId="0" fontId="2" fillId="6" borderId="0" xfId="0" applyFont="1" applyFill="1"/>
    <xf numFmtId="0" fontId="2" fillId="0" borderId="0" xfId="0" applyFont="1" applyFill="1" applyAlignment="1">
      <alignment horizontal="left"/>
    </xf>
    <xf numFmtId="0" fontId="11" fillId="0" borderId="1" xfId="0" applyFont="1" applyBorder="1" applyAlignment="1">
      <alignment horizontal="left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workbookViewId="0">
      <selection activeCell="F8" sqref="F8"/>
    </sheetView>
  </sheetViews>
  <sheetFormatPr baseColWidth="10" defaultRowHeight="15" x14ac:dyDescent="0"/>
  <cols>
    <col min="1" max="1" width="19" bestFit="1" customWidth="1"/>
    <col min="2" max="2" width="21.33203125" bestFit="1" customWidth="1"/>
    <col min="3" max="3" width="10.1640625" bestFit="1" customWidth="1"/>
    <col min="4" max="4" width="11.6640625" bestFit="1" customWidth="1"/>
    <col min="5" max="5" width="9.33203125" customWidth="1"/>
    <col min="6" max="6" width="7.6640625" bestFit="1" customWidth="1"/>
    <col min="7" max="7" width="9.1640625" bestFit="1" customWidth="1"/>
    <col min="8" max="8" width="19.1640625" bestFit="1" customWidth="1"/>
    <col min="9" max="9" width="16.5" bestFit="1" customWidth="1"/>
    <col min="11" max="11" width="12.83203125" bestFit="1" customWidth="1"/>
    <col min="13" max="13" width="9.33203125" bestFit="1" customWidth="1"/>
    <col min="14" max="14" width="9.1640625" bestFit="1" customWidth="1"/>
    <col min="15" max="15" width="9.33203125" bestFit="1" customWidth="1"/>
    <col min="16" max="16" width="6.33203125" bestFit="1" customWidth="1"/>
    <col min="17" max="17" width="5.83203125" bestFit="1" customWidth="1"/>
    <col min="18" max="18" width="15.83203125" bestFit="1" customWidth="1"/>
  </cols>
  <sheetData>
    <row r="1" spans="1:34">
      <c r="A1" s="18" t="s">
        <v>39</v>
      </c>
      <c r="B1" s="18" t="s">
        <v>40</v>
      </c>
      <c r="C1" s="19" t="s">
        <v>41</v>
      </c>
      <c r="D1" s="19" t="s">
        <v>42</v>
      </c>
      <c r="E1" s="19" t="s">
        <v>43</v>
      </c>
      <c r="F1" s="19" t="s">
        <v>44</v>
      </c>
      <c r="G1" s="19" t="s">
        <v>45</v>
      </c>
      <c r="H1" s="19" t="s">
        <v>46</v>
      </c>
      <c r="I1" s="19" t="s">
        <v>47</v>
      </c>
      <c r="J1" s="20" t="s">
        <v>48</v>
      </c>
      <c r="K1" s="20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2" t="s">
        <v>56</v>
      </c>
      <c r="S1" s="22" t="s">
        <v>57</v>
      </c>
      <c r="T1" s="23" t="s">
        <v>58</v>
      </c>
      <c r="U1" s="22" t="s">
        <v>59</v>
      </c>
      <c r="V1" s="22" t="s">
        <v>60</v>
      </c>
      <c r="W1" s="22" t="s">
        <v>61</v>
      </c>
      <c r="X1" s="22" t="s">
        <v>62</v>
      </c>
      <c r="Y1" s="22" t="s">
        <v>63</v>
      </c>
      <c r="Z1" s="24" t="s">
        <v>64</v>
      </c>
      <c r="AA1" s="24" t="s">
        <v>65</v>
      </c>
      <c r="AB1" s="24" t="s">
        <v>66</v>
      </c>
      <c r="AC1" s="24" t="s">
        <v>67</v>
      </c>
      <c r="AD1" s="24" t="s">
        <v>68</v>
      </c>
      <c r="AE1" s="24" t="s">
        <v>69</v>
      </c>
      <c r="AF1" s="24" t="s">
        <v>70</v>
      </c>
      <c r="AG1" s="24" t="s">
        <v>71</v>
      </c>
      <c r="AH1" s="24" t="s">
        <v>72</v>
      </c>
    </row>
    <row r="2" spans="1:34">
      <c r="A2" s="7" t="s">
        <v>28</v>
      </c>
      <c r="B2" s="8" t="s">
        <v>29</v>
      </c>
      <c r="C2" s="9">
        <v>5</v>
      </c>
      <c r="D2" s="9">
        <v>32</v>
      </c>
      <c r="E2" s="16">
        <v>0.15625</v>
      </c>
      <c r="F2" s="9">
        <v>90</v>
      </c>
      <c r="G2" s="11">
        <v>20</v>
      </c>
      <c r="H2" s="9" t="s">
        <v>30</v>
      </c>
      <c r="I2" s="9" t="s">
        <v>31</v>
      </c>
      <c r="J2" s="9" t="s">
        <v>5</v>
      </c>
      <c r="K2" s="9" t="s">
        <v>6</v>
      </c>
      <c r="L2" s="12">
        <v>343.5</v>
      </c>
      <c r="M2" s="12">
        <v>30.107272729999998</v>
      </c>
      <c r="N2" s="9" t="s">
        <v>7</v>
      </c>
      <c r="O2" s="9" t="s">
        <v>32</v>
      </c>
      <c r="P2" s="9" t="s">
        <v>33</v>
      </c>
      <c r="Q2" s="9" t="s">
        <v>10</v>
      </c>
      <c r="R2" t="s">
        <v>74</v>
      </c>
      <c r="S2" t="s">
        <v>75</v>
      </c>
      <c r="T2" t="s">
        <v>2</v>
      </c>
      <c r="U2">
        <v>25</v>
      </c>
      <c r="V2">
        <v>28</v>
      </c>
      <c r="W2">
        <v>9</v>
      </c>
      <c r="X2">
        <v>10</v>
      </c>
      <c r="Y2" t="s">
        <v>76</v>
      </c>
      <c r="Z2" t="s">
        <v>2</v>
      </c>
      <c r="AA2" t="s">
        <v>2</v>
      </c>
      <c r="AB2">
        <v>0.48</v>
      </c>
      <c r="AC2">
        <v>0.71</v>
      </c>
      <c r="AD2">
        <v>0.1</v>
      </c>
      <c r="AE2">
        <v>0.17</v>
      </c>
      <c r="AF2">
        <v>0.02</v>
      </c>
      <c r="AG2" t="s">
        <v>77</v>
      </c>
      <c r="AH2" t="s">
        <v>73</v>
      </c>
    </row>
    <row r="3" spans="1:34">
      <c r="A3" s="1" t="s">
        <v>0</v>
      </c>
      <c r="B3" s="2" t="s">
        <v>1</v>
      </c>
      <c r="C3" s="3">
        <v>1</v>
      </c>
      <c r="D3" s="3">
        <v>4136.2</v>
      </c>
      <c r="E3" s="4">
        <v>2.4176780619892656E-4</v>
      </c>
      <c r="F3" s="3" t="s">
        <v>2</v>
      </c>
      <c r="G3" s="5">
        <v>8</v>
      </c>
      <c r="H3" s="3" t="s">
        <v>3</v>
      </c>
      <c r="I3" t="s">
        <v>4</v>
      </c>
      <c r="J3" t="s">
        <v>5</v>
      </c>
      <c r="K3" t="s">
        <v>6</v>
      </c>
      <c r="L3" s="6">
        <v>331</v>
      </c>
      <c r="M3" s="6">
        <v>30.7</v>
      </c>
      <c r="N3" t="s">
        <v>7</v>
      </c>
      <c r="O3" t="s">
        <v>8</v>
      </c>
      <c r="P3" t="s">
        <v>9</v>
      </c>
      <c r="Q3" t="s">
        <v>10</v>
      </c>
      <c r="R3" t="s">
        <v>78</v>
      </c>
      <c r="S3" t="s">
        <v>75</v>
      </c>
      <c r="T3">
        <v>1</v>
      </c>
      <c r="U3">
        <v>5.5</v>
      </c>
      <c r="V3">
        <v>7.5</v>
      </c>
      <c r="W3">
        <v>3.11</v>
      </c>
      <c r="X3">
        <v>6.27</v>
      </c>
      <c r="Y3" t="s">
        <v>76</v>
      </c>
      <c r="Z3">
        <v>5.1200000000000002E-2</v>
      </c>
      <c r="AA3">
        <v>0.16840000000000002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s="7" t="s">
        <v>0</v>
      </c>
      <c r="B4" s="8" t="s">
        <v>11</v>
      </c>
      <c r="C4" s="9">
        <v>1</v>
      </c>
      <c r="D4" s="9">
        <v>60</v>
      </c>
      <c r="E4" s="10">
        <v>1.6666666666666666E-2</v>
      </c>
      <c r="F4" s="9">
        <v>2</v>
      </c>
      <c r="G4" s="11">
        <v>2</v>
      </c>
      <c r="H4" s="9" t="s">
        <v>12</v>
      </c>
      <c r="I4" s="9" t="s">
        <v>13</v>
      </c>
      <c r="J4" s="9" t="s">
        <v>5</v>
      </c>
      <c r="K4" s="9" t="s">
        <v>6</v>
      </c>
      <c r="L4" s="12">
        <v>331</v>
      </c>
      <c r="M4" s="12">
        <v>30.7</v>
      </c>
      <c r="N4" s="9" t="s">
        <v>7</v>
      </c>
      <c r="O4" s="9" t="s">
        <v>8</v>
      </c>
      <c r="P4" s="9" t="s">
        <v>9</v>
      </c>
      <c r="Q4" s="9" t="s">
        <v>10</v>
      </c>
      <c r="R4" t="s">
        <v>79</v>
      </c>
      <c r="S4" t="s">
        <v>75</v>
      </c>
      <c r="T4" t="s">
        <v>2</v>
      </c>
      <c r="U4">
        <v>18</v>
      </c>
      <c r="V4">
        <v>25</v>
      </c>
      <c r="W4">
        <v>11.4</v>
      </c>
      <c r="X4">
        <v>16</v>
      </c>
      <c r="Y4" t="s">
        <v>73</v>
      </c>
      <c r="Z4" t="s">
        <v>2</v>
      </c>
      <c r="AA4" t="s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s="1" t="s">
        <v>0</v>
      </c>
      <c r="B5" s="2" t="s">
        <v>14</v>
      </c>
      <c r="C5" s="3">
        <v>2</v>
      </c>
      <c r="D5" s="3">
        <v>330</v>
      </c>
      <c r="E5" s="4">
        <v>1.8181818181818181E-2</v>
      </c>
      <c r="F5" s="5" t="s">
        <v>2</v>
      </c>
      <c r="G5" s="5">
        <v>4.5</v>
      </c>
      <c r="H5" s="3" t="s">
        <v>15</v>
      </c>
      <c r="I5" t="s">
        <v>16</v>
      </c>
      <c r="J5" t="s">
        <v>5</v>
      </c>
      <c r="K5" t="s">
        <v>6</v>
      </c>
      <c r="L5" s="6">
        <v>331</v>
      </c>
      <c r="M5" s="6">
        <v>30.7</v>
      </c>
      <c r="N5" t="s">
        <v>7</v>
      </c>
      <c r="O5" t="s">
        <v>8</v>
      </c>
      <c r="P5" t="s">
        <v>9</v>
      </c>
      <c r="Q5" t="s">
        <v>10</v>
      </c>
      <c r="R5" t="s">
        <v>80</v>
      </c>
      <c r="S5" t="s">
        <v>81</v>
      </c>
      <c r="T5">
        <v>1</v>
      </c>
      <c r="U5">
        <v>12.46</v>
      </c>
      <c r="V5">
        <v>12.8</v>
      </c>
      <c r="W5">
        <v>10</v>
      </c>
      <c r="X5">
        <v>11.7</v>
      </c>
      <c r="Y5" t="s">
        <v>76</v>
      </c>
      <c r="Z5">
        <v>0.83030000000000004</v>
      </c>
      <c r="AA5">
        <v>1.3164000000000002</v>
      </c>
      <c r="AB5">
        <v>0.69</v>
      </c>
      <c r="AC5">
        <v>0.2</v>
      </c>
      <c r="AD5">
        <v>0.08</v>
      </c>
      <c r="AE5">
        <v>0.7</v>
      </c>
      <c r="AF5">
        <v>0.03</v>
      </c>
      <c r="AG5" t="s">
        <v>77</v>
      </c>
      <c r="AH5" t="s">
        <v>73</v>
      </c>
    </row>
    <row r="6" spans="1:34">
      <c r="A6" s="1" t="s">
        <v>0</v>
      </c>
      <c r="B6" s="2" t="s">
        <v>14</v>
      </c>
      <c r="C6" s="3">
        <v>1</v>
      </c>
      <c r="D6" s="3">
        <v>330</v>
      </c>
      <c r="E6" s="4">
        <v>6.0606060606060606E-3</v>
      </c>
      <c r="F6" s="5" t="s">
        <v>2</v>
      </c>
      <c r="G6" s="5">
        <v>12</v>
      </c>
      <c r="H6" s="3" t="s">
        <v>15</v>
      </c>
      <c r="I6" t="s">
        <v>16</v>
      </c>
      <c r="J6" t="s">
        <v>5</v>
      </c>
      <c r="K6" t="s">
        <v>6</v>
      </c>
      <c r="L6" s="6">
        <v>331</v>
      </c>
      <c r="M6" s="6">
        <v>30.7</v>
      </c>
      <c r="N6" t="s">
        <v>7</v>
      </c>
      <c r="O6" t="s">
        <v>8</v>
      </c>
      <c r="P6" t="s">
        <v>9</v>
      </c>
      <c r="Q6" t="s">
        <v>10</v>
      </c>
      <c r="R6" t="s">
        <v>80</v>
      </c>
      <c r="S6" t="s">
        <v>81</v>
      </c>
      <c r="T6">
        <v>1</v>
      </c>
      <c r="U6">
        <v>12.46</v>
      </c>
      <c r="V6">
        <v>12.8</v>
      </c>
      <c r="W6">
        <v>10</v>
      </c>
      <c r="X6">
        <v>11.7</v>
      </c>
      <c r="Y6" t="s">
        <v>76</v>
      </c>
      <c r="Z6">
        <v>0.83030000000000004</v>
      </c>
      <c r="AA6">
        <v>1.3164000000000002</v>
      </c>
      <c r="AB6">
        <v>0.69</v>
      </c>
      <c r="AC6">
        <v>0.2</v>
      </c>
      <c r="AD6">
        <v>0.08</v>
      </c>
      <c r="AE6">
        <v>0.7</v>
      </c>
      <c r="AF6">
        <v>0.03</v>
      </c>
      <c r="AG6" t="s">
        <v>77</v>
      </c>
      <c r="AH6" t="s">
        <v>73</v>
      </c>
    </row>
    <row r="7" spans="1:34">
      <c r="A7" s="1" t="s">
        <v>0</v>
      </c>
      <c r="B7" s="2" t="s">
        <v>14</v>
      </c>
      <c r="C7">
        <v>1</v>
      </c>
      <c r="D7">
        <v>324</v>
      </c>
      <c r="E7" s="10">
        <v>3.0864197530864196E-3</v>
      </c>
      <c r="F7">
        <v>5</v>
      </c>
      <c r="G7" s="13">
        <v>5</v>
      </c>
      <c r="H7" s="3" t="s">
        <v>17</v>
      </c>
      <c r="I7" s="3" t="s">
        <v>18</v>
      </c>
      <c r="J7" t="s">
        <v>5</v>
      </c>
      <c r="K7" t="s">
        <v>6</v>
      </c>
      <c r="L7" s="6">
        <v>331</v>
      </c>
      <c r="M7" s="6">
        <v>30.7</v>
      </c>
      <c r="N7" t="s">
        <v>7</v>
      </c>
      <c r="O7" t="s">
        <v>8</v>
      </c>
      <c r="P7" t="s">
        <v>9</v>
      </c>
      <c r="Q7" t="s">
        <v>10</v>
      </c>
      <c r="R7" t="s">
        <v>80</v>
      </c>
      <c r="S7" t="s">
        <v>81</v>
      </c>
      <c r="T7">
        <v>1</v>
      </c>
      <c r="U7">
        <v>12.46</v>
      </c>
      <c r="V7">
        <v>12.8</v>
      </c>
      <c r="W7">
        <v>10</v>
      </c>
      <c r="X7">
        <v>11.7</v>
      </c>
      <c r="Y7" t="s">
        <v>76</v>
      </c>
      <c r="Z7">
        <v>0.83030000000000004</v>
      </c>
      <c r="AA7">
        <v>1.3164000000000002</v>
      </c>
      <c r="AB7">
        <v>0.69</v>
      </c>
      <c r="AC7">
        <v>0.2</v>
      </c>
      <c r="AD7">
        <v>0.08</v>
      </c>
      <c r="AE7">
        <v>0.7</v>
      </c>
      <c r="AF7">
        <v>0.03</v>
      </c>
      <c r="AG7" t="s">
        <v>77</v>
      </c>
      <c r="AH7" t="s">
        <v>73</v>
      </c>
    </row>
    <row r="8" spans="1:34">
      <c r="A8" s="1" t="s">
        <v>0</v>
      </c>
      <c r="B8" s="2" t="s">
        <v>14</v>
      </c>
      <c r="C8">
        <v>4</v>
      </c>
      <c r="D8">
        <v>324</v>
      </c>
      <c r="E8" s="10">
        <v>1.2345679012345678E-2</v>
      </c>
      <c r="F8">
        <v>13</v>
      </c>
      <c r="G8" s="13">
        <v>3.25</v>
      </c>
      <c r="H8" s="3" t="s">
        <v>17</v>
      </c>
      <c r="I8" s="3" t="s">
        <v>19</v>
      </c>
      <c r="J8" t="s">
        <v>5</v>
      </c>
      <c r="K8" t="s">
        <v>6</v>
      </c>
      <c r="L8" s="6">
        <v>331</v>
      </c>
      <c r="M8" s="6">
        <v>30.7</v>
      </c>
      <c r="N8" t="s">
        <v>7</v>
      </c>
      <c r="O8" t="s">
        <v>8</v>
      </c>
      <c r="P8" t="s">
        <v>9</v>
      </c>
      <c r="Q8" t="s">
        <v>10</v>
      </c>
      <c r="R8" t="s">
        <v>80</v>
      </c>
      <c r="S8" t="s">
        <v>81</v>
      </c>
      <c r="T8">
        <v>1</v>
      </c>
      <c r="U8">
        <v>12.46</v>
      </c>
      <c r="V8">
        <v>12.8</v>
      </c>
      <c r="W8">
        <v>10</v>
      </c>
      <c r="X8">
        <v>11.7</v>
      </c>
      <c r="Y8" t="s">
        <v>76</v>
      </c>
      <c r="Z8">
        <v>0.83030000000000004</v>
      </c>
      <c r="AA8">
        <v>1.3164000000000002</v>
      </c>
      <c r="AB8">
        <v>0.69</v>
      </c>
      <c r="AC8">
        <v>0.2</v>
      </c>
      <c r="AD8">
        <v>0.08</v>
      </c>
      <c r="AE8">
        <v>0.7</v>
      </c>
      <c r="AF8">
        <v>0.03</v>
      </c>
      <c r="AG8" t="s">
        <v>77</v>
      </c>
      <c r="AH8" t="s">
        <v>73</v>
      </c>
    </row>
    <row r="9" spans="1:34">
      <c r="A9" s="1" t="s">
        <v>0</v>
      </c>
      <c r="B9" s="2" t="s">
        <v>14</v>
      </c>
      <c r="C9">
        <v>1</v>
      </c>
      <c r="D9">
        <v>324</v>
      </c>
      <c r="E9" s="10">
        <v>3.0864197530864196E-3</v>
      </c>
      <c r="F9">
        <v>3</v>
      </c>
      <c r="G9" s="13">
        <v>3</v>
      </c>
      <c r="H9" s="3" t="s">
        <v>17</v>
      </c>
      <c r="I9" s="3" t="s">
        <v>20</v>
      </c>
      <c r="J9" t="s">
        <v>5</v>
      </c>
      <c r="K9" t="s">
        <v>6</v>
      </c>
      <c r="L9" s="6">
        <v>331</v>
      </c>
      <c r="M9" s="6">
        <v>30.7</v>
      </c>
      <c r="N9" t="s">
        <v>7</v>
      </c>
      <c r="O9" t="s">
        <v>8</v>
      </c>
      <c r="P9" t="s">
        <v>9</v>
      </c>
      <c r="Q9" t="s">
        <v>10</v>
      </c>
      <c r="R9" t="s">
        <v>80</v>
      </c>
      <c r="S9" t="s">
        <v>81</v>
      </c>
      <c r="T9">
        <v>1</v>
      </c>
      <c r="U9">
        <v>12.46</v>
      </c>
      <c r="V9">
        <v>12.8</v>
      </c>
      <c r="W9">
        <v>10</v>
      </c>
      <c r="X9">
        <v>11.7</v>
      </c>
      <c r="Y9" t="s">
        <v>76</v>
      </c>
      <c r="Z9">
        <v>0.83030000000000004</v>
      </c>
      <c r="AA9">
        <v>1.3164000000000002</v>
      </c>
      <c r="AB9">
        <v>0.69</v>
      </c>
      <c r="AC9">
        <v>0.2</v>
      </c>
      <c r="AD9">
        <v>0.08</v>
      </c>
      <c r="AE9">
        <v>0.7</v>
      </c>
      <c r="AF9">
        <v>0.03</v>
      </c>
      <c r="AG9" t="s">
        <v>77</v>
      </c>
      <c r="AH9" t="s">
        <v>73</v>
      </c>
    </row>
    <row r="10" spans="1:34">
      <c r="A10" s="1" t="s">
        <v>0</v>
      </c>
      <c r="B10" s="2" t="s">
        <v>14</v>
      </c>
      <c r="C10" s="3">
        <v>3</v>
      </c>
      <c r="D10">
        <v>276</v>
      </c>
      <c r="E10" s="4">
        <v>9.6000000000000009E-3</v>
      </c>
      <c r="F10" s="3">
        <v>14</v>
      </c>
      <c r="G10" s="5">
        <v>4.666666666666667</v>
      </c>
      <c r="H10" s="14" t="s">
        <v>21</v>
      </c>
      <c r="I10" t="s">
        <v>4</v>
      </c>
      <c r="J10" t="s">
        <v>5</v>
      </c>
      <c r="K10" t="s">
        <v>6</v>
      </c>
      <c r="L10" s="6">
        <v>331</v>
      </c>
      <c r="M10" s="6">
        <v>30.7</v>
      </c>
      <c r="N10" t="s">
        <v>7</v>
      </c>
      <c r="O10" t="s">
        <v>8</v>
      </c>
      <c r="P10" t="s">
        <v>9</v>
      </c>
      <c r="Q10" t="s">
        <v>10</v>
      </c>
      <c r="R10" t="s">
        <v>80</v>
      </c>
      <c r="S10" t="s">
        <v>81</v>
      </c>
      <c r="T10">
        <v>1</v>
      </c>
      <c r="U10">
        <v>12.46</v>
      </c>
      <c r="V10">
        <v>12.8</v>
      </c>
      <c r="W10">
        <v>10</v>
      </c>
      <c r="X10">
        <v>11.7</v>
      </c>
      <c r="Y10" t="s">
        <v>76</v>
      </c>
      <c r="Z10">
        <v>0.83030000000000004</v>
      </c>
      <c r="AA10">
        <v>1.3164000000000002</v>
      </c>
      <c r="AB10">
        <v>0.69</v>
      </c>
      <c r="AC10">
        <v>0.2</v>
      </c>
      <c r="AD10">
        <v>0.08</v>
      </c>
      <c r="AE10">
        <v>0.7</v>
      </c>
      <c r="AF10">
        <v>0.03</v>
      </c>
      <c r="AG10" t="s">
        <v>77</v>
      </c>
      <c r="AH10" t="s">
        <v>73</v>
      </c>
    </row>
    <row r="11" spans="1:34">
      <c r="A11" s="1" t="s">
        <v>28</v>
      </c>
      <c r="B11" s="17" t="s">
        <v>14</v>
      </c>
      <c r="C11">
        <v>1</v>
      </c>
      <c r="D11" s="3">
        <v>330</v>
      </c>
      <c r="E11" s="10">
        <v>6.0606060606060606E-3</v>
      </c>
      <c r="F11" s="5" t="s">
        <v>2</v>
      </c>
      <c r="G11" s="13">
        <v>5</v>
      </c>
      <c r="H11" t="s">
        <v>15</v>
      </c>
      <c r="I11" t="s">
        <v>16</v>
      </c>
      <c r="J11" t="s">
        <v>5</v>
      </c>
      <c r="K11" t="s">
        <v>6</v>
      </c>
      <c r="L11" s="6">
        <v>343.5</v>
      </c>
      <c r="M11" s="6">
        <v>30.107272729999998</v>
      </c>
      <c r="N11" t="s">
        <v>7</v>
      </c>
      <c r="O11" t="s">
        <v>32</v>
      </c>
      <c r="P11" t="s">
        <v>33</v>
      </c>
      <c r="Q11" t="s">
        <v>10</v>
      </c>
      <c r="R11" t="s">
        <v>80</v>
      </c>
      <c r="S11" t="s">
        <v>81</v>
      </c>
      <c r="T11">
        <v>1</v>
      </c>
      <c r="U11">
        <v>12.46</v>
      </c>
      <c r="V11">
        <v>12.8</v>
      </c>
      <c r="W11">
        <v>10</v>
      </c>
      <c r="X11">
        <v>11.7</v>
      </c>
      <c r="Y11" t="s">
        <v>76</v>
      </c>
      <c r="Z11">
        <v>0.83030000000000004</v>
      </c>
      <c r="AA11">
        <v>1.3164000000000002</v>
      </c>
      <c r="AB11">
        <v>0.69</v>
      </c>
      <c r="AC11">
        <v>0.2</v>
      </c>
      <c r="AD11">
        <v>0.08</v>
      </c>
      <c r="AE11">
        <v>0.7</v>
      </c>
      <c r="AF11">
        <v>0.03</v>
      </c>
      <c r="AG11" t="s">
        <v>77</v>
      </c>
      <c r="AH11" t="s">
        <v>73</v>
      </c>
    </row>
    <row r="12" spans="1:34">
      <c r="A12" s="1" t="s">
        <v>28</v>
      </c>
      <c r="B12" s="17" t="s">
        <v>14</v>
      </c>
      <c r="C12" s="3">
        <v>7</v>
      </c>
      <c r="D12" s="3">
        <v>324</v>
      </c>
      <c r="E12" s="10">
        <v>2.1604938271604937E-2</v>
      </c>
      <c r="F12" s="3">
        <v>49</v>
      </c>
      <c r="G12" s="5">
        <v>7</v>
      </c>
      <c r="H12" s="3" t="s">
        <v>17</v>
      </c>
      <c r="I12" s="3" t="s">
        <v>18</v>
      </c>
      <c r="J12" t="s">
        <v>5</v>
      </c>
      <c r="K12" t="s">
        <v>6</v>
      </c>
      <c r="L12" s="6">
        <v>343.5</v>
      </c>
      <c r="M12" s="6">
        <v>30.107272729999998</v>
      </c>
      <c r="N12" t="s">
        <v>7</v>
      </c>
      <c r="O12" t="s">
        <v>32</v>
      </c>
      <c r="P12" t="s">
        <v>33</v>
      </c>
      <c r="Q12" t="s">
        <v>10</v>
      </c>
      <c r="R12" t="s">
        <v>80</v>
      </c>
      <c r="S12" t="s">
        <v>81</v>
      </c>
      <c r="T12">
        <v>1</v>
      </c>
      <c r="U12">
        <v>12.46</v>
      </c>
      <c r="V12">
        <v>12.8</v>
      </c>
      <c r="W12">
        <v>10</v>
      </c>
      <c r="X12">
        <v>11.7</v>
      </c>
      <c r="Y12" t="s">
        <v>76</v>
      </c>
      <c r="Z12">
        <v>0.83030000000000004</v>
      </c>
      <c r="AA12">
        <v>1.3164000000000002</v>
      </c>
      <c r="AB12">
        <v>0.69</v>
      </c>
      <c r="AC12">
        <v>0.2</v>
      </c>
      <c r="AD12">
        <v>0.08</v>
      </c>
      <c r="AE12">
        <v>0.7</v>
      </c>
      <c r="AF12">
        <v>0.03</v>
      </c>
      <c r="AG12" t="s">
        <v>77</v>
      </c>
      <c r="AH12" t="s">
        <v>73</v>
      </c>
    </row>
    <row r="13" spans="1:34">
      <c r="A13" s="1" t="s">
        <v>28</v>
      </c>
      <c r="B13" s="17" t="s">
        <v>14</v>
      </c>
      <c r="C13" s="3">
        <v>10</v>
      </c>
      <c r="D13" s="3">
        <v>324</v>
      </c>
      <c r="E13" s="10">
        <v>3.0864197530864196E-2</v>
      </c>
      <c r="F13" s="3">
        <v>55</v>
      </c>
      <c r="G13" s="5">
        <v>5.5</v>
      </c>
      <c r="H13" s="3" t="s">
        <v>17</v>
      </c>
      <c r="I13" s="3" t="s">
        <v>19</v>
      </c>
      <c r="J13" t="s">
        <v>5</v>
      </c>
      <c r="K13" t="s">
        <v>6</v>
      </c>
      <c r="L13" s="6">
        <v>343.5</v>
      </c>
      <c r="M13" s="6">
        <v>30.107272729999998</v>
      </c>
      <c r="N13" t="s">
        <v>7</v>
      </c>
      <c r="O13" t="s">
        <v>32</v>
      </c>
      <c r="P13" t="s">
        <v>33</v>
      </c>
      <c r="Q13" t="s">
        <v>10</v>
      </c>
      <c r="R13" t="s">
        <v>80</v>
      </c>
      <c r="S13" t="s">
        <v>81</v>
      </c>
      <c r="T13">
        <v>1</v>
      </c>
      <c r="U13">
        <v>12.46</v>
      </c>
      <c r="V13">
        <v>12.8</v>
      </c>
      <c r="W13">
        <v>10</v>
      </c>
      <c r="X13">
        <v>11.7</v>
      </c>
      <c r="Y13" t="s">
        <v>76</v>
      </c>
      <c r="Z13">
        <v>0.83030000000000004</v>
      </c>
      <c r="AA13">
        <v>1.3164000000000002</v>
      </c>
      <c r="AB13">
        <v>0.69</v>
      </c>
      <c r="AC13">
        <v>0.2</v>
      </c>
      <c r="AD13">
        <v>0.08</v>
      </c>
      <c r="AE13">
        <v>0.7</v>
      </c>
      <c r="AF13">
        <v>0.03</v>
      </c>
      <c r="AG13" t="s">
        <v>77</v>
      </c>
      <c r="AH13" t="s">
        <v>73</v>
      </c>
    </row>
    <row r="14" spans="1:34">
      <c r="A14" s="1" t="s">
        <v>28</v>
      </c>
      <c r="B14" s="17" t="s">
        <v>14</v>
      </c>
      <c r="C14" s="3">
        <v>3</v>
      </c>
      <c r="D14" s="3">
        <v>324</v>
      </c>
      <c r="E14" s="10">
        <v>9.2592592592592587E-3</v>
      </c>
      <c r="F14" s="3">
        <v>9</v>
      </c>
      <c r="G14" s="5">
        <v>3</v>
      </c>
      <c r="H14" s="3" t="s">
        <v>17</v>
      </c>
      <c r="I14" s="3" t="s">
        <v>20</v>
      </c>
      <c r="J14" t="s">
        <v>5</v>
      </c>
      <c r="K14" t="s">
        <v>6</v>
      </c>
      <c r="L14" s="6">
        <v>343.5</v>
      </c>
      <c r="M14" s="6">
        <v>30.107272729999998</v>
      </c>
      <c r="N14" t="s">
        <v>7</v>
      </c>
      <c r="O14" t="s">
        <v>32</v>
      </c>
      <c r="P14" t="s">
        <v>33</v>
      </c>
      <c r="Q14" t="s">
        <v>10</v>
      </c>
      <c r="R14" t="s">
        <v>80</v>
      </c>
      <c r="S14" t="s">
        <v>81</v>
      </c>
      <c r="T14">
        <v>1</v>
      </c>
      <c r="U14">
        <v>12.46</v>
      </c>
      <c r="V14">
        <v>12.8</v>
      </c>
      <c r="W14">
        <v>10</v>
      </c>
      <c r="X14">
        <v>11.7</v>
      </c>
      <c r="Y14" t="s">
        <v>76</v>
      </c>
      <c r="Z14">
        <v>0.83030000000000004</v>
      </c>
      <c r="AA14">
        <v>1.3164000000000002</v>
      </c>
      <c r="AB14">
        <v>0.69</v>
      </c>
      <c r="AC14">
        <v>0.2</v>
      </c>
      <c r="AD14">
        <v>0.08</v>
      </c>
      <c r="AE14">
        <v>0.7</v>
      </c>
      <c r="AF14">
        <v>0.03</v>
      </c>
      <c r="AG14" t="s">
        <v>77</v>
      </c>
      <c r="AH14" t="s">
        <v>73</v>
      </c>
    </row>
    <row r="15" spans="1:34">
      <c r="A15" s="1" t="s">
        <v>28</v>
      </c>
      <c r="B15" s="17" t="s">
        <v>14</v>
      </c>
      <c r="C15">
        <v>1</v>
      </c>
      <c r="D15">
        <v>276</v>
      </c>
      <c r="E15" s="10">
        <v>3.2000000000000002E-3</v>
      </c>
      <c r="F15">
        <v>8</v>
      </c>
      <c r="G15" s="13">
        <v>8</v>
      </c>
      <c r="H15" t="s">
        <v>21</v>
      </c>
      <c r="I15" t="s">
        <v>4</v>
      </c>
      <c r="J15" t="s">
        <v>5</v>
      </c>
      <c r="K15" t="s">
        <v>6</v>
      </c>
      <c r="L15" s="6">
        <v>343.5</v>
      </c>
      <c r="M15" s="6">
        <v>30.107272729999998</v>
      </c>
      <c r="N15" t="s">
        <v>7</v>
      </c>
      <c r="O15" t="s">
        <v>32</v>
      </c>
      <c r="P15" t="s">
        <v>33</v>
      </c>
      <c r="Q15" t="s">
        <v>10</v>
      </c>
      <c r="R15" t="s">
        <v>80</v>
      </c>
      <c r="S15" t="s">
        <v>81</v>
      </c>
      <c r="T15">
        <v>1</v>
      </c>
      <c r="U15">
        <v>12.46</v>
      </c>
      <c r="V15">
        <v>12.8</v>
      </c>
      <c r="W15">
        <v>10</v>
      </c>
      <c r="X15">
        <v>11.7</v>
      </c>
      <c r="Y15" t="s">
        <v>76</v>
      </c>
      <c r="Z15">
        <v>0.83030000000000004</v>
      </c>
      <c r="AA15">
        <v>1.3164000000000002</v>
      </c>
      <c r="AB15">
        <v>0.69</v>
      </c>
      <c r="AC15">
        <v>0.2</v>
      </c>
      <c r="AD15">
        <v>0.08</v>
      </c>
      <c r="AE15">
        <v>0.7</v>
      </c>
      <c r="AF15">
        <v>0.03</v>
      </c>
      <c r="AG15" t="s">
        <v>77</v>
      </c>
      <c r="AH15" t="s">
        <v>73</v>
      </c>
    </row>
    <row r="16" spans="1:34">
      <c r="A16" s="1" t="s">
        <v>28</v>
      </c>
      <c r="B16" s="17" t="s">
        <v>14</v>
      </c>
      <c r="C16" s="3">
        <v>6</v>
      </c>
      <c r="D16" s="3">
        <v>190</v>
      </c>
      <c r="E16" s="10">
        <v>3.1578947368421054E-2</v>
      </c>
      <c r="F16" s="3">
        <v>21</v>
      </c>
      <c r="G16" s="13">
        <v>3.5</v>
      </c>
      <c r="H16" t="s">
        <v>34</v>
      </c>
      <c r="I16" s="3" t="s">
        <v>19</v>
      </c>
      <c r="J16" t="s">
        <v>5</v>
      </c>
      <c r="K16" t="s">
        <v>6</v>
      </c>
      <c r="L16" s="6">
        <v>343.5</v>
      </c>
      <c r="M16" s="6">
        <v>30.107272729999998</v>
      </c>
      <c r="N16" t="s">
        <v>7</v>
      </c>
      <c r="O16" t="s">
        <v>32</v>
      </c>
      <c r="P16" t="s">
        <v>33</v>
      </c>
      <c r="Q16" t="s">
        <v>10</v>
      </c>
      <c r="R16" t="s">
        <v>80</v>
      </c>
      <c r="S16" t="s">
        <v>81</v>
      </c>
      <c r="T16">
        <v>1</v>
      </c>
      <c r="U16">
        <v>12.46</v>
      </c>
      <c r="V16">
        <v>12.8</v>
      </c>
      <c r="W16">
        <v>10</v>
      </c>
      <c r="X16">
        <v>11.7</v>
      </c>
      <c r="Y16" t="s">
        <v>76</v>
      </c>
      <c r="Z16">
        <v>0.83030000000000004</v>
      </c>
      <c r="AA16">
        <v>1.3164000000000002</v>
      </c>
      <c r="AB16">
        <v>0.69</v>
      </c>
      <c r="AC16">
        <v>0.2</v>
      </c>
      <c r="AD16">
        <v>0.08</v>
      </c>
      <c r="AE16">
        <v>0.7</v>
      </c>
      <c r="AF16">
        <v>0.03</v>
      </c>
      <c r="AG16" t="s">
        <v>77</v>
      </c>
      <c r="AH16" t="s">
        <v>73</v>
      </c>
    </row>
    <row r="17" spans="1:34">
      <c r="A17" s="1" t="s">
        <v>28</v>
      </c>
      <c r="B17" s="17" t="s">
        <v>14</v>
      </c>
      <c r="C17" s="3">
        <v>3</v>
      </c>
      <c r="D17" s="3">
        <v>190</v>
      </c>
      <c r="E17" s="10">
        <v>1.5789473684210527E-2</v>
      </c>
      <c r="F17" s="3">
        <v>16</v>
      </c>
      <c r="G17" s="13">
        <v>5.333333333333333</v>
      </c>
      <c r="H17" t="s">
        <v>34</v>
      </c>
      <c r="I17" t="s">
        <v>18</v>
      </c>
      <c r="J17" t="s">
        <v>5</v>
      </c>
      <c r="K17" t="s">
        <v>6</v>
      </c>
      <c r="L17" s="6">
        <v>343.5</v>
      </c>
      <c r="M17" s="6">
        <v>30.107272729999998</v>
      </c>
      <c r="N17" t="s">
        <v>7</v>
      </c>
      <c r="O17" t="s">
        <v>32</v>
      </c>
      <c r="P17" t="s">
        <v>33</v>
      </c>
      <c r="Q17" t="s">
        <v>10</v>
      </c>
      <c r="R17" t="s">
        <v>80</v>
      </c>
      <c r="S17" t="s">
        <v>81</v>
      </c>
      <c r="T17">
        <v>1</v>
      </c>
      <c r="U17">
        <v>12.46</v>
      </c>
      <c r="V17">
        <v>12.8</v>
      </c>
      <c r="W17">
        <v>10</v>
      </c>
      <c r="X17">
        <v>11.7</v>
      </c>
      <c r="Y17" t="s">
        <v>76</v>
      </c>
      <c r="Z17">
        <v>0.83030000000000004</v>
      </c>
      <c r="AA17">
        <v>1.3164000000000002</v>
      </c>
      <c r="AB17">
        <v>0.69</v>
      </c>
      <c r="AC17">
        <v>0.2</v>
      </c>
      <c r="AD17">
        <v>0.08</v>
      </c>
      <c r="AE17">
        <v>0.7</v>
      </c>
      <c r="AF17">
        <v>0.03</v>
      </c>
      <c r="AG17" t="s">
        <v>77</v>
      </c>
      <c r="AH17" t="s">
        <v>73</v>
      </c>
    </row>
    <row r="18" spans="1:34" s="33" customFormat="1">
      <c r="A18" s="31" t="s">
        <v>28</v>
      </c>
      <c r="B18" s="38" t="s">
        <v>100</v>
      </c>
      <c r="C18" s="33" t="s">
        <v>99</v>
      </c>
      <c r="E18" s="32">
        <f>AVERAGE(E5:E17)</f>
        <v>1.3132181918146829E-2</v>
      </c>
      <c r="G18" s="15">
        <f>AVERAGE(G5:G17)</f>
        <v>5.3653846153846141</v>
      </c>
      <c r="K18" s="33" t="s">
        <v>6</v>
      </c>
      <c r="L18" s="34">
        <v>343.5</v>
      </c>
      <c r="M18" s="34">
        <v>30.107272729999998</v>
      </c>
      <c r="N18" s="33" t="s">
        <v>7</v>
      </c>
      <c r="O18" s="33" t="s">
        <v>32</v>
      </c>
      <c r="P18" s="33" t="s">
        <v>33</v>
      </c>
      <c r="Q18" s="33" t="s">
        <v>10</v>
      </c>
      <c r="R18" s="33" t="s">
        <v>80</v>
      </c>
      <c r="S18" s="33" t="s">
        <v>81</v>
      </c>
      <c r="T18" s="33">
        <v>1</v>
      </c>
      <c r="U18" s="33">
        <v>12.46</v>
      </c>
      <c r="V18" s="33">
        <v>12.8</v>
      </c>
      <c r="W18" s="33">
        <v>10</v>
      </c>
      <c r="X18" s="33">
        <v>11.7</v>
      </c>
      <c r="Y18" s="33" t="s">
        <v>73</v>
      </c>
      <c r="Z18" s="33">
        <v>0.83030000000000004</v>
      </c>
      <c r="AA18" s="33">
        <v>1.3164000000000002</v>
      </c>
      <c r="AB18" s="33">
        <v>0.69</v>
      </c>
      <c r="AC18" s="33">
        <v>0.2</v>
      </c>
      <c r="AD18" s="33">
        <v>0.08</v>
      </c>
      <c r="AE18" s="33">
        <v>0.7</v>
      </c>
      <c r="AF18" s="33">
        <v>0.03</v>
      </c>
      <c r="AG18" s="33" t="s">
        <v>77</v>
      </c>
      <c r="AH18" s="33" t="s">
        <v>73</v>
      </c>
    </row>
    <row r="19" spans="1:34">
      <c r="A19" s="1" t="s">
        <v>0</v>
      </c>
      <c r="B19" s="2" t="s">
        <v>22</v>
      </c>
      <c r="C19" s="3">
        <v>3</v>
      </c>
      <c r="D19" s="3">
        <v>44</v>
      </c>
      <c r="E19" s="4">
        <v>6.8181818181818177E-2</v>
      </c>
      <c r="F19" s="3">
        <v>9</v>
      </c>
      <c r="G19" s="5">
        <v>3</v>
      </c>
      <c r="H19" t="s">
        <v>23</v>
      </c>
      <c r="I19" t="s">
        <v>24</v>
      </c>
      <c r="J19" t="s">
        <v>5</v>
      </c>
      <c r="K19" t="s">
        <v>6</v>
      </c>
      <c r="L19" s="6">
        <v>331</v>
      </c>
      <c r="M19" s="6">
        <v>30.7</v>
      </c>
      <c r="N19" t="s">
        <v>7</v>
      </c>
      <c r="O19" t="s">
        <v>8</v>
      </c>
      <c r="P19" t="s">
        <v>9</v>
      </c>
      <c r="Q19" t="s">
        <v>10</v>
      </c>
      <c r="R19" t="s">
        <v>82</v>
      </c>
      <c r="S19" t="s">
        <v>81</v>
      </c>
      <c r="T19" t="s">
        <v>2</v>
      </c>
      <c r="U19">
        <v>4.5</v>
      </c>
      <c r="V19">
        <v>3.7</v>
      </c>
      <c r="W19" t="s">
        <v>2</v>
      </c>
      <c r="X19" t="s">
        <v>2</v>
      </c>
      <c r="Y19" t="s">
        <v>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>
      <c r="A20" s="7" t="s">
        <v>28</v>
      </c>
      <c r="B20" s="8" t="s">
        <v>35</v>
      </c>
      <c r="C20" s="9">
        <v>6</v>
      </c>
      <c r="D20" s="9">
        <v>32</v>
      </c>
      <c r="E20" s="16">
        <v>0.1875</v>
      </c>
      <c r="F20" s="9">
        <v>16</v>
      </c>
      <c r="G20" s="11">
        <v>4</v>
      </c>
      <c r="H20" s="9" t="s">
        <v>30</v>
      </c>
      <c r="I20" s="9" t="s">
        <v>31</v>
      </c>
      <c r="J20" s="9" t="s">
        <v>5</v>
      </c>
      <c r="K20" s="9" t="s">
        <v>6</v>
      </c>
      <c r="L20" s="12">
        <v>343.5</v>
      </c>
      <c r="M20" s="12">
        <v>30.107272729999998</v>
      </c>
      <c r="N20" s="9" t="s">
        <v>7</v>
      </c>
      <c r="O20" s="9" t="s">
        <v>32</v>
      </c>
      <c r="P20" s="9" t="s">
        <v>33</v>
      </c>
      <c r="Q20" s="9" t="s">
        <v>10</v>
      </c>
      <c r="R20" t="s">
        <v>83</v>
      </c>
      <c r="S20" t="s">
        <v>84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>
      <c r="A21" s="7" t="s">
        <v>28</v>
      </c>
      <c r="B21" s="8" t="s">
        <v>36</v>
      </c>
      <c r="C21" s="9">
        <v>1</v>
      </c>
      <c r="D21" s="9">
        <v>32</v>
      </c>
      <c r="E21" s="16">
        <v>3.125E-2</v>
      </c>
      <c r="F21" s="9">
        <v>5</v>
      </c>
      <c r="G21" s="11">
        <v>5</v>
      </c>
      <c r="H21" s="9" t="s">
        <v>30</v>
      </c>
      <c r="I21" s="9" t="s">
        <v>31</v>
      </c>
      <c r="J21" s="9" t="s">
        <v>5</v>
      </c>
      <c r="K21" s="9" t="s">
        <v>6</v>
      </c>
      <c r="L21" s="12">
        <v>343.5</v>
      </c>
      <c r="M21" s="12">
        <v>30.107272729999998</v>
      </c>
      <c r="N21" s="9" t="s">
        <v>7</v>
      </c>
      <c r="O21" s="9" t="s">
        <v>32</v>
      </c>
      <c r="P21" s="9" t="s">
        <v>33</v>
      </c>
      <c r="Q21" s="9" t="s">
        <v>10</v>
      </c>
      <c r="R21" t="s">
        <v>85</v>
      </c>
      <c r="S21" t="s">
        <v>84</v>
      </c>
      <c r="T21">
        <v>1</v>
      </c>
      <c r="U21">
        <v>10.76</v>
      </c>
      <c r="V21">
        <v>17.260000000000002</v>
      </c>
      <c r="W21">
        <v>7.5</v>
      </c>
      <c r="X21">
        <v>9.23</v>
      </c>
      <c r="Y21" t="s">
        <v>76</v>
      </c>
      <c r="Z21">
        <v>0.19389999999999999</v>
      </c>
      <c r="AA21">
        <v>1.4898000000000002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>
      <c r="A22" s="7" t="s">
        <v>28</v>
      </c>
      <c r="B22" s="8" t="s">
        <v>37</v>
      </c>
      <c r="C22" s="9">
        <v>1</v>
      </c>
      <c r="D22" s="9">
        <v>32</v>
      </c>
      <c r="E22" s="16">
        <v>3.125E-2</v>
      </c>
      <c r="F22" s="9">
        <v>15</v>
      </c>
      <c r="G22" s="11">
        <v>15</v>
      </c>
      <c r="H22" s="9" t="s">
        <v>30</v>
      </c>
      <c r="I22" s="9" t="s">
        <v>31</v>
      </c>
      <c r="J22" s="9" t="s">
        <v>5</v>
      </c>
      <c r="K22" s="9" t="s">
        <v>6</v>
      </c>
      <c r="L22" s="12">
        <v>343.5</v>
      </c>
      <c r="M22" s="12">
        <v>30.107272729999998</v>
      </c>
      <c r="N22" s="9" t="s">
        <v>7</v>
      </c>
      <c r="O22" s="9" t="s">
        <v>32</v>
      </c>
      <c r="P22" s="9" t="s">
        <v>33</v>
      </c>
      <c r="Q22" s="9" t="s">
        <v>10</v>
      </c>
      <c r="R22" t="s">
        <v>86</v>
      </c>
      <c r="S22" t="s">
        <v>81</v>
      </c>
      <c r="T22" t="s">
        <v>2</v>
      </c>
      <c r="U22">
        <v>5.6</v>
      </c>
      <c r="V22">
        <v>8.5</v>
      </c>
      <c r="W22">
        <v>3</v>
      </c>
      <c r="X22">
        <v>5</v>
      </c>
      <c r="Y22" t="s">
        <v>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>
      <c r="A23" s="1" t="s">
        <v>28</v>
      </c>
      <c r="B23" s="17" t="s">
        <v>38</v>
      </c>
      <c r="C23">
        <v>1</v>
      </c>
      <c r="D23">
        <v>77.3</v>
      </c>
      <c r="E23" s="10">
        <v>1.29E-2</v>
      </c>
      <c r="F23">
        <v>1</v>
      </c>
      <c r="G23" s="13">
        <v>1</v>
      </c>
      <c r="H23" t="s">
        <v>21</v>
      </c>
      <c r="I23" t="s">
        <v>4</v>
      </c>
      <c r="J23" t="s">
        <v>5</v>
      </c>
      <c r="K23" t="s">
        <v>6</v>
      </c>
      <c r="L23" s="6">
        <v>343.5</v>
      </c>
      <c r="M23" s="6">
        <v>30.107272729999998</v>
      </c>
      <c r="N23" t="s">
        <v>7</v>
      </c>
      <c r="O23" t="s">
        <v>32</v>
      </c>
      <c r="P23" t="s">
        <v>33</v>
      </c>
      <c r="Q23" t="s">
        <v>10</v>
      </c>
      <c r="R23" t="s">
        <v>87</v>
      </c>
      <c r="S23" t="s">
        <v>75</v>
      </c>
      <c r="T23">
        <v>1</v>
      </c>
      <c r="U23">
        <v>21</v>
      </c>
      <c r="V23">
        <v>36.799999999999997</v>
      </c>
      <c r="W23">
        <v>16</v>
      </c>
      <c r="X23">
        <v>24</v>
      </c>
      <c r="Y23" t="s">
        <v>73</v>
      </c>
      <c r="Z23">
        <v>1.5569999999999999</v>
      </c>
      <c r="AA23">
        <v>7.9930000000000003</v>
      </c>
      <c r="AB23">
        <v>0.63</v>
      </c>
      <c r="AC23">
        <v>0.62</v>
      </c>
      <c r="AD23">
        <v>0.05</v>
      </c>
      <c r="AE23">
        <v>0.32</v>
      </c>
      <c r="AF23">
        <v>0.01</v>
      </c>
      <c r="AG23" t="s">
        <v>77</v>
      </c>
      <c r="AH23" t="s">
        <v>73</v>
      </c>
    </row>
    <row r="24" spans="1:34">
      <c r="A24" s="1" t="s">
        <v>0</v>
      </c>
      <c r="B24" s="2" t="s">
        <v>25</v>
      </c>
      <c r="C24" s="3">
        <v>3</v>
      </c>
      <c r="D24" s="3">
        <v>2.5</v>
      </c>
      <c r="E24" s="4">
        <v>1.2</v>
      </c>
      <c r="F24" s="3" t="s">
        <v>2</v>
      </c>
      <c r="G24" s="11">
        <v>8.5</v>
      </c>
      <c r="H24" t="s">
        <v>26</v>
      </c>
      <c r="I24" t="s">
        <v>27</v>
      </c>
      <c r="J24" t="s">
        <v>5</v>
      </c>
      <c r="K24" t="s">
        <v>6</v>
      </c>
      <c r="L24" s="6">
        <v>331</v>
      </c>
      <c r="M24" s="6">
        <v>30.7</v>
      </c>
      <c r="N24" t="s">
        <v>7</v>
      </c>
      <c r="O24" t="s">
        <v>8</v>
      </c>
      <c r="P24" t="s">
        <v>9</v>
      </c>
      <c r="Q24" t="s">
        <v>10</v>
      </c>
      <c r="R24" t="s">
        <v>88</v>
      </c>
      <c r="S24" t="s">
        <v>81</v>
      </c>
      <c r="T24" t="s">
        <v>2</v>
      </c>
      <c r="U24">
        <v>15.6</v>
      </c>
      <c r="V24">
        <v>19</v>
      </c>
      <c r="W24">
        <v>8.1</v>
      </c>
      <c r="X24">
        <v>13</v>
      </c>
      <c r="Y24" t="s">
        <v>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7" spans="1:34" s="25" customFormat="1">
      <c r="A27" s="37"/>
      <c r="S27" s="3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J1" workbookViewId="0">
      <selection activeCell="AB3" sqref="AB3"/>
    </sheetView>
  </sheetViews>
  <sheetFormatPr baseColWidth="10" defaultRowHeight="15" x14ac:dyDescent="0"/>
  <cols>
    <col min="1" max="1" width="22.1640625" customWidth="1"/>
    <col min="2" max="2" width="21.33203125" bestFit="1" customWidth="1"/>
    <col min="5" max="5" width="10.83203125" customWidth="1"/>
    <col min="6" max="6" width="12.83203125" bestFit="1" customWidth="1"/>
    <col min="7" max="7" width="10.6640625" bestFit="1" customWidth="1"/>
    <col min="8" max="8" width="9.33203125" bestFit="1" customWidth="1"/>
    <col min="9" max="10" width="10.83203125" customWidth="1"/>
    <col min="11" max="11" width="6.33203125" bestFit="1" customWidth="1"/>
    <col min="12" max="12" width="5.83203125" bestFit="1" customWidth="1"/>
    <col min="13" max="13" width="15.83203125" bestFit="1" customWidth="1"/>
    <col min="14" max="14" width="9.5" bestFit="1" customWidth="1"/>
    <col min="23" max="23" width="6.1640625" bestFit="1" customWidth="1"/>
    <col min="24" max="24" width="5.1640625" bestFit="1" customWidth="1"/>
    <col min="25" max="25" width="7.33203125" bestFit="1" customWidth="1"/>
    <col min="26" max="27" width="5.1640625" bestFit="1" customWidth="1"/>
    <col min="29" max="29" width="27.33203125" bestFit="1" customWidth="1"/>
  </cols>
  <sheetData>
    <row r="1" spans="1:29">
      <c r="A1" s="18" t="s">
        <v>39</v>
      </c>
      <c r="B1" s="18" t="s">
        <v>40</v>
      </c>
      <c r="C1" s="19" t="s">
        <v>43</v>
      </c>
      <c r="D1" s="19" t="s">
        <v>45</v>
      </c>
      <c r="E1" s="20" t="s">
        <v>48</v>
      </c>
      <c r="F1" s="20" t="s">
        <v>49</v>
      </c>
      <c r="G1" s="21" t="s">
        <v>50</v>
      </c>
      <c r="H1" s="21" t="s">
        <v>51</v>
      </c>
      <c r="I1" s="21" t="s">
        <v>52</v>
      </c>
      <c r="J1" s="21" t="s">
        <v>53</v>
      </c>
      <c r="K1" s="21" t="s">
        <v>54</v>
      </c>
      <c r="L1" s="21" t="s">
        <v>55</v>
      </c>
      <c r="M1" s="22" t="s">
        <v>56</v>
      </c>
      <c r="N1" s="22" t="s">
        <v>57</v>
      </c>
      <c r="O1" s="23" t="s">
        <v>58</v>
      </c>
      <c r="P1" s="22" t="s">
        <v>59</v>
      </c>
      <c r="Q1" s="22" t="s">
        <v>60</v>
      </c>
      <c r="R1" s="22" t="s">
        <v>61</v>
      </c>
      <c r="S1" s="22" t="s">
        <v>62</v>
      </c>
      <c r="T1" s="22" t="s">
        <v>63</v>
      </c>
      <c r="U1" s="24" t="s">
        <v>64</v>
      </c>
      <c r="V1" s="24" t="s">
        <v>65</v>
      </c>
      <c r="W1" s="24" t="s">
        <v>66</v>
      </c>
      <c r="X1" s="24" t="s">
        <v>67</v>
      </c>
      <c r="Y1" s="24" t="s">
        <v>68</v>
      </c>
      <c r="Z1" s="24" t="s">
        <v>69</v>
      </c>
      <c r="AA1" s="24" t="s">
        <v>70</v>
      </c>
      <c r="AB1" s="24" t="s">
        <v>71</v>
      </c>
      <c r="AC1" s="24" t="s">
        <v>101</v>
      </c>
    </row>
    <row r="2" spans="1:29">
      <c r="A2" s="7" t="s">
        <v>28</v>
      </c>
      <c r="B2" s="26" t="s">
        <v>29</v>
      </c>
      <c r="C2" s="16">
        <v>0.156</v>
      </c>
      <c r="D2" s="11">
        <v>20</v>
      </c>
      <c r="E2" s="9" t="s">
        <v>5</v>
      </c>
      <c r="F2" s="9" t="s">
        <v>6</v>
      </c>
      <c r="G2" s="12">
        <v>343.5</v>
      </c>
      <c r="H2" s="12">
        <v>30.1</v>
      </c>
      <c r="I2" s="9" t="s">
        <v>7</v>
      </c>
      <c r="J2" s="9" t="s">
        <v>32</v>
      </c>
      <c r="K2" s="9" t="s">
        <v>33</v>
      </c>
      <c r="L2" s="9" t="s">
        <v>10</v>
      </c>
      <c r="M2" s="3" t="s">
        <v>74</v>
      </c>
      <c r="N2" s="3" t="s">
        <v>75</v>
      </c>
      <c r="O2" s="3" t="s">
        <v>2</v>
      </c>
      <c r="P2" s="3">
        <v>25</v>
      </c>
      <c r="Q2" s="3">
        <v>28</v>
      </c>
      <c r="R2" s="3">
        <v>9</v>
      </c>
      <c r="S2" s="3">
        <v>10</v>
      </c>
      <c r="T2" s="3" t="s">
        <v>76</v>
      </c>
      <c r="U2" s="3">
        <v>0.139125</v>
      </c>
      <c r="V2" s="3">
        <v>0.91962500000000003</v>
      </c>
      <c r="W2" s="3">
        <v>0.48</v>
      </c>
      <c r="X2" s="3">
        <v>0.71</v>
      </c>
      <c r="Y2" s="3">
        <v>0.1</v>
      </c>
      <c r="Z2" s="3">
        <v>0.17</v>
      </c>
      <c r="AA2" s="3">
        <v>0.02</v>
      </c>
      <c r="AB2" s="3" t="s">
        <v>77</v>
      </c>
      <c r="AC2" s="3" t="s">
        <v>73</v>
      </c>
    </row>
    <row r="3" spans="1:29">
      <c r="A3" s="27" t="s">
        <v>0</v>
      </c>
      <c r="B3" s="28" t="s">
        <v>1</v>
      </c>
      <c r="C3" s="4">
        <v>0</v>
      </c>
      <c r="D3" s="5">
        <v>8</v>
      </c>
      <c r="E3" s="3" t="s">
        <v>5</v>
      </c>
      <c r="F3" s="3" t="s">
        <v>6</v>
      </c>
      <c r="G3" s="29">
        <v>331</v>
      </c>
      <c r="H3" s="29">
        <v>30.7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78</v>
      </c>
      <c r="N3" s="3" t="s">
        <v>75</v>
      </c>
      <c r="O3" s="3">
        <v>1</v>
      </c>
      <c r="P3" s="3">
        <v>5.5</v>
      </c>
      <c r="Q3" s="3">
        <v>7.5</v>
      </c>
      <c r="R3" s="3">
        <v>3.11</v>
      </c>
      <c r="S3" s="3">
        <v>6.27</v>
      </c>
      <c r="T3" s="3" t="s">
        <v>76</v>
      </c>
      <c r="U3" s="3">
        <v>5.1200000000000002E-2</v>
      </c>
      <c r="V3" s="3">
        <v>0.16839999999999999</v>
      </c>
      <c r="W3" s="3" t="s">
        <v>2</v>
      </c>
      <c r="X3" s="3" t="s">
        <v>2</v>
      </c>
      <c r="Y3" s="3" t="s">
        <v>2</v>
      </c>
      <c r="Z3" s="3" t="s">
        <v>2</v>
      </c>
      <c r="AA3" s="3" t="s">
        <v>2</v>
      </c>
      <c r="AB3" s="3" t="s">
        <v>2</v>
      </c>
      <c r="AC3" s="3" t="s">
        <v>73</v>
      </c>
    </row>
    <row r="4" spans="1:29">
      <c r="A4" s="7" t="s">
        <v>0</v>
      </c>
      <c r="B4" s="30" t="s">
        <v>11</v>
      </c>
      <c r="C4" s="4">
        <v>1.7000000000000001E-2</v>
      </c>
      <c r="D4" s="11">
        <v>2</v>
      </c>
      <c r="E4" s="3" t="s">
        <v>5</v>
      </c>
      <c r="F4" s="9" t="s">
        <v>6</v>
      </c>
      <c r="G4" s="12">
        <v>331</v>
      </c>
      <c r="H4" s="12">
        <v>30.7</v>
      </c>
      <c r="I4" s="9" t="s">
        <v>7</v>
      </c>
      <c r="J4" s="9" t="s">
        <v>8</v>
      </c>
      <c r="K4" s="9" t="s">
        <v>9</v>
      </c>
      <c r="L4" s="9" t="s">
        <v>10</v>
      </c>
      <c r="M4" s="3" t="s">
        <v>79</v>
      </c>
      <c r="N4" s="3" t="s">
        <v>75</v>
      </c>
      <c r="O4" s="3" t="s">
        <v>2</v>
      </c>
      <c r="P4" s="3">
        <v>18</v>
      </c>
      <c r="Q4" s="3">
        <v>25</v>
      </c>
      <c r="R4" s="3">
        <v>11.4</v>
      </c>
      <c r="S4" s="3">
        <v>16</v>
      </c>
      <c r="T4" s="3" t="s">
        <v>73</v>
      </c>
      <c r="U4" s="3">
        <v>5.1200000000000002E-2</v>
      </c>
      <c r="V4" s="3">
        <v>0.16840000000000002</v>
      </c>
      <c r="W4">
        <v>0.91</v>
      </c>
      <c r="X4">
        <v>0.19</v>
      </c>
      <c r="Y4">
        <v>0.09</v>
      </c>
      <c r="Z4">
        <v>0.67</v>
      </c>
      <c r="AA4">
        <v>0.05</v>
      </c>
      <c r="AB4" s="3" t="s">
        <v>77</v>
      </c>
      <c r="AC4" s="3" t="s">
        <v>89</v>
      </c>
    </row>
    <row r="5" spans="1:29">
      <c r="A5" s="7" t="s">
        <v>0</v>
      </c>
      <c r="B5" s="28" t="s">
        <v>14</v>
      </c>
      <c r="C5" s="4">
        <v>1.2999999999999999E-2</v>
      </c>
      <c r="D5" s="5">
        <v>5.37</v>
      </c>
      <c r="E5" s="3" t="s">
        <v>5</v>
      </c>
      <c r="F5" s="3" t="s">
        <v>6</v>
      </c>
      <c r="G5" s="29">
        <v>343.5</v>
      </c>
      <c r="H5" s="29">
        <v>30.1</v>
      </c>
      <c r="I5" s="3" t="s">
        <v>7</v>
      </c>
      <c r="J5" s="3" t="s">
        <v>32</v>
      </c>
      <c r="K5" s="3" t="s">
        <v>33</v>
      </c>
      <c r="L5" s="3" t="s">
        <v>10</v>
      </c>
      <c r="M5" s="3" t="s">
        <v>80</v>
      </c>
      <c r="N5" s="3" t="s">
        <v>81</v>
      </c>
      <c r="O5" s="3">
        <v>1</v>
      </c>
      <c r="P5" s="3">
        <v>12.46</v>
      </c>
      <c r="Q5" s="3">
        <v>12.8</v>
      </c>
      <c r="R5" s="3">
        <v>10</v>
      </c>
      <c r="S5" s="3">
        <v>11.7</v>
      </c>
      <c r="T5" s="3" t="s">
        <v>73</v>
      </c>
      <c r="U5" s="3">
        <v>0.83030000000000004</v>
      </c>
      <c r="V5" s="3">
        <v>1.3164</v>
      </c>
      <c r="W5" s="3">
        <v>0.69</v>
      </c>
      <c r="X5" s="3">
        <v>0.2</v>
      </c>
      <c r="Y5" s="3">
        <v>0.08</v>
      </c>
      <c r="Z5" s="3">
        <v>0.7</v>
      </c>
      <c r="AA5" s="3">
        <v>0.03</v>
      </c>
      <c r="AB5" s="3" t="s">
        <v>77</v>
      </c>
      <c r="AC5" s="3" t="s">
        <v>73</v>
      </c>
    </row>
    <row r="6" spans="1:29">
      <c r="A6" s="27" t="s">
        <v>0</v>
      </c>
      <c r="B6" s="28" t="s">
        <v>22</v>
      </c>
      <c r="C6" s="4">
        <v>6.8000000000000005E-2</v>
      </c>
      <c r="D6" s="5">
        <v>3</v>
      </c>
      <c r="E6" s="3" t="s">
        <v>5</v>
      </c>
      <c r="F6" s="3" t="s">
        <v>6</v>
      </c>
      <c r="G6" s="29">
        <v>331</v>
      </c>
      <c r="H6" s="29">
        <v>30.7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82</v>
      </c>
      <c r="N6" s="3" t="s">
        <v>81</v>
      </c>
      <c r="O6" s="3" t="s">
        <v>2</v>
      </c>
      <c r="P6" s="3">
        <v>4.5</v>
      </c>
      <c r="Q6" s="3">
        <v>3.7</v>
      </c>
      <c r="R6" s="3" t="s">
        <v>2</v>
      </c>
      <c r="S6" s="3" t="s">
        <v>2</v>
      </c>
      <c r="T6" s="3" t="s">
        <v>76</v>
      </c>
      <c r="U6" s="3" t="s">
        <v>2</v>
      </c>
      <c r="V6" s="3" t="s">
        <v>2</v>
      </c>
      <c r="W6" s="3">
        <v>0.81</v>
      </c>
      <c r="X6" s="3">
        <v>0.01</v>
      </c>
      <c r="Y6" s="3">
        <v>0.01</v>
      </c>
      <c r="Z6" s="3">
        <v>0.18</v>
      </c>
      <c r="AA6" s="3" t="s">
        <v>2</v>
      </c>
      <c r="AB6" s="3" t="s">
        <v>2</v>
      </c>
      <c r="AC6" s="3" t="s">
        <v>90</v>
      </c>
    </row>
    <row r="7" spans="1:29">
      <c r="A7" s="7" t="s">
        <v>28</v>
      </c>
      <c r="B7" s="30" t="s">
        <v>35</v>
      </c>
      <c r="C7" s="16">
        <v>0.188</v>
      </c>
      <c r="D7" s="11">
        <v>4</v>
      </c>
      <c r="E7" s="9" t="s">
        <v>5</v>
      </c>
      <c r="F7" s="9" t="s">
        <v>6</v>
      </c>
      <c r="G7" s="12">
        <v>343.5</v>
      </c>
      <c r="H7" s="12">
        <v>30.1</v>
      </c>
      <c r="I7" s="9" t="s">
        <v>7</v>
      </c>
      <c r="J7" s="9" t="s">
        <v>32</v>
      </c>
      <c r="K7" s="9" t="s">
        <v>33</v>
      </c>
      <c r="L7" s="9" t="s">
        <v>10</v>
      </c>
      <c r="M7" s="3" t="s">
        <v>83</v>
      </c>
      <c r="N7" s="3" t="s">
        <v>84</v>
      </c>
      <c r="O7" s="3">
        <v>1</v>
      </c>
      <c r="P7" s="3">
        <v>10</v>
      </c>
      <c r="Q7" s="3">
        <v>11</v>
      </c>
      <c r="R7" s="3">
        <v>8</v>
      </c>
      <c r="S7" s="3">
        <v>11</v>
      </c>
      <c r="T7" s="3" t="s">
        <v>73</v>
      </c>
      <c r="U7" s="3">
        <v>0.3</v>
      </c>
      <c r="V7" s="3">
        <v>0.5</v>
      </c>
      <c r="W7" s="3" t="s">
        <v>2</v>
      </c>
      <c r="X7" s="3" t="s">
        <v>2</v>
      </c>
      <c r="Y7" s="3" t="s">
        <v>2</v>
      </c>
      <c r="Z7" s="3" t="s">
        <v>2</v>
      </c>
      <c r="AA7" s="3" t="s">
        <v>2</v>
      </c>
      <c r="AB7" s="3" t="s">
        <v>2</v>
      </c>
      <c r="AC7" s="3" t="s">
        <v>91</v>
      </c>
    </row>
    <row r="8" spans="1:29">
      <c r="A8" s="7" t="s">
        <v>28</v>
      </c>
      <c r="B8" s="30" t="s">
        <v>36</v>
      </c>
      <c r="C8" s="16">
        <v>3.1E-2</v>
      </c>
      <c r="D8" s="11">
        <v>5</v>
      </c>
      <c r="E8" s="9" t="s">
        <v>5</v>
      </c>
      <c r="F8" s="9" t="s">
        <v>6</v>
      </c>
      <c r="G8" s="12">
        <v>343.5</v>
      </c>
      <c r="H8" s="12">
        <v>30.1</v>
      </c>
      <c r="I8" s="9" t="s">
        <v>7</v>
      </c>
      <c r="J8" s="9" t="s">
        <v>32</v>
      </c>
      <c r="K8" s="9" t="s">
        <v>33</v>
      </c>
      <c r="L8" s="9" t="s">
        <v>10</v>
      </c>
      <c r="M8" s="3" t="s">
        <v>85</v>
      </c>
      <c r="N8" s="3" t="s">
        <v>84</v>
      </c>
      <c r="O8" s="3">
        <v>1</v>
      </c>
      <c r="P8" s="3">
        <v>10.76</v>
      </c>
      <c r="Q8" s="3">
        <v>17.260000000000002</v>
      </c>
      <c r="R8" s="3">
        <v>7.5</v>
      </c>
      <c r="S8" s="3">
        <v>9.23</v>
      </c>
      <c r="T8" s="3" t="s">
        <v>76</v>
      </c>
      <c r="U8" s="3">
        <v>0.19389999999999999</v>
      </c>
      <c r="V8" s="3">
        <v>1.4898</v>
      </c>
      <c r="W8">
        <v>0.57999999999999996</v>
      </c>
      <c r="X8">
        <v>0.03</v>
      </c>
      <c r="Y8">
        <v>7.0000000000000007E-2</v>
      </c>
      <c r="Z8">
        <v>0.88</v>
      </c>
      <c r="AA8">
        <v>0.03</v>
      </c>
      <c r="AB8" s="3" t="s">
        <v>92</v>
      </c>
      <c r="AC8" s="3" t="s">
        <v>93</v>
      </c>
    </row>
    <row r="9" spans="1:29" s="9" customFormat="1">
      <c r="A9" s="7" t="s">
        <v>28</v>
      </c>
      <c r="B9" s="30" t="s">
        <v>37</v>
      </c>
      <c r="C9" s="16">
        <v>3.1E-2</v>
      </c>
      <c r="D9" s="11">
        <v>15</v>
      </c>
      <c r="E9" s="9" t="s">
        <v>5</v>
      </c>
      <c r="F9" s="9" t="s">
        <v>6</v>
      </c>
      <c r="G9" s="12">
        <v>343.5</v>
      </c>
      <c r="H9" s="12">
        <v>30.1</v>
      </c>
      <c r="I9" s="9" t="s">
        <v>7</v>
      </c>
      <c r="J9" s="9" t="s">
        <v>32</v>
      </c>
      <c r="K9" s="9" t="s">
        <v>33</v>
      </c>
      <c r="L9" s="9" t="s">
        <v>10</v>
      </c>
      <c r="M9" s="9" t="s">
        <v>86</v>
      </c>
      <c r="N9" s="9" t="s">
        <v>81</v>
      </c>
      <c r="O9" s="9" t="s">
        <v>2</v>
      </c>
      <c r="P9" s="9">
        <v>5.6</v>
      </c>
      <c r="Q9" s="9">
        <v>8.5</v>
      </c>
      <c r="R9" s="9">
        <v>3</v>
      </c>
      <c r="S9" s="9">
        <v>5</v>
      </c>
      <c r="T9" s="9" t="s">
        <v>76</v>
      </c>
      <c r="U9" s="9">
        <v>1.8800000000000001E-2</v>
      </c>
      <c r="V9" s="9">
        <v>0.4093</v>
      </c>
      <c r="W9" s="9" t="s">
        <v>2</v>
      </c>
      <c r="X9" s="9" t="s">
        <v>2</v>
      </c>
      <c r="Y9" s="9" t="s">
        <v>2</v>
      </c>
      <c r="Z9" s="9" t="s">
        <v>2</v>
      </c>
      <c r="AA9" s="9" t="s">
        <v>2</v>
      </c>
      <c r="AB9" s="9" t="s">
        <v>2</v>
      </c>
      <c r="AC9" s="9" t="s">
        <v>94</v>
      </c>
    </row>
    <row r="10" spans="1:29">
      <c r="A10" s="27" t="s">
        <v>28</v>
      </c>
      <c r="B10" s="28" t="s">
        <v>38</v>
      </c>
      <c r="C10" s="4">
        <v>1.2999999999999999E-2</v>
      </c>
      <c r="D10" s="5">
        <v>1</v>
      </c>
      <c r="E10" s="3" t="s">
        <v>5</v>
      </c>
      <c r="F10" s="3" t="s">
        <v>6</v>
      </c>
      <c r="G10" s="29">
        <v>343.5</v>
      </c>
      <c r="H10" s="29">
        <v>30.1</v>
      </c>
      <c r="I10" s="3" t="s">
        <v>7</v>
      </c>
      <c r="J10" s="3" t="s">
        <v>32</v>
      </c>
      <c r="K10" s="3" t="s">
        <v>33</v>
      </c>
      <c r="L10" s="3" t="s">
        <v>10</v>
      </c>
      <c r="M10" s="3" t="s">
        <v>87</v>
      </c>
      <c r="N10" s="3" t="s">
        <v>75</v>
      </c>
      <c r="O10" s="3">
        <v>1</v>
      </c>
      <c r="P10" s="3">
        <v>21</v>
      </c>
      <c r="Q10" s="3">
        <v>36.799999999999997</v>
      </c>
      <c r="R10" s="3">
        <v>16</v>
      </c>
      <c r="S10" s="3">
        <v>24</v>
      </c>
      <c r="T10" s="3" t="s">
        <v>73</v>
      </c>
      <c r="U10" s="3">
        <v>1.5569999999999999</v>
      </c>
      <c r="V10" s="3">
        <v>7.9930000000000003</v>
      </c>
      <c r="W10" s="3">
        <v>0.63</v>
      </c>
      <c r="X10" s="3">
        <v>0.62</v>
      </c>
      <c r="Y10" s="3">
        <v>0.05</v>
      </c>
      <c r="Z10" s="3">
        <v>0.32</v>
      </c>
      <c r="AA10" s="3">
        <v>0.01</v>
      </c>
      <c r="AB10" s="3" t="s">
        <v>77</v>
      </c>
      <c r="AC10" s="3" t="s">
        <v>73</v>
      </c>
    </row>
    <row r="11" spans="1:29">
      <c r="A11" s="27" t="s">
        <v>0</v>
      </c>
      <c r="B11" s="28" t="s">
        <v>25</v>
      </c>
      <c r="C11" s="4">
        <v>1.2</v>
      </c>
      <c r="D11" s="11">
        <v>8.5</v>
      </c>
      <c r="E11" s="3" t="s">
        <v>5</v>
      </c>
      <c r="F11" s="3" t="s">
        <v>6</v>
      </c>
      <c r="G11" s="29">
        <v>331</v>
      </c>
      <c r="H11" s="29">
        <v>30.7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88</v>
      </c>
      <c r="N11" s="3" t="s">
        <v>81</v>
      </c>
      <c r="O11" s="3">
        <v>1</v>
      </c>
      <c r="P11" s="3">
        <v>15.6</v>
      </c>
      <c r="Q11" s="3">
        <v>19</v>
      </c>
      <c r="R11" s="3">
        <v>8.1</v>
      </c>
      <c r="S11" s="3">
        <v>13</v>
      </c>
      <c r="T11" s="3" t="s">
        <v>76</v>
      </c>
      <c r="U11" s="3" t="s">
        <v>2</v>
      </c>
      <c r="V11" s="3">
        <v>3.9</v>
      </c>
      <c r="W11" s="35">
        <v>0.88</v>
      </c>
      <c r="X11" s="35">
        <v>0.01</v>
      </c>
      <c r="Y11" s="35">
        <v>0.04</v>
      </c>
      <c r="Z11" s="3" t="s">
        <v>2</v>
      </c>
      <c r="AA11" s="3" t="s">
        <v>2</v>
      </c>
      <c r="AB11" s="3" t="s">
        <v>77</v>
      </c>
      <c r="AC11" s="3" t="s">
        <v>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I14" sqref="I14"/>
    </sheetView>
  </sheetViews>
  <sheetFormatPr baseColWidth="10" defaultRowHeight="15" x14ac:dyDescent="0"/>
  <cols>
    <col min="1" max="1" width="19.33203125" bestFit="1" customWidth="1"/>
    <col min="5" max="5" width="15.83203125" bestFit="1" customWidth="1"/>
    <col min="11" max="11" width="11" customWidth="1"/>
  </cols>
  <sheetData>
    <row r="1" spans="1:22">
      <c r="A1" s="18" t="s">
        <v>40</v>
      </c>
      <c r="B1" s="19" t="s">
        <v>43</v>
      </c>
      <c r="C1" s="19" t="s">
        <v>45</v>
      </c>
      <c r="D1" s="19" t="s">
        <v>96</v>
      </c>
      <c r="E1" s="22" t="s">
        <v>56</v>
      </c>
      <c r="F1" s="22" t="s">
        <v>57</v>
      </c>
      <c r="G1" s="23" t="s">
        <v>58</v>
      </c>
      <c r="H1" s="22" t="s">
        <v>59</v>
      </c>
      <c r="I1" s="22" t="s">
        <v>60</v>
      </c>
      <c r="J1" s="22" t="s">
        <v>61</v>
      </c>
      <c r="K1" s="22" t="s">
        <v>62</v>
      </c>
      <c r="L1" s="21" t="s">
        <v>51</v>
      </c>
      <c r="M1" s="36" t="s">
        <v>97</v>
      </c>
      <c r="N1" s="24" t="s">
        <v>64</v>
      </c>
      <c r="O1" s="24" t="s">
        <v>65</v>
      </c>
      <c r="P1" s="24" t="s">
        <v>66</v>
      </c>
      <c r="Q1" s="24" t="s">
        <v>67</v>
      </c>
      <c r="R1" s="24" t="s">
        <v>68</v>
      </c>
      <c r="S1" s="24" t="s">
        <v>69</v>
      </c>
      <c r="T1" s="24" t="s">
        <v>70</v>
      </c>
      <c r="U1" s="24" t="s">
        <v>71</v>
      </c>
      <c r="V1" s="24" t="s">
        <v>98</v>
      </c>
    </row>
    <row r="2" spans="1:22">
      <c r="A2" s="26" t="s">
        <v>29</v>
      </c>
      <c r="B2" s="16">
        <v>0.156</v>
      </c>
      <c r="C2" s="11">
        <v>20</v>
      </c>
      <c r="D2" s="11">
        <f>B2*C2</f>
        <v>3.12</v>
      </c>
      <c r="E2" s="3" t="s">
        <v>74</v>
      </c>
      <c r="F2" s="3" t="s">
        <v>75</v>
      </c>
      <c r="G2" s="3" t="s">
        <v>2</v>
      </c>
      <c r="H2" s="3">
        <v>25</v>
      </c>
      <c r="I2" s="3">
        <v>28</v>
      </c>
      <c r="J2" s="3">
        <v>9</v>
      </c>
      <c r="K2" s="3">
        <v>10</v>
      </c>
      <c r="L2" s="12">
        <v>30.1</v>
      </c>
      <c r="M2">
        <f>L2/H2</f>
        <v>1.204</v>
      </c>
      <c r="N2" s="3">
        <v>0.139125</v>
      </c>
      <c r="O2" s="3">
        <v>0.91962500000000003</v>
      </c>
      <c r="P2" s="3">
        <v>0.48</v>
      </c>
      <c r="Q2" s="3">
        <v>0.71</v>
      </c>
      <c r="R2" s="3">
        <v>0.1</v>
      </c>
      <c r="S2" s="3">
        <v>0.17</v>
      </c>
      <c r="T2" s="3">
        <v>0.02</v>
      </c>
      <c r="U2" s="3" t="s">
        <v>77</v>
      </c>
      <c r="V2" s="3">
        <f>(R2*O2)*17.2+(Q2*O2)*38.9+(S2*O2)*17.2</f>
        <v>29.669861375</v>
      </c>
    </row>
    <row r="3" spans="1:22">
      <c r="A3" s="30" t="s">
        <v>11</v>
      </c>
      <c r="B3" s="4">
        <v>1.7000000000000001E-2</v>
      </c>
      <c r="C3" s="11">
        <v>2</v>
      </c>
      <c r="D3" s="11">
        <f t="shared" ref="D3:D7" si="0">B3*C3</f>
        <v>3.4000000000000002E-2</v>
      </c>
      <c r="E3" s="3" t="s">
        <v>79</v>
      </c>
      <c r="F3" s="3" t="s">
        <v>75</v>
      </c>
      <c r="G3" s="3" t="s">
        <v>2</v>
      </c>
      <c r="H3" s="3">
        <v>18</v>
      </c>
      <c r="I3" s="3">
        <v>25</v>
      </c>
      <c r="J3" s="3">
        <v>11.4</v>
      </c>
      <c r="K3" s="3">
        <v>16</v>
      </c>
      <c r="L3" s="12">
        <v>30.1</v>
      </c>
      <c r="M3">
        <f>L3/H3</f>
        <v>1.6722222222222223</v>
      </c>
      <c r="N3" s="3">
        <v>5.1200000000000002E-2</v>
      </c>
      <c r="O3" s="3">
        <v>0.16840000000000002</v>
      </c>
      <c r="P3">
        <v>0.91</v>
      </c>
      <c r="Q3">
        <v>0.19</v>
      </c>
      <c r="R3">
        <v>0.09</v>
      </c>
      <c r="S3">
        <v>0.67</v>
      </c>
      <c r="T3">
        <v>0.05</v>
      </c>
      <c r="U3" s="3" t="s">
        <v>77</v>
      </c>
      <c r="V3" s="3">
        <f t="shared" ref="V3:V7" si="1">(R3*O3)*17.2+(Q3*O3)*38.9+(S3*O3)*17.2</f>
        <v>3.4459692000000004</v>
      </c>
    </row>
    <row r="4" spans="1:22">
      <c r="A4" s="28" t="s">
        <v>14</v>
      </c>
      <c r="B4" s="4">
        <v>1.2999999999999999E-2</v>
      </c>
      <c r="C4" s="5">
        <v>5.37</v>
      </c>
      <c r="D4" s="11">
        <f t="shared" si="0"/>
        <v>6.9809999999999997E-2</v>
      </c>
      <c r="E4" s="3" t="s">
        <v>80</v>
      </c>
      <c r="F4" s="3" t="s">
        <v>81</v>
      </c>
      <c r="G4" s="3">
        <v>1</v>
      </c>
      <c r="H4" s="3">
        <v>12.46</v>
      </c>
      <c r="I4" s="3">
        <v>12.8</v>
      </c>
      <c r="J4" s="3">
        <v>10</v>
      </c>
      <c r="K4" s="3">
        <v>11.7</v>
      </c>
      <c r="L4" s="12">
        <v>30.1</v>
      </c>
      <c r="M4">
        <f>L4/H4</f>
        <v>2.4157303370786516</v>
      </c>
      <c r="N4" s="3">
        <v>0.83030000000000004</v>
      </c>
      <c r="O4" s="3">
        <v>1.3164</v>
      </c>
      <c r="P4" s="3">
        <v>0.69</v>
      </c>
      <c r="Q4" s="3">
        <v>0.2</v>
      </c>
      <c r="R4" s="3">
        <v>0.08</v>
      </c>
      <c r="S4" s="3">
        <v>0.7</v>
      </c>
      <c r="T4" s="3">
        <v>0.03</v>
      </c>
      <c r="U4" s="3" t="s">
        <v>77</v>
      </c>
      <c r="V4" s="3">
        <f t="shared" si="1"/>
        <v>27.902414399999998</v>
      </c>
    </row>
    <row r="5" spans="1:22">
      <c r="A5" s="28" t="s">
        <v>22</v>
      </c>
      <c r="B5" s="4">
        <v>6.8000000000000005E-2</v>
      </c>
      <c r="C5" s="5">
        <v>3</v>
      </c>
      <c r="D5" s="11">
        <f t="shared" si="0"/>
        <v>0.20400000000000001</v>
      </c>
      <c r="E5" s="3" t="s">
        <v>82</v>
      </c>
      <c r="F5" s="3" t="s">
        <v>81</v>
      </c>
      <c r="G5" s="3" t="s">
        <v>2</v>
      </c>
      <c r="H5" s="3">
        <v>3.7</v>
      </c>
      <c r="I5" s="3">
        <v>4.5</v>
      </c>
      <c r="J5" s="3" t="s">
        <v>2</v>
      </c>
      <c r="K5" s="3" t="s">
        <v>2</v>
      </c>
      <c r="L5" s="12">
        <v>30.1</v>
      </c>
      <c r="M5">
        <f>L5/H5</f>
        <v>8.1351351351351351</v>
      </c>
      <c r="N5" s="3" t="s">
        <v>2</v>
      </c>
      <c r="O5" s="3">
        <v>0.124</v>
      </c>
      <c r="P5" s="3">
        <v>0.81</v>
      </c>
      <c r="Q5" s="3">
        <v>0.01</v>
      </c>
      <c r="R5" s="3">
        <v>0.01</v>
      </c>
      <c r="S5" s="3">
        <v>0.18</v>
      </c>
      <c r="T5" s="3" t="s">
        <v>2</v>
      </c>
      <c r="U5" s="3" t="s">
        <v>2</v>
      </c>
      <c r="V5" s="3">
        <f>(R5*O5)*17.2+(Q5*O5)*38.9+(S5*O5)*17.2</f>
        <v>0.45346799999999998</v>
      </c>
    </row>
    <row r="6" spans="1:22">
      <c r="A6" s="30" t="s">
        <v>36</v>
      </c>
      <c r="B6" s="16">
        <v>3.1E-2</v>
      </c>
      <c r="C6" s="11">
        <v>5</v>
      </c>
      <c r="D6" s="11">
        <f t="shared" si="0"/>
        <v>0.155</v>
      </c>
      <c r="E6" s="3" t="s">
        <v>85</v>
      </c>
      <c r="F6" s="3" t="s">
        <v>84</v>
      </c>
      <c r="G6" s="3">
        <v>1</v>
      </c>
      <c r="H6" s="3">
        <v>10.76</v>
      </c>
      <c r="I6" s="3">
        <v>17.260000000000002</v>
      </c>
      <c r="J6" s="3">
        <v>7.5</v>
      </c>
      <c r="K6" s="3">
        <v>9.23</v>
      </c>
      <c r="L6" s="12">
        <v>30.1</v>
      </c>
      <c r="M6">
        <f>L6/H6</f>
        <v>2.7973977695167287</v>
      </c>
      <c r="N6" s="3">
        <v>0.19389999999999999</v>
      </c>
      <c r="O6" s="3">
        <v>1.4898</v>
      </c>
      <c r="P6">
        <v>0.57999999999999996</v>
      </c>
      <c r="Q6">
        <v>0.03</v>
      </c>
      <c r="R6">
        <v>7.0000000000000007E-2</v>
      </c>
      <c r="S6">
        <v>0.88</v>
      </c>
      <c r="T6">
        <v>0.03</v>
      </c>
      <c r="U6" s="3" t="s">
        <v>92</v>
      </c>
      <c r="V6" s="3">
        <f t="shared" si="1"/>
        <v>26.081928599999998</v>
      </c>
    </row>
    <row r="7" spans="1:22">
      <c r="A7" s="28" t="s">
        <v>38</v>
      </c>
      <c r="B7" s="4">
        <v>1.2999999999999999E-2</v>
      </c>
      <c r="C7" s="5">
        <v>1</v>
      </c>
      <c r="D7" s="11">
        <f t="shared" si="0"/>
        <v>1.2999999999999999E-2</v>
      </c>
      <c r="E7" s="3" t="s">
        <v>87</v>
      </c>
      <c r="F7" s="3" t="s">
        <v>75</v>
      </c>
      <c r="G7" s="3">
        <v>1</v>
      </c>
      <c r="H7" s="3">
        <v>21</v>
      </c>
      <c r="I7" s="3">
        <v>36.799999999999997</v>
      </c>
      <c r="J7" s="3">
        <v>16</v>
      </c>
      <c r="K7" s="3">
        <v>24</v>
      </c>
      <c r="L7" s="12">
        <v>30.1</v>
      </c>
      <c r="M7">
        <f>L7/H7</f>
        <v>1.4333333333333333</v>
      </c>
      <c r="N7" s="3">
        <v>1.5569999999999999</v>
      </c>
      <c r="O7" s="3">
        <v>7.9930000000000003</v>
      </c>
      <c r="P7" s="3">
        <v>0.63</v>
      </c>
      <c r="Q7" s="3">
        <v>0.62</v>
      </c>
      <c r="R7" s="3">
        <v>0.05</v>
      </c>
      <c r="S7" s="3">
        <v>0.32</v>
      </c>
      <c r="T7" s="3">
        <v>0.01</v>
      </c>
      <c r="U7" s="3" t="s">
        <v>77</v>
      </c>
      <c r="V7" s="3">
        <f t="shared" si="1"/>
        <v>243.64262599999998</v>
      </c>
    </row>
    <row r="8" spans="1:22">
      <c r="A8" s="28" t="s">
        <v>25</v>
      </c>
      <c r="B8" s="4">
        <v>1.2</v>
      </c>
      <c r="C8" s="11">
        <v>8.5</v>
      </c>
      <c r="D8" s="11">
        <f>B8*C8</f>
        <v>10.199999999999999</v>
      </c>
      <c r="E8" s="3" t="s">
        <v>88</v>
      </c>
      <c r="F8" s="3" t="s">
        <v>81</v>
      </c>
      <c r="G8" s="3">
        <v>1</v>
      </c>
      <c r="H8" s="3">
        <v>15.6</v>
      </c>
      <c r="I8" s="3">
        <v>19</v>
      </c>
      <c r="J8" s="3">
        <v>8.1</v>
      </c>
      <c r="K8" s="3">
        <v>13</v>
      </c>
      <c r="L8" s="12">
        <v>30.1</v>
      </c>
      <c r="M8">
        <f>L8/H8</f>
        <v>1.9294871794871795</v>
      </c>
      <c r="N8" s="3" t="s">
        <v>2</v>
      </c>
      <c r="O8" s="3">
        <v>3.9</v>
      </c>
      <c r="P8" s="35">
        <v>0.88</v>
      </c>
      <c r="Q8" s="35">
        <v>0.01</v>
      </c>
      <c r="R8" s="35">
        <v>0.04</v>
      </c>
      <c r="S8" s="3" t="s">
        <v>2</v>
      </c>
      <c r="T8" s="3" t="s">
        <v>2</v>
      </c>
      <c r="U8" s="3" t="s">
        <v>77</v>
      </c>
      <c r="V8" s="3">
        <f>(R8*O8)*17.2+(Q8*O8)*38.9</f>
        <v>4.2002999999999995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Clean &amp; estimations</vt:lpstr>
      <vt:lpstr>Selected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2017-03-16T11:28:45Z</dcterms:created>
  <dcterms:modified xsi:type="dcterms:W3CDTF">2017-03-16T20:09:27Z</dcterms:modified>
</cp:coreProperties>
</file>