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hidePivotFieldList="1" autoCompressPictures="0"/>
  <bookViews>
    <workbookView xWindow="30020" yWindow="-17440" windowWidth="22820" windowHeight="26640" tabRatio="500" activeTab="2"/>
  </bookViews>
  <sheets>
    <sheet name="RAW" sheetId="1" r:id="rId1"/>
    <sheet name="means" sheetId="3" r:id="rId2"/>
    <sheet name="Tabla dinamica" sheetId="6" r:id="rId3"/>
    <sheet name="Hoja2" sheetId="7" r:id="rId4"/>
    <sheet name="Metadata" sheetId="5" r:id="rId5"/>
  </sheets>
  <calcPr calcId="140000" iterateDelta="1E-4" concurrentCalc="0"/>
  <pivotCaches>
    <pivotCache cacheId="0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7" i="7" l="1"/>
  <c r="J3" i="7"/>
  <c r="J21" i="7"/>
  <c r="J24" i="7"/>
  <c r="J19" i="7"/>
  <c r="J17" i="7"/>
  <c r="J7" i="7"/>
  <c r="J33" i="7"/>
  <c r="J25" i="7"/>
  <c r="J38" i="7"/>
  <c r="J39" i="7"/>
  <c r="J44" i="7"/>
  <c r="J12" i="7"/>
  <c r="J34" i="7"/>
  <c r="J30" i="7"/>
  <c r="J18" i="7"/>
  <c r="J13" i="7"/>
  <c r="J40" i="7"/>
  <c r="J8" i="7"/>
  <c r="J15" i="7"/>
  <c r="J41" i="7"/>
  <c r="J2" i="7"/>
  <c r="J22" i="7"/>
  <c r="J32" i="7"/>
  <c r="J14" i="7"/>
  <c r="J29" i="7"/>
  <c r="J16" i="7"/>
  <c r="J26" i="7"/>
  <c r="J35" i="7"/>
  <c r="J31" i="7"/>
  <c r="J20" i="7"/>
  <c r="J9" i="7"/>
  <c r="J10" i="7"/>
  <c r="J4" i="7"/>
  <c r="J5" i="7"/>
  <c r="J11" i="7"/>
  <c r="J23" i="7"/>
  <c r="J42" i="7"/>
  <c r="J43" i="7"/>
  <c r="J28" i="7"/>
  <c r="J6" i="7"/>
  <c r="J36" i="7"/>
  <c r="J27" i="7"/>
  <c r="H3" i="7"/>
  <c r="I3" i="7"/>
  <c r="H21" i="7"/>
  <c r="I21" i="7"/>
  <c r="H24" i="7"/>
  <c r="I24" i="7"/>
  <c r="H19" i="7"/>
  <c r="I19" i="7"/>
  <c r="H17" i="7"/>
  <c r="I17" i="7"/>
  <c r="H7" i="7"/>
  <c r="I7" i="7"/>
  <c r="H33" i="7"/>
  <c r="I33" i="7"/>
  <c r="H25" i="7"/>
  <c r="I25" i="7"/>
  <c r="H38" i="7"/>
  <c r="I38" i="7"/>
  <c r="H39" i="7"/>
  <c r="I39" i="7"/>
  <c r="H44" i="7"/>
  <c r="I44" i="7"/>
  <c r="H12" i="7"/>
  <c r="I12" i="7"/>
  <c r="H34" i="7"/>
  <c r="I34" i="7"/>
  <c r="H30" i="7"/>
  <c r="I30" i="7"/>
  <c r="H18" i="7"/>
  <c r="I18" i="7"/>
  <c r="H13" i="7"/>
  <c r="I13" i="7"/>
  <c r="H40" i="7"/>
  <c r="I40" i="7"/>
  <c r="H8" i="7"/>
  <c r="I8" i="7"/>
  <c r="H15" i="7"/>
  <c r="I15" i="7"/>
  <c r="H41" i="7"/>
  <c r="I41" i="7"/>
  <c r="H2" i="7"/>
  <c r="I2" i="7"/>
  <c r="H22" i="7"/>
  <c r="I22" i="7"/>
  <c r="H32" i="7"/>
  <c r="I32" i="7"/>
  <c r="H14" i="7"/>
  <c r="I14" i="7"/>
  <c r="H29" i="7"/>
  <c r="I29" i="7"/>
  <c r="H16" i="7"/>
  <c r="I16" i="7"/>
  <c r="H26" i="7"/>
  <c r="I26" i="7"/>
  <c r="H35" i="7"/>
  <c r="I35" i="7"/>
  <c r="H31" i="7"/>
  <c r="I31" i="7"/>
  <c r="H20" i="7"/>
  <c r="I20" i="7"/>
  <c r="H9" i="7"/>
  <c r="I9" i="7"/>
  <c r="H10" i="7"/>
  <c r="I10" i="7"/>
  <c r="H4" i="7"/>
  <c r="I4" i="7"/>
  <c r="H5" i="7"/>
  <c r="I5" i="7"/>
  <c r="H11" i="7"/>
  <c r="I11" i="7"/>
  <c r="H23" i="7"/>
  <c r="I23" i="7"/>
  <c r="H42" i="7"/>
  <c r="I42" i="7"/>
  <c r="H43" i="7"/>
  <c r="I43" i="7"/>
  <c r="H28" i="7"/>
  <c r="I28" i="7"/>
  <c r="H6" i="7"/>
  <c r="I6" i="7"/>
  <c r="H36" i="7"/>
  <c r="I36" i="7"/>
  <c r="I37" i="7"/>
  <c r="H37" i="7"/>
  <c r="I27" i="7"/>
  <c r="H27" i="7"/>
  <c r="G5" i="6"/>
  <c r="G6" i="6"/>
  <c r="F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F38" i="6"/>
  <c r="G38" i="6"/>
  <c r="F39" i="6"/>
  <c r="G39" i="6"/>
  <c r="F40" i="6"/>
  <c r="G40" i="6"/>
  <c r="F41" i="6"/>
  <c r="G41" i="6"/>
  <c r="F42" i="6"/>
  <c r="G42" i="6"/>
  <c r="F43" i="6"/>
  <c r="G43" i="6"/>
  <c r="F44" i="6"/>
  <c r="G44" i="6"/>
  <c r="F45" i="6"/>
  <c r="G45" i="6"/>
  <c r="F46" i="6"/>
  <c r="G46" i="6"/>
  <c r="F47" i="6"/>
  <c r="G47" i="6"/>
  <c r="F48" i="6"/>
  <c r="G48" i="6"/>
  <c r="F49" i="6"/>
  <c r="G49" i="6"/>
  <c r="F50" i="6"/>
  <c r="G50" i="6"/>
  <c r="F51" i="6"/>
  <c r="G51" i="6"/>
  <c r="F5" i="6"/>
  <c r="L80" i="3"/>
  <c r="K80" i="3"/>
  <c r="L76" i="3"/>
  <c r="K76" i="3"/>
  <c r="K73" i="3"/>
  <c r="L68" i="3"/>
  <c r="K68" i="3"/>
  <c r="L65" i="3"/>
  <c r="K65" i="3"/>
  <c r="L55" i="3"/>
  <c r="K55" i="3"/>
  <c r="L49" i="3"/>
  <c r="K49" i="3"/>
  <c r="L46" i="3"/>
  <c r="K46" i="3"/>
  <c r="L42" i="3"/>
  <c r="K42" i="3"/>
  <c r="L38" i="3"/>
  <c r="K38" i="3"/>
  <c r="L35" i="3"/>
  <c r="K35" i="3"/>
  <c r="L31" i="3"/>
  <c r="K31" i="3"/>
  <c r="L23" i="3"/>
  <c r="K23" i="3"/>
  <c r="L20" i="3"/>
  <c r="K20" i="3"/>
  <c r="K17" i="3"/>
  <c r="L17" i="3"/>
  <c r="K13" i="3"/>
  <c r="L8" i="3"/>
  <c r="K8" i="3"/>
  <c r="K5" i="3"/>
  <c r="L5" i="3"/>
  <c r="J80" i="3"/>
  <c r="I80" i="3"/>
  <c r="H80" i="3"/>
  <c r="G80" i="3"/>
  <c r="J76" i="3"/>
  <c r="I76" i="3"/>
  <c r="H76" i="3"/>
  <c r="G76" i="3"/>
  <c r="I73" i="3"/>
  <c r="H73" i="3"/>
  <c r="G73" i="3"/>
  <c r="J68" i="3"/>
  <c r="I68" i="3"/>
  <c r="H68" i="3"/>
  <c r="G68" i="3"/>
  <c r="J65" i="3"/>
  <c r="I65" i="3"/>
  <c r="H65" i="3"/>
  <c r="G65" i="3"/>
  <c r="J55" i="3"/>
  <c r="I55" i="3"/>
  <c r="H55" i="3"/>
  <c r="G55" i="3"/>
  <c r="J49" i="3"/>
  <c r="I49" i="3"/>
  <c r="H49" i="3"/>
  <c r="G49" i="3"/>
  <c r="J46" i="3"/>
  <c r="I46" i="3"/>
  <c r="H46" i="3"/>
  <c r="G46" i="3"/>
  <c r="J42" i="3"/>
  <c r="I42" i="3"/>
  <c r="H42" i="3"/>
  <c r="G42" i="3"/>
  <c r="J38" i="3"/>
  <c r="I38" i="3"/>
  <c r="H38" i="3"/>
  <c r="G38" i="3"/>
  <c r="J35" i="3"/>
  <c r="I35" i="3"/>
  <c r="H35" i="3"/>
  <c r="G35" i="3"/>
  <c r="J31" i="3"/>
  <c r="I31" i="3"/>
  <c r="H31" i="3"/>
  <c r="G31" i="3"/>
  <c r="J23" i="3"/>
  <c r="I23" i="3"/>
  <c r="H23" i="3"/>
  <c r="G23" i="3"/>
  <c r="J20" i="3"/>
  <c r="I20" i="3"/>
  <c r="H20" i="3"/>
  <c r="G20" i="3"/>
  <c r="H17" i="3"/>
  <c r="J17" i="3"/>
  <c r="I17" i="3"/>
  <c r="G17" i="3"/>
  <c r="I13" i="3"/>
  <c r="H13" i="3"/>
  <c r="G13" i="3"/>
  <c r="J8" i="3"/>
  <c r="I8" i="3"/>
  <c r="H8" i="3"/>
  <c r="G8" i="3"/>
  <c r="J5" i="3"/>
  <c r="I5" i="3"/>
  <c r="H5" i="3"/>
  <c r="G5" i="3"/>
  <c r="G10" i="3"/>
  <c r="G33" i="3"/>
  <c r="G59" i="3"/>
  <c r="G36" i="3"/>
  <c r="G50" i="3"/>
  <c r="G77" i="3"/>
  <c r="G78" i="3"/>
  <c r="G43" i="3"/>
  <c r="G60" i="3"/>
  <c r="G9" i="3"/>
  <c r="G53" i="3"/>
  <c r="G27" i="3"/>
  <c r="G56" i="3"/>
  <c r="G62" i="3"/>
  <c r="G2" i="3"/>
  <c r="G11" i="3"/>
  <c r="G26" i="3"/>
  <c r="G7" i="3"/>
  <c r="G28" i="3"/>
  <c r="G61" i="3"/>
  <c r="G70" i="3"/>
  <c r="G15" i="3"/>
  <c r="G44" i="3"/>
  <c r="G25" i="3"/>
  <c r="G29" i="3"/>
  <c r="G72" i="3"/>
  <c r="G69" i="3"/>
  <c r="G52" i="3"/>
  <c r="G21" i="3"/>
  <c r="G48" i="3"/>
  <c r="G3" i="3"/>
  <c r="G67" i="3"/>
  <c r="G64" i="3"/>
  <c r="G40" i="3"/>
  <c r="G57" i="3"/>
  <c r="G74" i="3"/>
  <c r="G19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2" i="1"/>
</calcChain>
</file>

<file path=xl/sharedStrings.xml><?xml version="1.0" encoding="utf-8"?>
<sst xmlns="http://schemas.openxmlformats.org/spreadsheetml/2006/main" count="815" uniqueCount="113">
  <si>
    <t>ord</t>
  </si>
  <si>
    <t>fam</t>
  </si>
  <si>
    <t>totvis</t>
  </si>
  <si>
    <t>totbic</t>
  </si>
  <si>
    <t>Passeriformes</t>
  </si>
  <si>
    <t>Thraupidae</t>
  </si>
  <si>
    <t>Psittaciformes</t>
  </si>
  <si>
    <t>Psittacidae</t>
  </si>
  <si>
    <t>Fringillidae</t>
  </si>
  <si>
    <t>Coerebidae</t>
  </si>
  <si>
    <t>Turdidae</t>
  </si>
  <si>
    <t>Piciformes</t>
  </si>
  <si>
    <t>Picidae</t>
  </si>
  <si>
    <t>Icteridae</t>
  </si>
  <si>
    <t>Trogoniformes</t>
  </si>
  <si>
    <t>Trogonidae</t>
  </si>
  <si>
    <t>Tityridae</t>
  </si>
  <si>
    <t>Vireonidae</t>
  </si>
  <si>
    <t>Galliformes</t>
  </si>
  <si>
    <t>Cracidae</t>
  </si>
  <si>
    <t>Coraciiformes</t>
  </si>
  <si>
    <t>Momotidae</t>
  </si>
  <si>
    <t>Ramphastidae</t>
  </si>
  <si>
    <t>obs time</t>
  </si>
  <si>
    <t>Species</t>
  </si>
  <si>
    <t>Aburria jacutinga</t>
  </si>
  <si>
    <t>Cacicus chrysopterus</t>
  </si>
  <si>
    <t>Cissopis leverianus</t>
  </si>
  <si>
    <t>Coereba flaveola</t>
  </si>
  <si>
    <t>Euphonia violacea</t>
  </si>
  <si>
    <t>Furnariidae sp.</t>
  </si>
  <si>
    <t>Melanerpes flavifrons</t>
  </si>
  <si>
    <t>Orthogonys chloricterus</t>
  </si>
  <si>
    <t>Pyhrrura frontalis</t>
  </si>
  <si>
    <t>Ramphastos dicolorus</t>
  </si>
  <si>
    <t>Saltator similis</t>
  </si>
  <si>
    <t>Selenidera maculirostris</t>
  </si>
  <si>
    <t>Tachyphonus coronatus</t>
  </si>
  <si>
    <t>Tangara sp.</t>
  </si>
  <si>
    <t>Thraupis cyanoptera</t>
  </si>
  <si>
    <t>Thraupis ornata</t>
  </si>
  <si>
    <t>Thraupis palmarum</t>
  </si>
  <si>
    <t>Thraupis sp.</t>
  </si>
  <si>
    <t>Tityra cayana</t>
  </si>
  <si>
    <t>Trogon viridis</t>
  </si>
  <si>
    <t>Turdus flavipes</t>
  </si>
  <si>
    <t>visit_rate</t>
  </si>
  <si>
    <t>bic_visit</t>
  </si>
  <si>
    <t>Euphonia chalybea</t>
  </si>
  <si>
    <t>Forpus xanthopterygius</t>
  </si>
  <si>
    <t>Tangara seledon</t>
  </si>
  <si>
    <t>Tangara cyanocephala</t>
  </si>
  <si>
    <t>Tangara preciosa</t>
  </si>
  <si>
    <t>Euphonia cyanocephala</t>
  </si>
  <si>
    <t>Tangara desmaresti</t>
  </si>
  <si>
    <t>Trogon surrucura</t>
  </si>
  <si>
    <t>Pionus maximiliani</t>
  </si>
  <si>
    <t>Baryphthengus ruficapillus</t>
  </si>
  <si>
    <t>Hemithraupis ruficapilla</t>
  </si>
  <si>
    <t>Tityra inquisitor</t>
  </si>
  <si>
    <t>NA</t>
  </si>
  <si>
    <t>Brotogeris tirica</t>
  </si>
  <si>
    <t>Pyrrhura frontalis</t>
  </si>
  <si>
    <t>Chlorophonia cyanea</t>
  </si>
  <si>
    <t>Chlorophanes spiza</t>
  </si>
  <si>
    <t>Dacnis cayana</t>
  </si>
  <si>
    <t>Turdus rufiventris</t>
  </si>
  <si>
    <t>Cyclarhis gujanensis</t>
  </si>
  <si>
    <t>Dacnis nigripes</t>
  </si>
  <si>
    <t>Dacnis sp.</t>
  </si>
  <si>
    <t>Pteroglossus bailloni</t>
  </si>
  <si>
    <t>Tricothraupis sp.</t>
  </si>
  <si>
    <t>Dendrocolaptes platyrostris</t>
  </si>
  <si>
    <t>Furnariidae</t>
  </si>
  <si>
    <t>Megarynchus pitangua</t>
  </si>
  <si>
    <t>Tyrannidae</t>
  </si>
  <si>
    <t>Sittasomus griseicapillus</t>
  </si>
  <si>
    <t>SD_visit</t>
  </si>
  <si>
    <t>SD_bic</t>
  </si>
  <si>
    <t>Family</t>
  </si>
  <si>
    <t>Order</t>
  </si>
  <si>
    <t>Total visits</t>
  </si>
  <si>
    <t>Total bites</t>
  </si>
  <si>
    <t>Observation time (hours/plant)</t>
  </si>
  <si>
    <t>Visitation rate (visits/h)</t>
  </si>
  <si>
    <t>Bites per visit</t>
  </si>
  <si>
    <t>Standard deviation of visit rate</t>
  </si>
  <si>
    <t>Standard deviation of bites per visit</t>
  </si>
  <si>
    <t>Variable</t>
  </si>
  <si>
    <t>Description</t>
  </si>
  <si>
    <t>Comments</t>
  </si>
  <si>
    <t>For interactions with 2 replicates</t>
  </si>
  <si>
    <t>SE_bic</t>
  </si>
  <si>
    <t>SE_visit</t>
  </si>
  <si>
    <t>Etiquetas de fila</t>
  </si>
  <si>
    <t>(vacías)</t>
  </si>
  <si>
    <t>Total general</t>
  </si>
  <si>
    <t>Valores</t>
  </si>
  <si>
    <t>Promedio de visit_rate</t>
  </si>
  <si>
    <t>Promedio de bic_visit</t>
  </si>
  <si>
    <t>Desvest de visit_rate</t>
  </si>
  <si>
    <t>Desvest de bic_visit</t>
  </si>
  <si>
    <t>Standard error visit_rate</t>
  </si>
  <si>
    <t>Standard error bic_visit</t>
  </si>
  <si>
    <t>species</t>
  </si>
  <si>
    <t>visit_rate_SD</t>
  </si>
  <si>
    <t>bic_visit_SD</t>
  </si>
  <si>
    <t>visit_rate_SE</t>
  </si>
  <si>
    <t>bic_visit_SE</t>
  </si>
  <si>
    <t>Standard error of visit rate</t>
  </si>
  <si>
    <t>Standard error of bites per visit</t>
  </si>
  <si>
    <t>(Todos)</t>
  </si>
  <si>
    <t>total_effect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</si>
</sst>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4"/>
      <color indexed="8"/>
      <name val="Calibri"/>
      <scheme val="minor"/>
    </font>
    <font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Calibri"/>
      <scheme val="minor"/>
    </font>
    <font>
      <b/>
      <sz val="14"/>
      <color indexed="8"/>
      <name val="Calibri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0" fontId="5" fillId="0" borderId="0" xfId="0" applyFont="1"/>
    <xf numFmtId="2" fontId="2" fillId="0" borderId="0" xfId="0" applyNumberFormat="1" applyFont="1"/>
    <xf numFmtId="0" fontId="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7" fillId="0" borderId="0" xfId="0" applyFont="1"/>
  </cellXfs>
  <cellStyles count="126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Hipervínculo visitado" xfId="39" builtinId="9" hidden="1"/>
    <cellStyle name="Hipervínculo visitado" xfId="40" builtinId="9" hidden="1"/>
    <cellStyle name="Hipervínculo visitado" xfId="41" builtinId="9" hidden="1"/>
    <cellStyle name="Hipervínculo visitado" xfId="42" builtinId="9" hidden="1"/>
    <cellStyle name="Hipervínculo visitado" xfId="43" builtinId="9" hidden="1"/>
    <cellStyle name="Hipervínculo visitado" xfId="44" builtinId="9" hidden="1"/>
    <cellStyle name="Hipervínculo visitado" xfId="45" builtinId="9" hidden="1"/>
    <cellStyle name="Hipervínculo visitado" xfId="46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ena" refreshedDate="42919.661736689814" createdVersion="4" refreshedVersion="4" minRefreshableVersion="3" recordCount="66">
  <cacheSource type="worksheet">
    <worksheetSource ref="A1:H1048576" sheet="RAW"/>
  </cacheSource>
  <cacheFields count="8">
    <cacheField name="ord" numFmtId="0">
      <sharedItems containsBlank="1"/>
    </cacheField>
    <cacheField name="fam" numFmtId="0">
      <sharedItems containsBlank="1" count="16">
        <s v="Thraupidae"/>
        <s v="Psittacidae"/>
        <s v="Fringillidae"/>
        <s v="Coerebidae"/>
        <s v="Turdidae"/>
        <s v="Picidae"/>
        <s v="Icteridae"/>
        <s v="Trogonidae"/>
        <s v="Tityridae"/>
        <s v="Vireonidae"/>
        <s v="Cracidae"/>
        <s v="Momotidae"/>
        <s v="Ramphastidae"/>
        <s v="Furnariidae"/>
        <s v="Tyrannidae"/>
        <m/>
      </sharedItems>
    </cacheField>
    <cacheField name="Species" numFmtId="0">
      <sharedItems containsBlank="1" count="49">
        <s v="Thraupis ornata"/>
        <s v="Brotogeris tirica"/>
        <s v="Euphonia chalybea"/>
        <s v="Pyrrhura frontalis"/>
        <s v="Coereba flaveola"/>
        <s v="Cissopis leverianus"/>
        <s v="Turdus flavipes"/>
        <s v="Melanerpes flavifrons"/>
        <s v="Thraupis cyanoptera"/>
        <s v="Forpus xanthopterygius"/>
        <s v="Chlorophonia cyanea"/>
        <s v="Cacicus chrysopterus"/>
        <s v="Tachyphonus coronatus"/>
        <s v="Tangara seledon"/>
        <s v="Orthogonys chloricterus"/>
        <s v="Thraupis palmarum"/>
        <s v="Chlorophanes spiza"/>
        <s v="Dacnis cayana"/>
        <s v="Tangara cyanocephala"/>
        <s v="Trogon viridis"/>
        <s v="Tangara preciosa"/>
        <s v="Tityra cayana"/>
        <s v="Turdus rufiventris"/>
        <s v="Cyclarhis gujanensis"/>
        <s v="Euphonia cyanocephala"/>
        <s v="Tangara desmaresti"/>
        <s v="Euphonia violacea"/>
        <s v="Trogon surrucura"/>
        <s v="Dacnis nigripes"/>
        <s v="Pionus maximiliani"/>
        <s v="Aburria jacutinga"/>
        <s v="Baryphthengus ruficapillus"/>
        <s v="Hemithraupis ruficapilla"/>
        <s v="Saltator similis"/>
        <s v="Dacnis sp."/>
        <s v="Selenidera maculirostris"/>
        <s v="Tityra inquisitor"/>
        <s v="Pteroglossus bailloni"/>
        <s v="Ramphastos dicolorus"/>
        <s v="Dendrocolaptes platyrostris"/>
        <s v="Furnariidae sp."/>
        <s v="Megarynchus pitangua"/>
        <s v="Sittasomus griseicapillus"/>
        <s v="Tangara sp."/>
        <s v="Thraupis sp."/>
        <s v="Tricothraupis sp."/>
        <m/>
        <s v="Pyhrrura frontalis" u="1"/>
        <s v="Brotogerias tirica" u="1"/>
      </sharedItems>
    </cacheField>
    <cacheField name="totvis" numFmtId="0">
      <sharedItems containsString="0" containsBlank="1" containsNumber="1" containsInteger="1" minValue="0" maxValue="127"/>
    </cacheField>
    <cacheField name="totbic" numFmtId="0">
      <sharedItems containsBlank="1" containsMixedTypes="1" containsNumber="1" minValue="0" maxValue="280.41666666666663"/>
    </cacheField>
    <cacheField name="obs time" numFmtId="0">
      <sharedItems containsString="0" containsBlank="1" containsNumber="1" minValue="86.23" maxValue="140"/>
    </cacheField>
    <cacheField name="visit_rate" numFmtId="0">
      <sharedItems containsString="0" containsBlank="1" containsNumber="1" minValue="0" maxValue="0.90714285714285714"/>
    </cacheField>
    <cacheField name="bic_visit" numFmtId="0">
      <sharedItems containsBlank="1" containsMixedTypes="1" containsNumber="1" minValue="0" maxValue="46.7361111111111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">
  <r>
    <s v="Passeriformes"/>
    <x v="0"/>
    <x v="0"/>
    <n v="127"/>
    <s v="NA"/>
    <n v="140"/>
    <n v="0.90714285714285714"/>
    <n v="2.9921259842519685"/>
  </r>
  <r>
    <s v="Psittaciformes"/>
    <x v="1"/>
    <x v="1"/>
    <n v="32"/>
    <s v="NA"/>
    <n v="140"/>
    <n v="0.22857142857142856"/>
    <n v="4.0625"/>
  </r>
  <r>
    <s v="Passeriformes"/>
    <x v="2"/>
    <x v="2"/>
    <n v="8"/>
    <s v="NA"/>
    <n v="140"/>
    <n v="5.7142857142857141E-2"/>
    <n v="6.375"/>
  </r>
  <r>
    <s v="Psittaciformes"/>
    <x v="1"/>
    <x v="3"/>
    <n v="34"/>
    <s v="NA"/>
    <n v="140"/>
    <n v="0.24285714285714285"/>
    <n v="1.2941176470588236"/>
  </r>
  <r>
    <s v="Passeriformes"/>
    <x v="3"/>
    <x v="4"/>
    <n v="26"/>
    <s v="NA"/>
    <n v="140"/>
    <n v="0.18571428571428572"/>
    <n v="1.6538461538461537"/>
  </r>
  <r>
    <s v="Passeriformes"/>
    <x v="0"/>
    <x v="5"/>
    <n v="15"/>
    <s v="NA"/>
    <n v="140"/>
    <n v="0.10714285714285714"/>
    <n v="1.7333333333333334"/>
  </r>
  <r>
    <s v="Passeriformes"/>
    <x v="4"/>
    <x v="6"/>
    <n v="8"/>
    <s v="NA"/>
    <n v="140"/>
    <n v="5.7142857142857141E-2"/>
    <n v="3"/>
  </r>
  <r>
    <s v="Piciformes"/>
    <x v="5"/>
    <x v="7"/>
    <n v="26"/>
    <s v="NA"/>
    <n v="140"/>
    <n v="0.18571428571428572"/>
    <n v="0.73076923076923073"/>
  </r>
  <r>
    <s v="Passeriformes"/>
    <x v="0"/>
    <x v="8"/>
    <n v="13"/>
    <s v="NA"/>
    <n v="140"/>
    <n v="9.285714285714286E-2"/>
    <n v="1.2307692307692308"/>
  </r>
  <r>
    <s v="Psittaciformes"/>
    <x v="1"/>
    <x v="9"/>
    <n v="19"/>
    <s v="NA"/>
    <n v="140"/>
    <n v="0.1357142857142857"/>
    <n v="0.73684210526315785"/>
  </r>
  <r>
    <s v="Passeriformes"/>
    <x v="0"/>
    <x v="10"/>
    <n v="15"/>
    <s v="NA"/>
    <n v="140"/>
    <n v="0.10714285714285714"/>
    <n v="0.8666666666666667"/>
  </r>
  <r>
    <s v="Passeriformes"/>
    <x v="6"/>
    <x v="11"/>
    <n v="7"/>
    <s v="NA"/>
    <n v="140"/>
    <n v="0.05"/>
    <n v="1.7142857142857142"/>
  </r>
  <r>
    <s v="Passeriformes"/>
    <x v="0"/>
    <x v="12"/>
    <n v="4"/>
    <s v="NA"/>
    <n v="140"/>
    <n v="2.8571428571428571E-2"/>
    <n v="2.5"/>
  </r>
  <r>
    <s v="Passeriformes"/>
    <x v="0"/>
    <x v="13"/>
    <n v="10"/>
    <s v="NA"/>
    <n v="140"/>
    <n v="7.1428571428571425E-2"/>
    <n v="1"/>
  </r>
  <r>
    <s v="Passeriformes"/>
    <x v="0"/>
    <x v="14"/>
    <n v="2"/>
    <s v="NA"/>
    <n v="140"/>
    <n v="1.4285714285714285E-2"/>
    <n v="4"/>
  </r>
  <r>
    <s v="Passeriformes"/>
    <x v="0"/>
    <x v="15"/>
    <n v="4"/>
    <s v="NA"/>
    <n v="140"/>
    <n v="2.8571428571428571E-2"/>
    <n v="1.5"/>
  </r>
  <r>
    <s v="Passeriformes"/>
    <x v="0"/>
    <x v="16"/>
    <n v="2"/>
    <s v="NA"/>
    <n v="140"/>
    <n v="1.4285714285714285E-2"/>
    <n v="3"/>
  </r>
  <r>
    <s v="Passeriformes"/>
    <x v="0"/>
    <x v="17"/>
    <n v="2"/>
    <s v="NA"/>
    <n v="140"/>
    <n v="1.4285714285714285E-2"/>
    <n v="2.5"/>
  </r>
  <r>
    <s v="Passeriformes"/>
    <x v="0"/>
    <x v="18"/>
    <n v="7"/>
    <s v="NA"/>
    <n v="140"/>
    <n v="0.05"/>
    <n v="0.5714285714285714"/>
  </r>
  <r>
    <s v="Trogoniformes"/>
    <x v="7"/>
    <x v="19"/>
    <n v="4"/>
    <s v="NA"/>
    <n v="140"/>
    <n v="2.8571428571428571E-2"/>
    <n v="1"/>
  </r>
  <r>
    <s v="Passeriformes"/>
    <x v="0"/>
    <x v="20"/>
    <n v="1"/>
    <s v="NA"/>
    <n v="140"/>
    <n v="7.1428571428571426E-3"/>
    <n v="3"/>
  </r>
  <r>
    <s v="Passeriformes"/>
    <x v="8"/>
    <x v="21"/>
    <n v="1"/>
    <s v="NA"/>
    <n v="140"/>
    <n v="7.1428571428571426E-3"/>
    <n v="3"/>
  </r>
  <r>
    <s v="Passeriformes"/>
    <x v="4"/>
    <x v="22"/>
    <n v="2"/>
    <s v="NA"/>
    <n v="140"/>
    <n v="1.4285714285714285E-2"/>
    <n v="1"/>
  </r>
  <r>
    <s v="Passeriformes"/>
    <x v="9"/>
    <x v="23"/>
    <n v="2"/>
    <s v="NA"/>
    <n v="140"/>
    <n v="1.4285714285714285E-2"/>
    <n v="1"/>
  </r>
  <r>
    <s v="Passeriformes"/>
    <x v="2"/>
    <x v="24"/>
    <n v="1"/>
    <s v="NA"/>
    <n v="140"/>
    <n v="7.1428571428571426E-3"/>
    <n v="2"/>
  </r>
  <r>
    <s v="Passeriformes"/>
    <x v="0"/>
    <x v="25"/>
    <n v="2"/>
    <s v="NA"/>
    <n v="140"/>
    <n v="1.4285714285714285E-2"/>
    <n v="1"/>
  </r>
  <r>
    <s v="Passeriformes"/>
    <x v="2"/>
    <x v="26"/>
    <n v="1"/>
    <s v="NA"/>
    <n v="140"/>
    <n v="7.1428571428571426E-3"/>
    <n v="1"/>
  </r>
  <r>
    <s v="Trogoniformes"/>
    <x v="7"/>
    <x v="27"/>
    <n v="1"/>
    <s v="NA"/>
    <n v="140"/>
    <n v="7.1428571428571426E-3"/>
    <n v="1"/>
  </r>
  <r>
    <s v="Passeriformes"/>
    <x v="0"/>
    <x v="28"/>
    <n v="4"/>
    <s v="NA"/>
    <n v="140"/>
    <n v="2.8571428571428571E-2"/>
    <n v="0.25"/>
  </r>
  <r>
    <s v="Psittaciformes"/>
    <x v="1"/>
    <x v="29"/>
    <n v="2"/>
    <s v="NA"/>
    <n v="140"/>
    <n v="1.4285714285714285E-2"/>
    <n v="0.5"/>
  </r>
  <r>
    <s v="Galliformes"/>
    <x v="10"/>
    <x v="30"/>
    <n v="1"/>
    <s v="NA"/>
    <n v="140"/>
    <n v="7.1428571428571426E-3"/>
    <n v="1"/>
  </r>
  <r>
    <s v="Coraciiformes"/>
    <x v="11"/>
    <x v="31"/>
    <n v="1"/>
    <s v="NA"/>
    <n v="140"/>
    <n v="7.1428571428571426E-3"/>
    <n v="1"/>
  </r>
  <r>
    <s v="Passeriformes"/>
    <x v="0"/>
    <x v="32"/>
    <n v="1"/>
    <s v="NA"/>
    <n v="140"/>
    <n v="7.1428571428571426E-3"/>
    <n v="1"/>
  </r>
  <r>
    <s v="Passeriformes"/>
    <x v="0"/>
    <x v="33"/>
    <n v="1"/>
    <s v="NA"/>
    <n v="140"/>
    <n v="7.1428571428571426E-3"/>
    <n v="1"/>
  </r>
  <r>
    <s v="Passeriformes"/>
    <x v="0"/>
    <x v="34"/>
    <n v="3"/>
    <s v="NA"/>
    <n v="140"/>
    <n v="2.1428571428571429E-2"/>
    <n v="0.33333333333333331"/>
  </r>
  <r>
    <s v="Piciformes"/>
    <x v="12"/>
    <x v="35"/>
    <n v="1"/>
    <s v="NA"/>
    <n v="140"/>
    <n v="7.1428571428571426E-3"/>
    <n v="1"/>
  </r>
  <r>
    <s v="Passeriformes"/>
    <x v="8"/>
    <x v="36"/>
    <n v="1"/>
    <s v="NA"/>
    <n v="140"/>
    <n v="7.1428571428571426E-3"/>
    <n v="1"/>
  </r>
  <r>
    <s v="Piciformes"/>
    <x v="12"/>
    <x v="37"/>
    <n v="0"/>
    <s v="NA"/>
    <n v="140"/>
    <n v="0"/>
    <n v="0"/>
  </r>
  <r>
    <s v="Piciformes"/>
    <x v="12"/>
    <x v="38"/>
    <n v="0"/>
    <s v="NA"/>
    <n v="140"/>
    <n v="0"/>
    <n v="0"/>
  </r>
  <r>
    <s v="Galliformes"/>
    <x v="10"/>
    <x v="30"/>
    <n v="2"/>
    <n v="1"/>
    <n v="86.23"/>
    <n v="4.3878894251864857E-2"/>
    <n v="1"/>
  </r>
  <r>
    <s v="Psittaciformes"/>
    <x v="1"/>
    <x v="1"/>
    <n v="4"/>
    <n v="110.9"/>
    <n v="86.23"/>
    <n v="8.7757788503729714E-2"/>
    <n v="36.966666666666669"/>
  </r>
  <r>
    <s v="Passeriformes"/>
    <x v="6"/>
    <x v="11"/>
    <n v="1"/>
    <n v="0"/>
    <n v="86.23"/>
    <n v="2.1939447125932428E-2"/>
    <s v="NA"/>
  </r>
  <r>
    <s v="Passeriformes"/>
    <x v="0"/>
    <x v="5"/>
    <n v="2"/>
    <n v="4"/>
    <n v="86.23"/>
    <n v="4.3878894251864857E-2"/>
    <n v="2"/>
  </r>
  <r>
    <s v="Passeriformes"/>
    <x v="3"/>
    <x v="4"/>
    <n v="3"/>
    <n v="14"/>
    <n v="86.23"/>
    <n v="6.5818341377797282E-2"/>
    <n v="7"/>
  </r>
  <r>
    <s v="Passeriformes"/>
    <x v="13"/>
    <x v="39"/>
    <n v="1"/>
    <n v="0"/>
    <n v="86.23"/>
    <n v="2.1939447125932428E-2"/>
    <n v="0"/>
  </r>
  <r>
    <s v="Passeriformes"/>
    <x v="2"/>
    <x v="26"/>
    <n v="1"/>
    <n v="2"/>
    <n v="86.23"/>
    <n v="2.1939447125932428E-2"/>
    <n v="2"/>
  </r>
  <r>
    <s v="Passeriformes"/>
    <x v="13"/>
    <x v="40"/>
    <n v="2"/>
    <n v="4"/>
    <n v="86.23"/>
    <n v="4.3878894251864857E-2"/>
    <n v="4"/>
  </r>
  <r>
    <s v="Passeriformes"/>
    <x v="14"/>
    <x v="41"/>
    <n v="1"/>
    <n v="0"/>
    <n v="86.23"/>
    <n v="2.1939447125932428E-2"/>
    <n v="0"/>
  </r>
  <r>
    <s v="Piciformes"/>
    <x v="5"/>
    <x v="7"/>
    <n v="3"/>
    <n v="23"/>
    <n v="86.23"/>
    <n v="6.5818341377797282E-2"/>
    <n v="7.666666666666667"/>
  </r>
  <r>
    <s v="Passeriformes"/>
    <x v="0"/>
    <x v="14"/>
    <n v="4"/>
    <n v="2"/>
    <n v="86.23"/>
    <n v="8.7757788503729714E-2"/>
    <n v="2"/>
  </r>
  <r>
    <s v="Psittaciformes"/>
    <x v="1"/>
    <x v="3"/>
    <n v="6"/>
    <n v="280.41666666666663"/>
    <n v="86.23"/>
    <n v="0.13163668275559456"/>
    <n v="46.736111111111107"/>
  </r>
  <r>
    <s v="Piciformes"/>
    <x v="12"/>
    <x v="38"/>
    <n v="6"/>
    <n v="10"/>
    <n v="86.23"/>
    <n v="0.13163668275559456"/>
    <n v="1.6666666666666667"/>
  </r>
  <r>
    <s v="Passeriformes"/>
    <x v="0"/>
    <x v="33"/>
    <n v="1"/>
    <n v="1"/>
    <n v="86.23"/>
    <n v="2.1939447125932428E-2"/>
    <n v="1"/>
  </r>
  <r>
    <s v="Piciformes"/>
    <x v="12"/>
    <x v="35"/>
    <n v="3"/>
    <n v="22.5"/>
    <n v="86.23"/>
    <n v="6.5818341377797282E-2"/>
    <n v="7.5"/>
  </r>
  <r>
    <s v="Passeriformes"/>
    <x v="13"/>
    <x v="42"/>
    <n v="1"/>
    <n v="1"/>
    <n v="86.23"/>
    <n v="2.1939447125932428E-2"/>
    <n v="1"/>
  </r>
  <r>
    <s v="Passeriformes"/>
    <x v="0"/>
    <x v="12"/>
    <n v="4"/>
    <n v="11"/>
    <n v="86.23"/>
    <n v="8.7757788503729714E-2"/>
    <n v="2.75"/>
  </r>
  <r>
    <s v="Passeriformes"/>
    <x v="0"/>
    <x v="43"/>
    <n v="1"/>
    <n v="20"/>
    <n v="86.23"/>
    <n v="2.1939447125932428E-2"/>
    <n v="20"/>
  </r>
  <r>
    <s v="Passeriformes"/>
    <x v="0"/>
    <x v="8"/>
    <n v="6"/>
    <n v="11"/>
    <n v="86.23"/>
    <n v="0.13163668275559456"/>
    <n v="5.5"/>
  </r>
  <r>
    <s v="Passeriformes"/>
    <x v="0"/>
    <x v="0"/>
    <n v="18"/>
    <n v="53"/>
    <n v="86.23"/>
    <n v="0.39491004826678366"/>
    <n v="3.7857142857142856"/>
  </r>
  <r>
    <s v="Passeriformes"/>
    <x v="0"/>
    <x v="15"/>
    <n v="18"/>
    <n v="69"/>
    <n v="86.23"/>
    <n v="0.39491004826678366"/>
    <n v="4.9285714285714288"/>
  </r>
  <r>
    <s v="Passeriformes"/>
    <x v="0"/>
    <x v="44"/>
    <n v="5"/>
    <n v="17"/>
    <n v="86.23"/>
    <n v="0.10969723562966213"/>
    <n v="3.4"/>
  </r>
  <r>
    <s v="Passeriformes"/>
    <x v="8"/>
    <x v="21"/>
    <n v="1"/>
    <n v="0"/>
    <n v="86.23"/>
    <n v="2.1939447125932428E-2"/>
    <s v="NA"/>
  </r>
  <r>
    <s v="Passeriformes"/>
    <x v="0"/>
    <x v="45"/>
    <n v="1"/>
    <n v="0"/>
    <n v="86.23"/>
    <n v="2.1939447125932428E-2"/>
    <n v="0"/>
  </r>
  <r>
    <s v="Trogoniformes"/>
    <x v="7"/>
    <x v="19"/>
    <n v="1"/>
    <n v="1"/>
    <n v="86.23"/>
    <n v="2.1939447125932428E-2"/>
    <n v="1"/>
  </r>
  <r>
    <s v="Passeriformes"/>
    <x v="4"/>
    <x v="6"/>
    <n v="14"/>
    <n v="31"/>
    <n v="86.23"/>
    <n v="0.30715225976305399"/>
    <n v="3.1"/>
  </r>
  <r>
    <m/>
    <x v="15"/>
    <x v="46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gridDropZones="1" multipleFieldFilters="0">
  <location ref="A3:E52" firstHeaderRow="1" firstDataRow="2" firstDataCol="1" rowPageCount="1" colPageCount="1"/>
  <pivotFields count="8">
    <pivotField showAll="0"/>
    <pivotField axis="axisPage" showAll="0">
      <items count="17">
        <item x="3"/>
        <item x="10"/>
        <item x="2"/>
        <item x="13"/>
        <item x="6"/>
        <item x="11"/>
        <item x="5"/>
        <item x="1"/>
        <item x="12"/>
        <item x="0"/>
        <item x="8"/>
        <item x="7"/>
        <item x="4"/>
        <item x="14"/>
        <item x="9"/>
        <item x="15"/>
        <item t="default"/>
      </items>
    </pivotField>
    <pivotField axis="axisRow" showAll="0">
      <items count="50">
        <item x="30"/>
        <item x="31"/>
        <item m="1" x="48"/>
        <item x="1"/>
        <item x="11"/>
        <item x="16"/>
        <item x="10"/>
        <item x="5"/>
        <item x="4"/>
        <item x="23"/>
        <item x="17"/>
        <item x="28"/>
        <item x="34"/>
        <item x="39"/>
        <item x="2"/>
        <item x="24"/>
        <item x="26"/>
        <item x="9"/>
        <item x="40"/>
        <item x="32"/>
        <item x="41"/>
        <item x="7"/>
        <item x="14"/>
        <item x="29"/>
        <item x="37"/>
        <item m="1" x="47"/>
        <item x="3"/>
        <item x="38"/>
        <item x="33"/>
        <item x="35"/>
        <item x="42"/>
        <item x="12"/>
        <item x="18"/>
        <item x="25"/>
        <item x="20"/>
        <item x="13"/>
        <item x="43"/>
        <item x="8"/>
        <item x="0"/>
        <item x="15"/>
        <item x="44"/>
        <item x="21"/>
        <item x="36"/>
        <item x="45"/>
        <item x="27"/>
        <item x="19"/>
        <item x="6"/>
        <item x="22"/>
        <item x="46"/>
        <item t="default"/>
      </items>
    </pivotField>
    <pivotField showAll="0"/>
    <pivotField showAll="0"/>
    <pivotField showAll="0"/>
    <pivotField dataField="1" showAll="0"/>
    <pivotField dataField="1" showAll="0"/>
  </pivotFields>
  <rowFields count="1">
    <field x="2"/>
  </rowFields>
  <rowItems count="48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-1"/>
  </pageFields>
  <dataFields count="4">
    <dataField name="Promedio de visit_rate" fld="6" subtotal="average" baseField="0" baseItem="0"/>
    <dataField name="Promedio de bic_visit" fld="7" subtotal="average" baseField="0" baseItem="0"/>
    <dataField name="Desvest de visit_rate" fld="6" subtotal="stdDev" baseField="0" baseItem="0"/>
    <dataField name="Desvest de bic_visit" fld="7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workbookViewId="0">
      <selection activeCell="C49" sqref="A49:C49"/>
    </sheetView>
  </sheetViews>
  <sheetFormatPr baseColWidth="10" defaultRowHeight="18" x14ac:dyDescent="0"/>
  <cols>
    <col min="1" max="1" width="15.1640625" style="2" bestFit="1" customWidth="1"/>
    <col min="2" max="2" width="14.6640625" style="2" bestFit="1" customWidth="1"/>
    <col min="3" max="3" width="26" style="2" bestFit="1" customWidth="1"/>
    <col min="4" max="16384" width="10.83203125" style="2"/>
  </cols>
  <sheetData>
    <row r="1" spans="1:8">
      <c r="A1" s="1" t="s">
        <v>0</v>
      </c>
      <c r="B1" s="1" t="s">
        <v>1</v>
      </c>
      <c r="C1" s="1" t="s">
        <v>24</v>
      </c>
      <c r="D1" s="1" t="s">
        <v>2</v>
      </c>
      <c r="E1" s="1" t="s">
        <v>3</v>
      </c>
      <c r="F1" s="2" t="s">
        <v>23</v>
      </c>
      <c r="G1" s="2" t="s">
        <v>46</v>
      </c>
      <c r="H1" s="2" t="s">
        <v>47</v>
      </c>
    </row>
    <row r="2" spans="1:8">
      <c r="A2" s="1" t="s">
        <v>4</v>
      </c>
      <c r="B2" s="1" t="s">
        <v>5</v>
      </c>
      <c r="C2" s="1" t="s">
        <v>40</v>
      </c>
      <c r="D2" s="1">
        <v>127</v>
      </c>
      <c r="E2" s="3" t="s">
        <v>60</v>
      </c>
      <c r="F2" s="2">
        <v>140</v>
      </c>
      <c r="G2" s="2">
        <f>D2/F2</f>
        <v>0.90714285714285714</v>
      </c>
      <c r="H2" s="3">
        <v>2.9921259842519685</v>
      </c>
    </row>
    <row r="3" spans="1:8">
      <c r="A3" s="1" t="s">
        <v>6</v>
      </c>
      <c r="B3" s="1" t="s">
        <v>7</v>
      </c>
      <c r="C3" s="1" t="s">
        <v>61</v>
      </c>
      <c r="D3" s="1">
        <v>32</v>
      </c>
      <c r="E3" s="3" t="s">
        <v>60</v>
      </c>
      <c r="F3" s="2">
        <v>140</v>
      </c>
      <c r="G3" s="2">
        <f t="shared" ref="G3:G40" si="0">D3/F3</f>
        <v>0.22857142857142856</v>
      </c>
      <c r="H3" s="3">
        <v>4.0625</v>
      </c>
    </row>
    <row r="4" spans="1:8">
      <c r="A4" s="1" t="s">
        <v>4</v>
      </c>
      <c r="B4" s="1" t="s">
        <v>8</v>
      </c>
      <c r="C4" s="1" t="s">
        <v>48</v>
      </c>
      <c r="D4" s="1">
        <v>8</v>
      </c>
      <c r="E4" s="3" t="s">
        <v>60</v>
      </c>
      <c r="F4" s="2">
        <v>140</v>
      </c>
      <c r="G4" s="2">
        <f t="shared" si="0"/>
        <v>5.7142857142857141E-2</v>
      </c>
      <c r="H4" s="3">
        <v>6.375</v>
      </c>
    </row>
    <row r="5" spans="1:8">
      <c r="A5" s="1" t="s">
        <v>6</v>
      </c>
      <c r="B5" s="1" t="s">
        <v>7</v>
      </c>
      <c r="C5" s="1" t="s">
        <v>62</v>
      </c>
      <c r="D5" s="1">
        <v>34</v>
      </c>
      <c r="E5" s="3" t="s">
        <v>60</v>
      </c>
      <c r="F5" s="2">
        <v>140</v>
      </c>
      <c r="G5" s="2">
        <f t="shared" si="0"/>
        <v>0.24285714285714285</v>
      </c>
      <c r="H5" s="3">
        <v>1.2941176470588236</v>
      </c>
    </row>
    <row r="6" spans="1:8">
      <c r="A6" s="1" t="s">
        <v>4</v>
      </c>
      <c r="B6" s="1" t="s">
        <v>9</v>
      </c>
      <c r="C6" s="1" t="s">
        <v>28</v>
      </c>
      <c r="D6" s="1">
        <v>26</v>
      </c>
      <c r="E6" s="3" t="s">
        <v>60</v>
      </c>
      <c r="F6" s="2">
        <v>140</v>
      </c>
      <c r="G6" s="2">
        <f t="shared" si="0"/>
        <v>0.18571428571428572</v>
      </c>
      <c r="H6" s="3">
        <v>1.6538461538461537</v>
      </c>
    </row>
    <row r="7" spans="1:8">
      <c r="A7" s="1" t="s">
        <v>4</v>
      </c>
      <c r="B7" s="1" t="s">
        <v>5</v>
      </c>
      <c r="C7" s="1" t="s">
        <v>27</v>
      </c>
      <c r="D7" s="1">
        <v>15</v>
      </c>
      <c r="E7" s="3" t="s">
        <v>60</v>
      </c>
      <c r="F7" s="2">
        <v>140</v>
      </c>
      <c r="G7" s="2">
        <f t="shared" si="0"/>
        <v>0.10714285714285714</v>
      </c>
      <c r="H7" s="3">
        <v>1.7333333333333334</v>
      </c>
    </row>
    <row r="8" spans="1:8">
      <c r="A8" s="1" t="s">
        <v>4</v>
      </c>
      <c r="B8" s="1" t="s">
        <v>10</v>
      </c>
      <c r="C8" s="1" t="s">
        <v>45</v>
      </c>
      <c r="D8" s="1">
        <v>8</v>
      </c>
      <c r="E8" s="3" t="s">
        <v>60</v>
      </c>
      <c r="F8" s="2">
        <v>140</v>
      </c>
      <c r="G8" s="2">
        <f t="shared" si="0"/>
        <v>5.7142857142857141E-2</v>
      </c>
      <c r="H8" s="3">
        <v>3</v>
      </c>
    </row>
    <row r="9" spans="1:8">
      <c r="A9" s="1" t="s">
        <v>11</v>
      </c>
      <c r="B9" s="1" t="s">
        <v>12</v>
      </c>
      <c r="C9" s="1" t="s">
        <v>31</v>
      </c>
      <c r="D9" s="1">
        <v>26</v>
      </c>
      <c r="E9" s="3" t="s">
        <v>60</v>
      </c>
      <c r="F9" s="2">
        <v>140</v>
      </c>
      <c r="G9" s="2">
        <f t="shared" si="0"/>
        <v>0.18571428571428572</v>
      </c>
      <c r="H9" s="3">
        <v>0.73076923076923073</v>
      </c>
    </row>
    <row r="10" spans="1:8">
      <c r="A10" s="1" t="s">
        <v>4</v>
      </c>
      <c r="B10" s="1" t="s">
        <v>5</v>
      </c>
      <c r="C10" s="1" t="s">
        <v>39</v>
      </c>
      <c r="D10" s="1">
        <v>13</v>
      </c>
      <c r="E10" s="3" t="s">
        <v>60</v>
      </c>
      <c r="F10" s="2">
        <v>140</v>
      </c>
      <c r="G10" s="2">
        <f t="shared" si="0"/>
        <v>9.285714285714286E-2</v>
      </c>
      <c r="H10" s="3">
        <v>1.2307692307692308</v>
      </c>
    </row>
    <row r="11" spans="1:8">
      <c r="A11" s="1" t="s">
        <v>6</v>
      </c>
      <c r="B11" s="1" t="s">
        <v>7</v>
      </c>
      <c r="C11" s="1" t="s">
        <v>49</v>
      </c>
      <c r="D11" s="1">
        <v>19</v>
      </c>
      <c r="E11" s="3" t="s">
        <v>60</v>
      </c>
      <c r="F11" s="2">
        <v>140</v>
      </c>
      <c r="G11" s="2">
        <f t="shared" si="0"/>
        <v>0.1357142857142857</v>
      </c>
      <c r="H11" s="3">
        <v>0.73684210526315785</v>
      </c>
    </row>
    <row r="12" spans="1:8">
      <c r="A12" s="1" t="s">
        <v>4</v>
      </c>
      <c r="B12" s="1" t="s">
        <v>5</v>
      </c>
      <c r="C12" s="1" t="s">
        <v>63</v>
      </c>
      <c r="D12" s="1">
        <v>15</v>
      </c>
      <c r="E12" s="3" t="s">
        <v>60</v>
      </c>
      <c r="F12" s="2">
        <v>140</v>
      </c>
      <c r="G12" s="2">
        <f t="shared" si="0"/>
        <v>0.10714285714285714</v>
      </c>
      <c r="H12" s="3">
        <v>0.8666666666666667</v>
      </c>
    </row>
    <row r="13" spans="1:8">
      <c r="A13" s="1" t="s">
        <v>4</v>
      </c>
      <c r="B13" s="1" t="s">
        <v>13</v>
      </c>
      <c r="C13" s="1" t="s">
        <v>26</v>
      </c>
      <c r="D13" s="1">
        <v>7</v>
      </c>
      <c r="E13" s="3" t="s">
        <v>60</v>
      </c>
      <c r="F13" s="2">
        <v>140</v>
      </c>
      <c r="G13" s="2">
        <f t="shared" si="0"/>
        <v>0.05</v>
      </c>
      <c r="H13" s="3">
        <v>1.7142857142857142</v>
      </c>
    </row>
    <row r="14" spans="1:8">
      <c r="A14" s="1" t="s">
        <v>4</v>
      </c>
      <c r="B14" s="1" t="s">
        <v>5</v>
      </c>
      <c r="C14" s="1" t="s">
        <v>37</v>
      </c>
      <c r="D14" s="1">
        <v>4</v>
      </c>
      <c r="E14" s="3" t="s">
        <v>60</v>
      </c>
      <c r="F14" s="2">
        <v>140</v>
      </c>
      <c r="G14" s="2">
        <f t="shared" si="0"/>
        <v>2.8571428571428571E-2</v>
      </c>
      <c r="H14" s="3">
        <v>2.5</v>
      </c>
    </row>
    <row r="15" spans="1:8">
      <c r="A15" s="1" t="s">
        <v>4</v>
      </c>
      <c r="B15" s="1" t="s">
        <v>5</v>
      </c>
      <c r="C15" s="1" t="s">
        <v>50</v>
      </c>
      <c r="D15" s="1">
        <v>10</v>
      </c>
      <c r="E15" s="3" t="s">
        <v>60</v>
      </c>
      <c r="F15" s="2">
        <v>140</v>
      </c>
      <c r="G15" s="2">
        <f t="shared" si="0"/>
        <v>7.1428571428571425E-2</v>
      </c>
      <c r="H15" s="3">
        <v>1</v>
      </c>
    </row>
    <row r="16" spans="1:8">
      <c r="A16" s="1" t="s">
        <v>4</v>
      </c>
      <c r="B16" s="1" t="s">
        <v>5</v>
      </c>
      <c r="C16" s="1" t="s">
        <v>32</v>
      </c>
      <c r="D16" s="1">
        <v>2</v>
      </c>
      <c r="E16" s="3" t="s">
        <v>60</v>
      </c>
      <c r="F16" s="2">
        <v>140</v>
      </c>
      <c r="G16" s="2">
        <f t="shared" si="0"/>
        <v>1.4285714285714285E-2</v>
      </c>
      <c r="H16" s="3">
        <v>4</v>
      </c>
    </row>
    <row r="17" spans="1:8">
      <c r="A17" s="1" t="s">
        <v>4</v>
      </c>
      <c r="B17" s="1" t="s">
        <v>5</v>
      </c>
      <c r="C17" s="1" t="s">
        <v>41</v>
      </c>
      <c r="D17" s="1">
        <v>4</v>
      </c>
      <c r="E17" s="3" t="s">
        <v>60</v>
      </c>
      <c r="F17" s="2">
        <v>140</v>
      </c>
      <c r="G17" s="2">
        <f t="shared" si="0"/>
        <v>2.8571428571428571E-2</v>
      </c>
      <c r="H17" s="3">
        <v>1.5</v>
      </c>
    </row>
    <row r="18" spans="1:8">
      <c r="A18" s="1" t="s">
        <v>4</v>
      </c>
      <c r="B18" s="1" t="s">
        <v>5</v>
      </c>
      <c r="C18" s="1" t="s">
        <v>64</v>
      </c>
      <c r="D18" s="1">
        <v>2</v>
      </c>
      <c r="E18" s="3" t="s">
        <v>60</v>
      </c>
      <c r="F18" s="2">
        <v>140</v>
      </c>
      <c r="G18" s="2">
        <f t="shared" si="0"/>
        <v>1.4285714285714285E-2</v>
      </c>
      <c r="H18" s="3">
        <v>3</v>
      </c>
    </row>
    <row r="19" spans="1:8">
      <c r="A19" s="1" t="s">
        <v>4</v>
      </c>
      <c r="B19" s="1" t="s">
        <v>5</v>
      </c>
      <c r="C19" s="1" t="s">
        <v>65</v>
      </c>
      <c r="D19" s="1">
        <v>2</v>
      </c>
      <c r="E19" s="3" t="s">
        <v>60</v>
      </c>
      <c r="F19" s="2">
        <v>140</v>
      </c>
      <c r="G19" s="2">
        <f t="shared" si="0"/>
        <v>1.4285714285714285E-2</v>
      </c>
      <c r="H19" s="3">
        <v>2.5</v>
      </c>
    </row>
    <row r="20" spans="1:8">
      <c r="A20" s="1" t="s">
        <v>4</v>
      </c>
      <c r="B20" s="1" t="s">
        <v>5</v>
      </c>
      <c r="C20" s="1" t="s">
        <v>51</v>
      </c>
      <c r="D20" s="1">
        <v>7</v>
      </c>
      <c r="E20" s="3" t="s">
        <v>60</v>
      </c>
      <c r="F20" s="2">
        <v>140</v>
      </c>
      <c r="G20" s="2">
        <f t="shared" si="0"/>
        <v>0.05</v>
      </c>
      <c r="H20" s="3">
        <v>0.5714285714285714</v>
      </c>
    </row>
    <row r="21" spans="1:8">
      <c r="A21" s="1" t="s">
        <v>14</v>
      </c>
      <c r="B21" s="1" t="s">
        <v>15</v>
      </c>
      <c r="C21" s="1" t="s">
        <v>44</v>
      </c>
      <c r="D21" s="1">
        <v>4</v>
      </c>
      <c r="E21" s="3" t="s">
        <v>60</v>
      </c>
      <c r="F21" s="2">
        <v>140</v>
      </c>
      <c r="G21" s="2">
        <f t="shared" si="0"/>
        <v>2.8571428571428571E-2</v>
      </c>
      <c r="H21" s="3">
        <v>1</v>
      </c>
    </row>
    <row r="22" spans="1:8">
      <c r="A22" s="1" t="s">
        <v>4</v>
      </c>
      <c r="B22" s="1" t="s">
        <v>5</v>
      </c>
      <c r="C22" s="1" t="s">
        <v>52</v>
      </c>
      <c r="D22" s="1">
        <v>1</v>
      </c>
      <c r="E22" s="3" t="s">
        <v>60</v>
      </c>
      <c r="F22" s="2">
        <v>140</v>
      </c>
      <c r="G22" s="2">
        <f t="shared" si="0"/>
        <v>7.1428571428571426E-3</v>
      </c>
      <c r="H22" s="3">
        <v>3</v>
      </c>
    </row>
    <row r="23" spans="1:8">
      <c r="A23" s="1" t="s">
        <v>4</v>
      </c>
      <c r="B23" s="1" t="s">
        <v>16</v>
      </c>
      <c r="C23" s="1" t="s">
        <v>43</v>
      </c>
      <c r="D23" s="1">
        <v>1</v>
      </c>
      <c r="E23" s="3" t="s">
        <v>60</v>
      </c>
      <c r="F23" s="2">
        <v>140</v>
      </c>
      <c r="G23" s="2">
        <f t="shared" si="0"/>
        <v>7.1428571428571426E-3</v>
      </c>
      <c r="H23" s="3">
        <v>3</v>
      </c>
    </row>
    <row r="24" spans="1:8">
      <c r="A24" s="1" t="s">
        <v>4</v>
      </c>
      <c r="B24" s="1" t="s">
        <v>10</v>
      </c>
      <c r="C24" s="1" t="s">
        <v>66</v>
      </c>
      <c r="D24" s="1">
        <v>2</v>
      </c>
      <c r="E24" s="3" t="s">
        <v>60</v>
      </c>
      <c r="F24" s="2">
        <v>140</v>
      </c>
      <c r="G24" s="2">
        <f t="shared" si="0"/>
        <v>1.4285714285714285E-2</v>
      </c>
      <c r="H24" s="3">
        <v>1</v>
      </c>
    </row>
    <row r="25" spans="1:8">
      <c r="A25" s="1" t="s">
        <v>4</v>
      </c>
      <c r="B25" s="1" t="s">
        <v>17</v>
      </c>
      <c r="C25" s="1" t="s">
        <v>67</v>
      </c>
      <c r="D25" s="1">
        <v>2</v>
      </c>
      <c r="E25" s="3" t="s">
        <v>60</v>
      </c>
      <c r="F25" s="2">
        <v>140</v>
      </c>
      <c r="G25" s="2">
        <f t="shared" si="0"/>
        <v>1.4285714285714285E-2</v>
      </c>
      <c r="H25" s="3">
        <v>1</v>
      </c>
    </row>
    <row r="26" spans="1:8">
      <c r="A26" s="1" t="s">
        <v>4</v>
      </c>
      <c r="B26" s="1" t="s">
        <v>8</v>
      </c>
      <c r="C26" s="1" t="s">
        <v>53</v>
      </c>
      <c r="D26" s="1">
        <v>1</v>
      </c>
      <c r="E26" s="3" t="s">
        <v>60</v>
      </c>
      <c r="F26" s="2">
        <v>140</v>
      </c>
      <c r="G26" s="2">
        <f t="shared" si="0"/>
        <v>7.1428571428571426E-3</v>
      </c>
      <c r="H26" s="3">
        <v>2</v>
      </c>
    </row>
    <row r="27" spans="1:8">
      <c r="A27" s="1" t="s">
        <v>4</v>
      </c>
      <c r="B27" s="1" t="s">
        <v>5</v>
      </c>
      <c r="C27" s="1" t="s">
        <v>54</v>
      </c>
      <c r="D27" s="1">
        <v>2</v>
      </c>
      <c r="E27" s="3" t="s">
        <v>60</v>
      </c>
      <c r="F27" s="2">
        <v>140</v>
      </c>
      <c r="G27" s="2">
        <f t="shared" si="0"/>
        <v>1.4285714285714285E-2</v>
      </c>
      <c r="H27" s="3">
        <v>1</v>
      </c>
    </row>
    <row r="28" spans="1:8">
      <c r="A28" s="1" t="s">
        <v>4</v>
      </c>
      <c r="B28" s="1" t="s">
        <v>8</v>
      </c>
      <c r="C28" s="1" t="s">
        <v>29</v>
      </c>
      <c r="D28" s="1">
        <v>1</v>
      </c>
      <c r="E28" s="3" t="s">
        <v>60</v>
      </c>
      <c r="F28" s="2">
        <v>140</v>
      </c>
      <c r="G28" s="2">
        <f t="shared" si="0"/>
        <v>7.1428571428571426E-3</v>
      </c>
      <c r="H28" s="3">
        <v>1</v>
      </c>
    </row>
    <row r="29" spans="1:8">
      <c r="A29" s="1" t="s">
        <v>14</v>
      </c>
      <c r="B29" s="1" t="s">
        <v>15</v>
      </c>
      <c r="C29" s="1" t="s">
        <v>55</v>
      </c>
      <c r="D29" s="1">
        <v>1</v>
      </c>
      <c r="E29" s="3" t="s">
        <v>60</v>
      </c>
      <c r="F29" s="2">
        <v>140</v>
      </c>
      <c r="G29" s="2">
        <f t="shared" si="0"/>
        <v>7.1428571428571426E-3</v>
      </c>
      <c r="H29" s="3">
        <v>1</v>
      </c>
    </row>
    <row r="30" spans="1:8">
      <c r="A30" s="1" t="s">
        <v>4</v>
      </c>
      <c r="B30" s="1" t="s">
        <v>5</v>
      </c>
      <c r="C30" s="1" t="s">
        <v>68</v>
      </c>
      <c r="D30" s="1">
        <v>4</v>
      </c>
      <c r="E30" s="3" t="s">
        <v>60</v>
      </c>
      <c r="F30" s="2">
        <v>140</v>
      </c>
      <c r="G30" s="2">
        <f t="shared" si="0"/>
        <v>2.8571428571428571E-2</v>
      </c>
      <c r="H30" s="3">
        <v>0.25</v>
      </c>
    </row>
    <row r="31" spans="1:8">
      <c r="A31" s="1" t="s">
        <v>6</v>
      </c>
      <c r="B31" s="1" t="s">
        <v>7</v>
      </c>
      <c r="C31" s="1" t="s">
        <v>56</v>
      </c>
      <c r="D31" s="1">
        <v>2</v>
      </c>
      <c r="E31" s="3" t="s">
        <v>60</v>
      </c>
      <c r="F31" s="2">
        <v>140</v>
      </c>
      <c r="G31" s="2">
        <f t="shared" si="0"/>
        <v>1.4285714285714285E-2</v>
      </c>
      <c r="H31" s="3">
        <v>0.5</v>
      </c>
    </row>
    <row r="32" spans="1:8">
      <c r="A32" s="1" t="s">
        <v>18</v>
      </c>
      <c r="B32" s="1" t="s">
        <v>19</v>
      </c>
      <c r="C32" s="1" t="s">
        <v>25</v>
      </c>
      <c r="D32" s="1">
        <v>1</v>
      </c>
      <c r="E32" s="3" t="s">
        <v>60</v>
      </c>
      <c r="F32" s="2">
        <v>140</v>
      </c>
      <c r="G32" s="2">
        <f t="shared" si="0"/>
        <v>7.1428571428571426E-3</v>
      </c>
      <c r="H32" s="3">
        <v>1</v>
      </c>
    </row>
    <row r="33" spans="1:8">
      <c r="A33" s="1" t="s">
        <v>20</v>
      </c>
      <c r="B33" s="1" t="s">
        <v>21</v>
      </c>
      <c r="C33" s="1" t="s">
        <v>57</v>
      </c>
      <c r="D33" s="1">
        <v>1</v>
      </c>
      <c r="E33" s="3" t="s">
        <v>60</v>
      </c>
      <c r="F33" s="2">
        <v>140</v>
      </c>
      <c r="G33" s="2">
        <f t="shared" si="0"/>
        <v>7.1428571428571426E-3</v>
      </c>
      <c r="H33" s="3">
        <v>1</v>
      </c>
    </row>
    <row r="34" spans="1:8">
      <c r="A34" s="1" t="s">
        <v>4</v>
      </c>
      <c r="B34" s="1" t="s">
        <v>5</v>
      </c>
      <c r="C34" s="1" t="s">
        <v>58</v>
      </c>
      <c r="D34" s="1">
        <v>1</v>
      </c>
      <c r="E34" s="3" t="s">
        <v>60</v>
      </c>
      <c r="F34" s="2">
        <v>140</v>
      </c>
      <c r="G34" s="2">
        <f t="shared" si="0"/>
        <v>7.1428571428571426E-3</v>
      </c>
      <c r="H34" s="3">
        <v>1</v>
      </c>
    </row>
    <row r="35" spans="1:8">
      <c r="A35" s="1" t="s">
        <v>4</v>
      </c>
      <c r="B35" s="1" t="s">
        <v>5</v>
      </c>
      <c r="C35" s="1" t="s">
        <v>35</v>
      </c>
      <c r="D35" s="1">
        <v>1</v>
      </c>
      <c r="E35" s="3" t="s">
        <v>60</v>
      </c>
      <c r="F35" s="2">
        <v>140</v>
      </c>
      <c r="G35" s="2">
        <f t="shared" si="0"/>
        <v>7.1428571428571426E-3</v>
      </c>
      <c r="H35" s="3">
        <v>1</v>
      </c>
    </row>
    <row r="36" spans="1:8">
      <c r="A36" s="1" t="s">
        <v>4</v>
      </c>
      <c r="B36" s="1" t="s">
        <v>5</v>
      </c>
      <c r="C36" s="1" t="s">
        <v>69</v>
      </c>
      <c r="D36" s="1">
        <v>3</v>
      </c>
      <c r="E36" s="3" t="s">
        <v>60</v>
      </c>
      <c r="F36" s="2">
        <v>140</v>
      </c>
      <c r="G36" s="2">
        <f t="shared" si="0"/>
        <v>2.1428571428571429E-2</v>
      </c>
      <c r="H36" s="3">
        <v>0.33333333333333331</v>
      </c>
    </row>
    <row r="37" spans="1:8">
      <c r="A37" s="1" t="s">
        <v>11</v>
      </c>
      <c r="B37" s="1" t="s">
        <v>22</v>
      </c>
      <c r="C37" s="1" t="s">
        <v>36</v>
      </c>
      <c r="D37" s="1">
        <v>1</v>
      </c>
      <c r="E37" s="3" t="s">
        <v>60</v>
      </c>
      <c r="F37" s="2">
        <v>140</v>
      </c>
      <c r="G37" s="2">
        <f t="shared" si="0"/>
        <v>7.1428571428571426E-3</v>
      </c>
      <c r="H37" s="3">
        <v>1</v>
      </c>
    </row>
    <row r="38" spans="1:8">
      <c r="A38" s="1" t="s">
        <v>4</v>
      </c>
      <c r="B38" s="1" t="s">
        <v>16</v>
      </c>
      <c r="C38" s="1" t="s">
        <v>59</v>
      </c>
      <c r="D38" s="1">
        <v>1</v>
      </c>
      <c r="E38" s="3" t="s">
        <v>60</v>
      </c>
      <c r="F38" s="2">
        <v>140</v>
      </c>
      <c r="G38" s="2">
        <f t="shared" si="0"/>
        <v>7.1428571428571426E-3</v>
      </c>
      <c r="H38" s="3">
        <v>1</v>
      </c>
    </row>
    <row r="39" spans="1:8">
      <c r="A39" s="1" t="s">
        <v>11</v>
      </c>
      <c r="B39" s="1" t="s">
        <v>22</v>
      </c>
      <c r="C39" s="1" t="s">
        <v>70</v>
      </c>
      <c r="D39" s="1">
        <v>0</v>
      </c>
      <c r="E39" s="3" t="s">
        <v>60</v>
      </c>
      <c r="F39" s="2">
        <v>140</v>
      </c>
      <c r="G39" s="2">
        <f t="shared" si="0"/>
        <v>0</v>
      </c>
      <c r="H39" s="3">
        <v>0</v>
      </c>
    </row>
    <row r="40" spans="1:8">
      <c r="A40" s="1" t="s">
        <v>11</v>
      </c>
      <c r="B40" s="1" t="s">
        <v>22</v>
      </c>
      <c r="C40" s="1" t="s">
        <v>34</v>
      </c>
      <c r="D40" s="1">
        <v>0</v>
      </c>
      <c r="E40" s="3" t="s">
        <v>60</v>
      </c>
      <c r="F40" s="2">
        <v>140</v>
      </c>
      <c r="G40" s="2">
        <f t="shared" si="0"/>
        <v>0</v>
      </c>
      <c r="H40" s="3">
        <v>0</v>
      </c>
    </row>
    <row r="41" spans="1:8">
      <c r="A41" s="1" t="s">
        <v>18</v>
      </c>
      <c r="B41" s="1" t="s">
        <v>19</v>
      </c>
      <c r="C41" s="2" t="s">
        <v>25</v>
      </c>
      <c r="D41" s="2">
        <v>2</v>
      </c>
      <c r="E41" s="2">
        <v>1</v>
      </c>
      <c r="F41" s="2">
        <v>86.23</v>
      </c>
      <c r="G41" s="2">
        <v>4.3878894251864857E-2</v>
      </c>
      <c r="H41" s="5">
        <v>1</v>
      </c>
    </row>
    <row r="42" spans="1:8">
      <c r="A42" s="1" t="s">
        <v>6</v>
      </c>
      <c r="B42" s="1" t="s">
        <v>7</v>
      </c>
      <c r="C42" s="2" t="s">
        <v>61</v>
      </c>
      <c r="D42" s="2">
        <v>4</v>
      </c>
      <c r="E42" s="2">
        <v>110.9</v>
      </c>
      <c r="F42" s="2">
        <v>86.23</v>
      </c>
      <c r="G42" s="2">
        <v>8.7757788503729714E-2</v>
      </c>
      <c r="H42" s="5">
        <v>36.966666666666669</v>
      </c>
    </row>
    <row r="43" spans="1:8">
      <c r="A43" s="1" t="s">
        <v>4</v>
      </c>
      <c r="B43" s="2" t="s">
        <v>13</v>
      </c>
      <c r="C43" s="2" t="s">
        <v>26</v>
      </c>
      <c r="D43" s="2">
        <v>1</v>
      </c>
      <c r="E43" s="2">
        <v>0</v>
      </c>
      <c r="F43" s="2">
        <v>86.23</v>
      </c>
      <c r="G43" s="2">
        <v>2.1939447125932428E-2</v>
      </c>
      <c r="H43" s="5" t="s">
        <v>60</v>
      </c>
    </row>
    <row r="44" spans="1:8">
      <c r="A44" s="1" t="s">
        <v>4</v>
      </c>
      <c r="B44" s="1" t="s">
        <v>5</v>
      </c>
      <c r="C44" s="2" t="s">
        <v>27</v>
      </c>
      <c r="D44" s="2">
        <v>2</v>
      </c>
      <c r="E44" s="2">
        <v>4</v>
      </c>
      <c r="F44" s="2">
        <v>86.23</v>
      </c>
      <c r="G44" s="2">
        <v>4.3878894251864857E-2</v>
      </c>
      <c r="H44" s="5">
        <v>2</v>
      </c>
    </row>
    <row r="45" spans="1:8">
      <c r="A45" s="1" t="s">
        <v>4</v>
      </c>
      <c r="B45" s="1" t="s">
        <v>9</v>
      </c>
      <c r="C45" s="2" t="s">
        <v>28</v>
      </c>
      <c r="D45" s="2">
        <v>3</v>
      </c>
      <c r="E45" s="2">
        <v>14</v>
      </c>
      <c r="F45" s="2">
        <v>86.23</v>
      </c>
      <c r="G45" s="2">
        <v>6.5818341377797282E-2</v>
      </c>
      <c r="H45" s="5">
        <v>7</v>
      </c>
    </row>
    <row r="46" spans="1:8">
      <c r="A46" s="1" t="s">
        <v>4</v>
      </c>
      <c r="B46" s="2" t="s">
        <v>73</v>
      </c>
      <c r="C46" s="2" t="s">
        <v>72</v>
      </c>
      <c r="D46" s="2">
        <v>1</v>
      </c>
      <c r="E46" s="2">
        <v>0</v>
      </c>
      <c r="F46" s="2">
        <v>86.23</v>
      </c>
      <c r="G46" s="2">
        <v>2.1939447125932428E-2</v>
      </c>
      <c r="H46" s="5">
        <v>0</v>
      </c>
    </row>
    <row r="47" spans="1:8">
      <c r="A47" s="1" t="s">
        <v>4</v>
      </c>
      <c r="B47" s="1" t="s">
        <v>8</v>
      </c>
      <c r="C47" s="2" t="s">
        <v>29</v>
      </c>
      <c r="D47" s="2">
        <v>1</v>
      </c>
      <c r="E47" s="2">
        <v>2</v>
      </c>
      <c r="F47" s="2">
        <v>86.23</v>
      </c>
      <c r="G47" s="2">
        <v>2.1939447125932428E-2</v>
      </c>
      <c r="H47" s="5">
        <v>2</v>
      </c>
    </row>
    <row r="48" spans="1:8">
      <c r="A48" s="1" t="s">
        <v>4</v>
      </c>
      <c r="B48" s="2" t="s">
        <v>73</v>
      </c>
      <c r="C48" s="2" t="s">
        <v>30</v>
      </c>
      <c r="D48" s="2">
        <v>2</v>
      </c>
      <c r="E48" s="2">
        <v>4</v>
      </c>
      <c r="F48" s="2">
        <v>86.23</v>
      </c>
      <c r="G48" s="2">
        <v>4.3878894251864857E-2</v>
      </c>
      <c r="H48" s="5">
        <v>4</v>
      </c>
    </row>
    <row r="49" spans="1:8">
      <c r="A49" s="2" t="s">
        <v>4</v>
      </c>
      <c r="B49" s="2" t="s">
        <v>75</v>
      </c>
      <c r="C49" s="2" t="s">
        <v>74</v>
      </c>
      <c r="D49" s="2">
        <v>1</v>
      </c>
      <c r="E49" s="2">
        <v>0</v>
      </c>
      <c r="F49" s="2">
        <v>86.23</v>
      </c>
      <c r="G49" s="2">
        <v>2.1939447125932428E-2</v>
      </c>
      <c r="H49" s="5">
        <v>0</v>
      </c>
    </row>
    <row r="50" spans="1:8">
      <c r="A50" s="1" t="s">
        <v>11</v>
      </c>
      <c r="B50" s="1" t="s">
        <v>12</v>
      </c>
      <c r="C50" s="2" t="s">
        <v>31</v>
      </c>
      <c r="D50" s="2">
        <v>3</v>
      </c>
      <c r="E50" s="2">
        <v>23</v>
      </c>
      <c r="F50" s="2">
        <v>86.23</v>
      </c>
      <c r="G50" s="2">
        <v>6.5818341377797282E-2</v>
      </c>
      <c r="H50" s="5">
        <v>7.666666666666667</v>
      </c>
    </row>
    <row r="51" spans="1:8">
      <c r="A51" s="4" t="s">
        <v>4</v>
      </c>
      <c r="B51" s="4" t="s">
        <v>5</v>
      </c>
      <c r="C51" s="2" t="s">
        <v>32</v>
      </c>
      <c r="D51" s="2">
        <v>4</v>
      </c>
      <c r="E51" s="2">
        <v>2</v>
      </c>
      <c r="F51" s="2">
        <v>86.23</v>
      </c>
      <c r="G51" s="2">
        <v>8.7757788503729714E-2</v>
      </c>
      <c r="H51" s="5">
        <v>2</v>
      </c>
    </row>
    <row r="52" spans="1:8">
      <c r="A52" s="1" t="s">
        <v>6</v>
      </c>
      <c r="B52" s="1" t="s">
        <v>7</v>
      </c>
      <c r="C52" s="1" t="s">
        <v>62</v>
      </c>
      <c r="D52" s="2">
        <v>6</v>
      </c>
      <c r="E52" s="2">
        <v>280.41666666666663</v>
      </c>
      <c r="F52" s="2">
        <v>86.23</v>
      </c>
      <c r="G52" s="2">
        <v>0.13163668275559456</v>
      </c>
      <c r="H52" s="5">
        <v>46.736111111111107</v>
      </c>
    </row>
    <row r="53" spans="1:8">
      <c r="A53" s="1" t="s">
        <v>11</v>
      </c>
      <c r="B53" s="1" t="s">
        <v>22</v>
      </c>
      <c r="C53" s="2" t="s">
        <v>34</v>
      </c>
      <c r="D53" s="2">
        <v>6</v>
      </c>
      <c r="E53" s="2">
        <v>10</v>
      </c>
      <c r="F53" s="2">
        <v>86.23</v>
      </c>
      <c r="G53" s="2">
        <v>0.13163668275559456</v>
      </c>
      <c r="H53" s="5">
        <v>1.6666666666666667</v>
      </c>
    </row>
    <row r="54" spans="1:8">
      <c r="A54" s="1" t="s">
        <v>4</v>
      </c>
      <c r="B54" s="1" t="s">
        <v>5</v>
      </c>
      <c r="C54" s="2" t="s">
        <v>35</v>
      </c>
      <c r="D54" s="2">
        <v>1</v>
      </c>
      <c r="E54" s="2">
        <v>1</v>
      </c>
      <c r="F54" s="2">
        <v>86.23</v>
      </c>
      <c r="G54" s="2">
        <v>2.1939447125932428E-2</v>
      </c>
      <c r="H54" s="5">
        <v>1</v>
      </c>
    </row>
    <row r="55" spans="1:8">
      <c r="A55" s="1" t="s">
        <v>11</v>
      </c>
      <c r="B55" s="1" t="s">
        <v>22</v>
      </c>
      <c r="C55" s="2" t="s">
        <v>36</v>
      </c>
      <c r="D55" s="2">
        <v>3</v>
      </c>
      <c r="E55" s="2">
        <v>22.5</v>
      </c>
      <c r="F55" s="2">
        <v>86.23</v>
      </c>
      <c r="G55" s="2">
        <v>6.5818341377797282E-2</v>
      </c>
      <c r="H55" s="5">
        <v>7.5</v>
      </c>
    </row>
    <row r="56" spans="1:8">
      <c r="A56" s="4" t="s">
        <v>4</v>
      </c>
      <c r="B56" s="4" t="s">
        <v>73</v>
      </c>
      <c r="C56" s="2" t="s">
        <v>76</v>
      </c>
      <c r="D56" s="2">
        <v>1</v>
      </c>
      <c r="E56" s="2">
        <v>1</v>
      </c>
      <c r="F56" s="2">
        <v>86.23</v>
      </c>
      <c r="G56" s="2">
        <v>2.1939447125932428E-2</v>
      </c>
      <c r="H56" s="5">
        <v>1</v>
      </c>
    </row>
    <row r="57" spans="1:8">
      <c r="A57" s="4" t="s">
        <v>4</v>
      </c>
      <c r="B57" s="4" t="s">
        <v>5</v>
      </c>
      <c r="C57" s="2" t="s">
        <v>37</v>
      </c>
      <c r="D57" s="2">
        <v>4</v>
      </c>
      <c r="E57" s="2">
        <v>11</v>
      </c>
      <c r="F57" s="2">
        <v>86.23</v>
      </c>
      <c r="G57" s="2">
        <v>8.7757788503729714E-2</v>
      </c>
      <c r="H57" s="5">
        <v>2.75</v>
      </c>
    </row>
    <row r="58" spans="1:8">
      <c r="A58" s="4" t="s">
        <v>4</v>
      </c>
      <c r="B58" s="4" t="s">
        <v>5</v>
      </c>
      <c r="C58" s="2" t="s">
        <v>38</v>
      </c>
      <c r="D58" s="2">
        <v>1</v>
      </c>
      <c r="E58" s="2">
        <v>20</v>
      </c>
      <c r="F58" s="2">
        <v>86.23</v>
      </c>
      <c r="G58" s="2">
        <v>2.1939447125932428E-2</v>
      </c>
      <c r="H58" s="5">
        <v>20</v>
      </c>
    </row>
    <row r="59" spans="1:8">
      <c r="A59" s="4" t="s">
        <v>4</v>
      </c>
      <c r="B59" s="4" t="s">
        <v>5</v>
      </c>
      <c r="C59" s="2" t="s">
        <v>39</v>
      </c>
      <c r="D59" s="2">
        <v>6</v>
      </c>
      <c r="E59" s="2">
        <v>11</v>
      </c>
      <c r="F59" s="2">
        <v>86.23</v>
      </c>
      <c r="G59" s="2">
        <v>0.13163668275559456</v>
      </c>
      <c r="H59" s="5">
        <v>5.5</v>
      </c>
    </row>
    <row r="60" spans="1:8">
      <c r="A60" s="4" t="s">
        <v>4</v>
      </c>
      <c r="B60" s="4" t="s">
        <v>5</v>
      </c>
      <c r="C60" s="2" t="s">
        <v>40</v>
      </c>
      <c r="D60" s="2">
        <v>18</v>
      </c>
      <c r="E60" s="2">
        <v>53</v>
      </c>
      <c r="F60" s="2">
        <v>86.23</v>
      </c>
      <c r="G60" s="2">
        <v>0.39491004826678366</v>
      </c>
      <c r="H60" s="5">
        <v>3.7857142857142856</v>
      </c>
    </row>
    <row r="61" spans="1:8">
      <c r="A61" s="4" t="s">
        <v>4</v>
      </c>
      <c r="B61" s="4" t="s">
        <v>5</v>
      </c>
      <c r="C61" s="2" t="s">
        <v>41</v>
      </c>
      <c r="D61" s="2">
        <v>18</v>
      </c>
      <c r="E61" s="2">
        <v>69</v>
      </c>
      <c r="F61" s="2">
        <v>86.23</v>
      </c>
      <c r="G61" s="2">
        <v>0.39491004826678366</v>
      </c>
      <c r="H61" s="5">
        <v>4.9285714285714288</v>
      </c>
    </row>
    <row r="62" spans="1:8">
      <c r="A62" s="4" t="s">
        <v>4</v>
      </c>
      <c r="B62" s="4" t="s">
        <v>5</v>
      </c>
      <c r="C62" s="2" t="s">
        <v>42</v>
      </c>
      <c r="D62" s="2">
        <v>5</v>
      </c>
      <c r="E62" s="2">
        <v>17</v>
      </c>
      <c r="F62" s="2">
        <v>86.23</v>
      </c>
      <c r="G62" s="2">
        <v>0.10969723562966213</v>
      </c>
      <c r="H62" s="5">
        <v>3.4</v>
      </c>
    </row>
    <row r="63" spans="1:8">
      <c r="A63" s="1" t="s">
        <v>4</v>
      </c>
      <c r="B63" s="1" t="s">
        <v>16</v>
      </c>
      <c r="C63" s="2" t="s">
        <v>43</v>
      </c>
      <c r="D63" s="2">
        <v>1</v>
      </c>
      <c r="E63" s="2">
        <v>0</v>
      </c>
      <c r="F63" s="2">
        <v>86.23</v>
      </c>
      <c r="G63" s="2">
        <v>2.1939447125932428E-2</v>
      </c>
      <c r="H63" s="5" t="s">
        <v>60</v>
      </c>
    </row>
    <row r="64" spans="1:8">
      <c r="A64" s="1" t="s">
        <v>4</v>
      </c>
      <c r="B64" s="4" t="s">
        <v>5</v>
      </c>
      <c r="C64" s="2" t="s">
        <v>71</v>
      </c>
      <c r="D64" s="2">
        <v>1</v>
      </c>
      <c r="E64" s="2">
        <v>0</v>
      </c>
      <c r="F64" s="2">
        <v>86.23</v>
      </c>
      <c r="G64" s="2">
        <v>2.1939447125932428E-2</v>
      </c>
      <c r="H64" s="5">
        <v>0</v>
      </c>
    </row>
    <row r="65" spans="1:8">
      <c r="A65" s="1" t="s">
        <v>14</v>
      </c>
      <c r="B65" s="1" t="s">
        <v>15</v>
      </c>
      <c r="C65" s="2" t="s">
        <v>44</v>
      </c>
      <c r="D65" s="2">
        <v>1</v>
      </c>
      <c r="E65" s="2">
        <v>1</v>
      </c>
      <c r="F65" s="2">
        <v>86.23</v>
      </c>
      <c r="G65" s="2">
        <v>2.1939447125932428E-2</v>
      </c>
      <c r="H65" s="5">
        <v>1</v>
      </c>
    </row>
    <row r="66" spans="1:8">
      <c r="A66" s="1" t="s">
        <v>4</v>
      </c>
      <c r="B66" s="2" t="s">
        <v>10</v>
      </c>
      <c r="C66" s="2" t="s">
        <v>45</v>
      </c>
      <c r="D66" s="2">
        <v>14</v>
      </c>
      <c r="E66" s="2">
        <v>31</v>
      </c>
      <c r="F66" s="2">
        <v>86.23</v>
      </c>
      <c r="G66" s="2">
        <v>0.30715225976305399</v>
      </c>
      <c r="H66" s="5">
        <v>3.1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workbookViewId="0">
      <selection activeCell="P73" sqref="P73"/>
    </sheetView>
  </sheetViews>
  <sheetFormatPr baseColWidth="10" defaultRowHeight="18" x14ac:dyDescent="0"/>
  <cols>
    <col min="1" max="1" width="15.1640625" style="2" bestFit="1" customWidth="1"/>
    <col min="2" max="2" width="14.6640625" style="2" bestFit="1" customWidth="1"/>
    <col min="3" max="3" width="26" style="2" bestFit="1" customWidth="1"/>
    <col min="4" max="16384" width="10.83203125" style="2"/>
  </cols>
  <sheetData>
    <row r="1" spans="1:12">
      <c r="A1" s="1" t="s">
        <v>0</v>
      </c>
      <c r="B1" s="1" t="s">
        <v>1</v>
      </c>
      <c r="C1" s="1" t="s">
        <v>24</v>
      </c>
      <c r="D1" s="1" t="s">
        <v>2</v>
      </c>
      <c r="E1" s="1" t="s">
        <v>3</v>
      </c>
      <c r="F1" s="2" t="s">
        <v>23</v>
      </c>
      <c r="G1" s="2" t="s">
        <v>46</v>
      </c>
      <c r="H1" s="2" t="s">
        <v>47</v>
      </c>
      <c r="I1" s="2" t="s">
        <v>77</v>
      </c>
      <c r="J1" s="2" t="s">
        <v>78</v>
      </c>
      <c r="K1" s="2" t="s">
        <v>93</v>
      </c>
      <c r="L1" s="2" t="s">
        <v>92</v>
      </c>
    </row>
    <row r="2" spans="1:12">
      <c r="A2" s="1" t="s">
        <v>4</v>
      </c>
      <c r="B2" s="1" t="s">
        <v>10</v>
      </c>
      <c r="C2" s="1" t="s">
        <v>66</v>
      </c>
      <c r="D2" s="1">
        <v>2</v>
      </c>
      <c r="E2" s="3" t="s">
        <v>60</v>
      </c>
      <c r="F2" s="2">
        <v>140</v>
      </c>
      <c r="G2" s="2">
        <f>D2/F2</f>
        <v>1.4285714285714285E-2</v>
      </c>
      <c r="H2" s="3">
        <v>1</v>
      </c>
    </row>
    <row r="3" spans="1:12">
      <c r="A3" s="1" t="s">
        <v>4</v>
      </c>
      <c r="B3" s="1" t="s">
        <v>10</v>
      </c>
      <c r="C3" s="1" t="s">
        <v>45</v>
      </c>
      <c r="D3" s="1">
        <v>8</v>
      </c>
      <c r="E3" s="3" t="s">
        <v>60</v>
      </c>
      <c r="F3" s="2">
        <v>140</v>
      </c>
      <c r="G3" s="2">
        <f>D3/F3</f>
        <v>5.7142857142857141E-2</v>
      </c>
      <c r="H3" s="3">
        <v>3</v>
      </c>
    </row>
    <row r="4" spans="1:12">
      <c r="A4" s="1" t="s">
        <v>4</v>
      </c>
      <c r="B4" s="2" t="s">
        <v>10</v>
      </c>
      <c r="C4" s="2" t="s">
        <v>45</v>
      </c>
      <c r="D4" s="2">
        <v>14</v>
      </c>
      <c r="E4" s="2">
        <v>31</v>
      </c>
      <c r="F4" s="2">
        <v>86.23</v>
      </c>
      <c r="G4" s="2">
        <v>0.30715225976305399</v>
      </c>
      <c r="H4" s="5">
        <v>3.1</v>
      </c>
    </row>
    <row r="5" spans="1:12">
      <c r="A5" s="1" t="s">
        <v>4</v>
      </c>
      <c r="B5" s="2" t="s">
        <v>10</v>
      </c>
      <c r="C5" s="2" t="s">
        <v>45</v>
      </c>
      <c r="G5" s="2">
        <f>AVERAGE(G3:G4)</f>
        <v>0.18214755845295558</v>
      </c>
      <c r="H5" s="5">
        <f>AVERAGE(H3:H4)</f>
        <v>3.05</v>
      </c>
      <c r="I5" s="2">
        <f>STDEV(G3:G4)</f>
        <v>0.17678334395313897</v>
      </c>
      <c r="J5" s="2">
        <f>STDEV(H3:H4)</f>
        <v>7.0710678118654821E-2</v>
      </c>
      <c r="K5" s="2">
        <f>I5/SQRT(2)</f>
        <v>0.12500470131009839</v>
      </c>
      <c r="L5" s="2">
        <f>J5/SQRT(2)</f>
        <v>5.0000000000000044E-2</v>
      </c>
    </row>
    <row r="6" spans="1:12">
      <c r="A6" s="1" t="s">
        <v>14</v>
      </c>
      <c r="B6" s="1" t="s">
        <v>15</v>
      </c>
      <c r="C6" s="2" t="s">
        <v>44</v>
      </c>
      <c r="D6" s="2">
        <v>1</v>
      </c>
      <c r="E6" s="2">
        <v>1</v>
      </c>
      <c r="F6" s="2">
        <v>86.23</v>
      </c>
      <c r="G6" s="2">
        <v>2.1939447125932428E-2</v>
      </c>
      <c r="H6" s="5">
        <v>1</v>
      </c>
    </row>
    <row r="7" spans="1:12">
      <c r="A7" s="1" t="s">
        <v>14</v>
      </c>
      <c r="B7" s="1" t="s">
        <v>15</v>
      </c>
      <c r="C7" s="1" t="s">
        <v>44</v>
      </c>
      <c r="D7" s="1">
        <v>4</v>
      </c>
      <c r="E7" s="3" t="s">
        <v>60</v>
      </c>
      <c r="F7" s="2">
        <v>140</v>
      </c>
      <c r="G7" s="2">
        <f>D7/F7</f>
        <v>2.8571428571428571E-2</v>
      </c>
      <c r="H7" s="3">
        <v>1</v>
      </c>
    </row>
    <row r="8" spans="1:12">
      <c r="A8" s="1" t="s">
        <v>14</v>
      </c>
      <c r="B8" s="1" t="s">
        <v>15</v>
      </c>
      <c r="C8" s="1" t="s">
        <v>44</v>
      </c>
      <c r="D8" s="1"/>
      <c r="E8" s="3"/>
      <c r="G8" s="2">
        <f>AVERAGE(G6:G7)</f>
        <v>2.52554378486805E-2</v>
      </c>
      <c r="H8" s="5">
        <f>AVERAGE(H6:H7)</f>
        <v>1</v>
      </c>
      <c r="I8" s="2">
        <f>STDEV(G6:G7)</f>
        <v>4.6895190528136836E-3</v>
      </c>
      <c r="J8" s="2">
        <f>STDEV(H6:H7)</f>
        <v>0</v>
      </c>
      <c r="K8" s="2">
        <f>I8/SQRT(2)</f>
        <v>3.3159907227480706E-3</v>
      </c>
      <c r="L8" s="2">
        <f>J8/SQRT(2)</f>
        <v>0</v>
      </c>
    </row>
    <row r="9" spans="1:12">
      <c r="A9" s="1" t="s">
        <v>14</v>
      </c>
      <c r="B9" s="1" t="s">
        <v>15</v>
      </c>
      <c r="C9" s="1" t="s">
        <v>55</v>
      </c>
      <c r="D9" s="1">
        <v>1</v>
      </c>
      <c r="E9" s="3" t="s">
        <v>60</v>
      </c>
      <c r="F9" s="2">
        <v>140</v>
      </c>
      <c r="G9" s="2">
        <f>D9/F9</f>
        <v>7.1428571428571426E-3</v>
      </c>
      <c r="H9" s="3">
        <v>1</v>
      </c>
    </row>
    <row r="10" spans="1:12">
      <c r="A10" s="1" t="s">
        <v>4</v>
      </c>
      <c r="B10" s="1" t="s">
        <v>16</v>
      </c>
      <c r="C10" s="1" t="s">
        <v>59</v>
      </c>
      <c r="D10" s="1">
        <v>1</v>
      </c>
      <c r="E10" s="3" t="s">
        <v>60</v>
      </c>
      <c r="F10" s="2">
        <v>140</v>
      </c>
      <c r="G10" s="2">
        <f>D10/F10</f>
        <v>7.1428571428571426E-3</v>
      </c>
      <c r="H10" s="3">
        <v>1</v>
      </c>
    </row>
    <row r="11" spans="1:12">
      <c r="A11" s="1" t="s">
        <v>4</v>
      </c>
      <c r="B11" s="1" t="s">
        <v>16</v>
      </c>
      <c r="C11" s="1" t="s">
        <v>43</v>
      </c>
      <c r="D11" s="1">
        <v>1</v>
      </c>
      <c r="E11" s="3" t="s">
        <v>60</v>
      </c>
      <c r="F11" s="2">
        <v>140</v>
      </c>
      <c r="G11" s="2">
        <f>D11/F11</f>
        <v>7.1428571428571426E-3</v>
      </c>
      <c r="H11" s="3">
        <v>3</v>
      </c>
    </row>
    <row r="12" spans="1:12">
      <c r="A12" s="1" t="s">
        <v>4</v>
      </c>
      <c r="B12" s="1" t="s">
        <v>16</v>
      </c>
      <c r="C12" s="2" t="s">
        <v>43</v>
      </c>
      <c r="D12" s="2">
        <v>1</v>
      </c>
      <c r="E12" s="2">
        <v>0</v>
      </c>
      <c r="F12" s="2">
        <v>86.23</v>
      </c>
      <c r="G12" s="2">
        <v>2.1939447125932428E-2</v>
      </c>
      <c r="H12" s="5" t="s">
        <v>60</v>
      </c>
    </row>
    <row r="13" spans="1:12">
      <c r="A13" s="1" t="s">
        <v>4</v>
      </c>
      <c r="B13" s="1" t="s">
        <v>16</v>
      </c>
      <c r="C13" s="2" t="s">
        <v>43</v>
      </c>
      <c r="G13" s="2">
        <f>AVERAGE(G11:G12)</f>
        <v>1.4541152134394785E-2</v>
      </c>
      <c r="H13" s="5">
        <f>AVERAGE(H11:H12)</f>
        <v>3</v>
      </c>
      <c r="I13" s="2">
        <f>STDEV(G11:G12)</f>
        <v>1.046276911546948E-2</v>
      </c>
      <c r="J13" s="2" t="s">
        <v>60</v>
      </c>
      <c r="K13" s="2">
        <f>I13/SQRT(2)</f>
        <v>7.3982949915376442E-3</v>
      </c>
      <c r="L13" s="2" t="s">
        <v>60</v>
      </c>
    </row>
    <row r="14" spans="1:12">
      <c r="A14" s="4" t="s">
        <v>4</v>
      </c>
      <c r="B14" s="4" t="s">
        <v>5</v>
      </c>
      <c r="C14" s="2" t="s">
        <v>42</v>
      </c>
      <c r="D14" s="2">
        <v>5</v>
      </c>
      <c r="E14" s="2">
        <v>17</v>
      </c>
      <c r="F14" s="2">
        <v>86.23</v>
      </c>
      <c r="G14" s="2">
        <v>0.10969723562966213</v>
      </c>
      <c r="H14" s="5">
        <v>3.4</v>
      </c>
    </row>
    <row r="15" spans="1:12">
      <c r="A15" s="1" t="s">
        <v>4</v>
      </c>
      <c r="B15" s="1" t="s">
        <v>5</v>
      </c>
      <c r="C15" s="1" t="s">
        <v>41</v>
      </c>
      <c r="D15" s="1">
        <v>4</v>
      </c>
      <c r="E15" s="3" t="s">
        <v>60</v>
      </c>
      <c r="F15" s="2">
        <v>140</v>
      </c>
      <c r="G15" s="2">
        <f>D15/F15</f>
        <v>2.8571428571428571E-2</v>
      </c>
      <c r="H15" s="3">
        <v>1.5</v>
      </c>
    </row>
    <row r="16" spans="1:12">
      <c r="A16" s="4" t="s">
        <v>4</v>
      </c>
      <c r="B16" s="4" t="s">
        <v>5</v>
      </c>
      <c r="C16" s="2" t="s">
        <v>41</v>
      </c>
      <c r="D16" s="2">
        <v>18</v>
      </c>
      <c r="E16" s="2">
        <v>69</v>
      </c>
      <c r="F16" s="2">
        <v>86.23</v>
      </c>
      <c r="G16" s="2">
        <v>0.39491004826678366</v>
      </c>
      <c r="H16" s="5">
        <v>4.9285714285714288</v>
      </c>
    </row>
    <row r="17" spans="1:12">
      <c r="A17" s="4" t="s">
        <v>4</v>
      </c>
      <c r="B17" s="4" t="s">
        <v>5</v>
      </c>
      <c r="C17" s="2" t="s">
        <v>41</v>
      </c>
      <c r="G17" s="2">
        <f>AVERAGE(G15:G16)</f>
        <v>0.21174073841910612</v>
      </c>
      <c r="H17" s="5">
        <f>AVERAGE(H15:H16)</f>
        <v>3.2142857142857144</v>
      </c>
      <c r="I17" s="2">
        <f>STDEV(G15:G16)</f>
        <v>0.25904052219710527</v>
      </c>
      <c r="J17" s="2">
        <f>STDEV(H15:H16)</f>
        <v>2.4243661069253055</v>
      </c>
      <c r="K17" s="2">
        <f>I17/SQRT(2)</f>
        <v>0.18316930984767751</v>
      </c>
      <c r="L17" s="2">
        <f>J17/SQRT(2)</f>
        <v>1.714285714285714</v>
      </c>
    </row>
    <row r="18" spans="1:12">
      <c r="A18" s="4" t="s">
        <v>4</v>
      </c>
      <c r="B18" s="4" t="s">
        <v>5</v>
      </c>
      <c r="C18" s="2" t="s">
        <v>40</v>
      </c>
      <c r="D18" s="2">
        <v>18</v>
      </c>
      <c r="E18" s="2">
        <v>53</v>
      </c>
      <c r="F18" s="2">
        <v>86.23</v>
      </c>
      <c r="G18" s="2">
        <v>0.39491004826678366</v>
      </c>
      <c r="H18" s="5">
        <v>3.7857142857142856</v>
      </c>
    </row>
    <row r="19" spans="1:12">
      <c r="A19" s="1" t="s">
        <v>4</v>
      </c>
      <c r="B19" s="1" t="s">
        <v>5</v>
      </c>
      <c r="C19" s="1" t="s">
        <v>40</v>
      </c>
      <c r="D19" s="1">
        <v>127</v>
      </c>
      <c r="E19" s="3" t="s">
        <v>60</v>
      </c>
      <c r="F19" s="2">
        <v>140</v>
      </c>
      <c r="G19" s="2">
        <f>D19/F19</f>
        <v>0.90714285714285714</v>
      </c>
      <c r="H19" s="3">
        <v>2.9921259842519685</v>
      </c>
    </row>
    <row r="20" spans="1:12">
      <c r="A20" s="1" t="s">
        <v>4</v>
      </c>
      <c r="B20" s="1" t="s">
        <v>5</v>
      </c>
      <c r="C20" s="1" t="s">
        <v>40</v>
      </c>
      <c r="D20" s="1"/>
      <c r="E20" s="3"/>
      <c r="G20" s="2">
        <f>AVERAGE(G18:G19)</f>
        <v>0.6510264527048204</v>
      </c>
      <c r="H20" s="5">
        <f>AVERAGE(H18:H19)</f>
        <v>3.3889201349831271</v>
      </c>
      <c r="I20" s="2">
        <f>STDEV(G18:G19)</f>
        <v>0.36220329270250423</v>
      </c>
      <c r="J20" s="2">
        <f>STDEV(H18:H19)</f>
        <v>0.56115166943431971</v>
      </c>
      <c r="K20" s="2">
        <f>I20/SQRT(2)</f>
        <v>0.25611640443803668</v>
      </c>
      <c r="L20" s="2">
        <f>J20/SQRT(2)</f>
        <v>0.39679415073115931</v>
      </c>
    </row>
    <row r="21" spans="1:12">
      <c r="A21" s="1" t="s">
        <v>4</v>
      </c>
      <c r="B21" s="1" t="s">
        <v>5</v>
      </c>
      <c r="C21" s="1" t="s">
        <v>39</v>
      </c>
      <c r="D21" s="1">
        <v>13</v>
      </c>
      <c r="E21" s="3" t="s">
        <v>60</v>
      </c>
      <c r="F21" s="2">
        <v>140</v>
      </c>
      <c r="G21" s="2">
        <f>D21/F21</f>
        <v>9.285714285714286E-2</v>
      </c>
      <c r="H21" s="3">
        <v>1.2307692307692308</v>
      </c>
    </row>
    <row r="22" spans="1:12">
      <c r="A22" s="4" t="s">
        <v>4</v>
      </c>
      <c r="B22" s="4" t="s">
        <v>5</v>
      </c>
      <c r="C22" s="2" t="s">
        <v>39</v>
      </c>
      <c r="D22" s="2">
        <v>6</v>
      </c>
      <c r="E22" s="2">
        <v>11</v>
      </c>
      <c r="F22" s="2">
        <v>86.23</v>
      </c>
      <c r="G22" s="2">
        <v>0.13163668275559456</v>
      </c>
      <c r="H22" s="5">
        <v>5.5</v>
      </c>
    </row>
    <row r="23" spans="1:12">
      <c r="A23" s="4" t="s">
        <v>4</v>
      </c>
      <c r="B23" s="4" t="s">
        <v>5</v>
      </c>
      <c r="C23" s="2" t="s">
        <v>39</v>
      </c>
      <c r="G23" s="2">
        <f>AVERAGE(G21:G22)</f>
        <v>0.11224691280636871</v>
      </c>
      <c r="H23" s="5">
        <f>AVERAGE(H21:H22)</f>
        <v>3.3653846153846154</v>
      </c>
      <c r="I23" s="2">
        <f>STDEV(G21:G22)</f>
        <v>2.7421275633489509E-2</v>
      </c>
      <c r="J23" s="2">
        <f>STDEV(H21:H22)</f>
        <v>3.0188020273733374</v>
      </c>
      <c r="K23" s="2">
        <f>I23/SQRT(2)</f>
        <v>1.9389769949225873E-2</v>
      </c>
      <c r="L23" s="2">
        <f>J23/SQRT(2)</f>
        <v>2.1346153846153846</v>
      </c>
    </row>
    <row r="24" spans="1:12">
      <c r="A24" s="4" t="s">
        <v>4</v>
      </c>
      <c r="B24" s="4" t="s">
        <v>5</v>
      </c>
      <c r="C24" s="2" t="s">
        <v>38</v>
      </c>
      <c r="D24" s="2">
        <v>1</v>
      </c>
      <c r="E24" s="2">
        <v>20</v>
      </c>
      <c r="F24" s="2">
        <v>86.23</v>
      </c>
      <c r="G24" s="2">
        <v>2.1939447125932428E-2</v>
      </c>
      <c r="H24" s="5">
        <v>20</v>
      </c>
    </row>
    <row r="25" spans="1:12">
      <c r="A25" s="1" t="s">
        <v>4</v>
      </c>
      <c r="B25" s="1" t="s">
        <v>5</v>
      </c>
      <c r="C25" s="1" t="s">
        <v>50</v>
      </c>
      <c r="D25" s="1">
        <v>10</v>
      </c>
      <c r="E25" s="3" t="s">
        <v>60</v>
      </c>
      <c r="F25" s="2">
        <v>140</v>
      </c>
      <c r="G25" s="2">
        <f>D25/F25</f>
        <v>7.1428571428571425E-2</v>
      </c>
      <c r="H25" s="3">
        <v>1</v>
      </c>
    </row>
    <row r="26" spans="1:12">
      <c r="A26" s="1" t="s">
        <v>4</v>
      </c>
      <c r="B26" s="1" t="s">
        <v>5</v>
      </c>
      <c r="C26" s="1" t="s">
        <v>52</v>
      </c>
      <c r="D26" s="1">
        <v>1</v>
      </c>
      <c r="E26" s="3" t="s">
        <v>60</v>
      </c>
      <c r="F26" s="2">
        <v>140</v>
      </c>
      <c r="G26" s="2">
        <f>D26/F26</f>
        <v>7.1428571428571426E-3</v>
      </c>
      <c r="H26" s="3">
        <v>3</v>
      </c>
    </row>
    <row r="27" spans="1:12">
      <c r="A27" s="1" t="s">
        <v>4</v>
      </c>
      <c r="B27" s="1" t="s">
        <v>5</v>
      </c>
      <c r="C27" s="1" t="s">
        <v>54</v>
      </c>
      <c r="D27" s="1">
        <v>2</v>
      </c>
      <c r="E27" s="3" t="s">
        <v>60</v>
      </c>
      <c r="F27" s="2">
        <v>140</v>
      </c>
      <c r="G27" s="2">
        <f>D27/F27</f>
        <v>1.4285714285714285E-2</v>
      </c>
      <c r="H27" s="3">
        <v>1</v>
      </c>
    </row>
    <row r="28" spans="1:12">
      <c r="A28" s="1" t="s">
        <v>4</v>
      </c>
      <c r="B28" s="1" t="s">
        <v>5</v>
      </c>
      <c r="C28" s="1" t="s">
        <v>51</v>
      </c>
      <c r="D28" s="1">
        <v>7</v>
      </c>
      <c r="E28" s="3" t="s">
        <v>60</v>
      </c>
      <c r="F28" s="2">
        <v>140</v>
      </c>
      <c r="G28" s="2">
        <f>D28/F28</f>
        <v>0.05</v>
      </c>
      <c r="H28" s="3">
        <v>0.5714285714285714</v>
      </c>
    </row>
    <row r="29" spans="1:12">
      <c r="A29" s="1" t="s">
        <v>4</v>
      </c>
      <c r="B29" s="1" t="s">
        <v>5</v>
      </c>
      <c r="C29" s="1" t="s">
        <v>37</v>
      </c>
      <c r="D29" s="1">
        <v>4</v>
      </c>
      <c r="E29" s="3" t="s">
        <v>60</v>
      </c>
      <c r="F29" s="2">
        <v>140</v>
      </c>
      <c r="G29" s="2">
        <f>D29/F29</f>
        <v>2.8571428571428571E-2</v>
      </c>
      <c r="H29" s="3">
        <v>2.5</v>
      </c>
    </row>
    <row r="30" spans="1:12">
      <c r="A30" s="4" t="s">
        <v>4</v>
      </c>
      <c r="B30" s="4" t="s">
        <v>5</v>
      </c>
      <c r="C30" s="2" t="s">
        <v>37</v>
      </c>
      <c r="D30" s="2">
        <v>4</v>
      </c>
      <c r="E30" s="2">
        <v>11</v>
      </c>
      <c r="F30" s="2">
        <v>86.23</v>
      </c>
      <c r="G30" s="2">
        <v>8.7757788503729714E-2</v>
      </c>
      <c r="H30" s="5">
        <v>2.75</v>
      </c>
    </row>
    <row r="31" spans="1:12">
      <c r="A31" s="4" t="s">
        <v>4</v>
      </c>
      <c r="B31" s="4" t="s">
        <v>5</v>
      </c>
      <c r="C31" s="2" t="s">
        <v>37</v>
      </c>
      <c r="G31" s="2">
        <f>AVERAGE(G29:G30)</f>
        <v>5.8164608537579141E-2</v>
      </c>
      <c r="H31" s="5">
        <f>AVERAGE(H29:H30)</f>
        <v>2.625</v>
      </c>
      <c r="I31" s="2">
        <f>STDEV(G29:G30)</f>
        <v>4.1851076461877919E-2</v>
      </c>
      <c r="J31" s="2">
        <f>STDEV(H29:H30)</f>
        <v>0.17677669529663689</v>
      </c>
      <c r="K31" s="2">
        <f>I31/SQRT(2)</f>
        <v>2.9593179966150577E-2</v>
      </c>
      <c r="L31" s="2">
        <f>J31/SQRT(2)</f>
        <v>0.125</v>
      </c>
    </row>
    <row r="32" spans="1:12">
      <c r="A32" s="4" t="s">
        <v>4</v>
      </c>
      <c r="B32" s="4" t="s">
        <v>73</v>
      </c>
      <c r="C32" s="2" t="s">
        <v>76</v>
      </c>
      <c r="D32" s="2">
        <v>1</v>
      </c>
      <c r="E32" s="2">
        <v>1</v>
      </c>
      <c r="F32" s="2">
        <v>86.23</v>
      </c>
      <c r="G32" s="2">
        <v>2.1939447125932428E-2</v>
      </c>
      <c r="H32" s="5">
        <v>1</v>
      </c>
    </row>
    <row r="33" spans="1:12">
      <c r="A33" s="1" t="s">
        <v>11</v>
      </c>
      <c r="B33" s="1" t="s">
        <v>22</v>
      </c>
      <c r="C33" s="1" t="s">
        <v>36</v>
      </c>
      <c r="D33" s="1">
        <v>1</v>
      </c>
      <c r="E33" s="3" t="s">
        <v>60</v>
      </c>
      <c r="F33" s="2">
        <v>140</v>
      </c>
      <c r="G33" s="2">
        <f>D33/F33</f>
        <v>7.1428571428571426E-3</v>
      </c>
      <c r="H33" s="3">
        <v>1</v>
      </c>
    </row>
    <row r="34" spans="1:12">
      <c r="A34" s="1" t="s">
        <v>11</v>
      </c>
      <c r="B34" s="1" t="s">
        <v>22</v>
      </c>
      <c r="C34" s="2" t="s">
        <v>36</v>
      </c>
      <c r="D34" s="2">
        <v>3</v>
      </c>
      <c r="E34" s="2">
        <v>22.5</v>
      </c>
      <c r="F34" s="2">
        <v>86.23</v>
      </c>
      <c r="G34" s="2">
        <v>6.5818341377797282E-2</v>
      </c>
      <c r="H34" s="5">
        <v>7.5</v>
      </c>
    </row>
    <row r="35" spans="1:12">
      <c r="A35" s="1" t="s">
        <v>11</v>
      </c>
      <c r="B35" s="1" t="s">
        <v>22</v>
      </c>
      <c r="C35" s="2" t="s">
        <v>36</v>
      </c>
      <c r="G35" s="2">
        <f>AVERAGE(G33:G34)</f>
        <v>3.6480599260327214E-2</v>
      </c>
      <c r="H35" s="5">
        <f>AVERAGE(H33:H34)</f>
        <v>4.25</v>
      </c>
      <c r="I35" s="2">
        <f>STDEV(G33:G34)</f>
        <v>4.1489832791930532E-2</v>
      </c>
      <c r="J35" s="2">
        <f>STDEV(H33:H34)</f>
        <v>4.5961940777125587</v>
      </c>
      <c r="K35" s="2">
        <f>I35/SQRT(2)</f>
        <v>2.9337742117470065E-2</v>
      </c>
      <c r="L35" s="2">
        <f>J35/SQRT(2)</f>
        <v>3.2499999999999996</v>
      </c>
    </row>
    <row r="36" spans="1:12">
      <c r="A36" s="1" t="s">
        <v>4</v>
      </c>
      <c r="B36" s="1" t="s">
        <v>5</v>
      </c>
      <c r="C36" s="1" t="s">
        <v>35</v>
      </c>
      <c r="D36" s="1">
        <v>1</v>
      </c>
      <c r="E36" s="3" t="s">
        <v>60</v>
      </c>
      <c r="F36" s="2">
        <v>140</v>
      </c>
      <c r="G36" s="2">
        <f>D36/F36</f>
        <v>7.1428571428571426E-3</v>
      </c>
      <c r="H36" s="3">
        <v>1</v>
      </c>
    </row>
    <row r="37" spans="1:12">
      <c r="A37" s="1" t="s">
        <v>4</v>
      </c>
      <c r="B37" s="1" t="s">
        <v>5</v>
      </c>
      <c r="C37" s="2" t="s">
        <v>35</v>
      </c>
      <c r="D37" s="2">
        <v>1</v>
      </c>
      <c r="E37" s="2">
        <v>1</v>
      </c>
      <c r="F37" s="2">
        <v>86.23</v>
      </c>
      <c r="G37" s="2">
        <v>2.1939447125932428E-2</v>
      </c>
      <c r="H37" s="5">
        <v>1</v>
      </c>
    </row>
    <row r="38" spans="1:12">
      <c r="A38" s="1" t="s">
        <v>4</v>
      </c>
      <c r="B38" s="1" t="s">
        <v>5</v>
      </c>
      <c r="C38" s="2" t="s">
        <v>35</v>
      </c>
      <c r="G38" s="2">
        <f>AVERAGE(G36:G37)</f>
        <v>1.4541152134394785E-2</v>
      </c>
      <c r="H38" s="5">
        <f>AVERAGE(H36:H37)</f>
        <v>1</v>
      </c>
      <c r="I38" s="2">
        <f>STDEV(G36:G37)</f>
        <v>1.046276911546948E-2</v>
      </c>
      <c r="J38" s="2">
        <f>STDEV(H36:H37)</f>
        <v>0</v>
      </c>
      <c r="K38" s="2">
        <f>I38/SQRT(2)</f>
        <v>7.3982949915376442E-3</v>
      </c>
      <c r="L38" s="2">
        <f>J38/SQRT(2)</f>
        <v>0</v>
      </c>
    </row>
    <row r="39" spans="1:12">
      <c r="A39" s="1" t="s">
        <v>11</v>
      </c>
      <c r="B39" s="1" t="s">
        <v>22</v>
      </c>
      <c r="C39" s="2" t="s">
        <v>34</v>
      </c>
      <c r="D39" s="2">
        <v>6</v>
      </c>
      <c r="E39" s="2">
        <v>10</v>
      </c>
      <c r="F39" s="2">
        <v>86.23</v>
      </c>
      <c r="G39" s="2">
        <v>0.13163668275559456</v>
      </c>
      <c r="H39" s="5">
        <v>1.6666666666666667</v>
      </c>
    </row>
    <row r="40" spans="1:12">
      <c r="A40" s="1" t="s">
        <v>6</v>
      </c>
      <c r="B40" s="1" t="s">
        <v>7</v>
      </c>
      <c r="C40" s="1" t="s">
        <v>62</v>
      </c>
      <c r="D40" s="1">
        <v>34</v>
      </c>
      <c r="E40" s="3" t="s">
        <v>60</v>
      </c>
      <c r="F40" s="2">
        <v>140</v>
      </c>
      <c r="G40" s="2">
        <f>D40/F40</f>
        <v>0.24285714285714285</v>
      </c>
      <c r="H40" s="3">
        <v>1.2941176470588236</v>
      </c>
    </row>
    <row r="41" spans="1:12">
      <c r="A41" s="1" t="s">
        <v>6</v>
      </c>
      <c r="B41" s="1" t="s">
        <v>7</v>
      </c>
      <c r="C41" s="2" t="s">
        <v>33</v>
      </c>
      <c r="D41" s="2">
        <v>6</v>
      </c>
      <c r="E41" s="2">
        <v>280.41666666666663</v>
      </c>
      <c r="F41" s="2">
        <v>86.23</v>
      </c>
      <c r="G41" s="2">
        <v>0.13163668275559456</v>
      </c>
      <c r="H41" s="5">
        <v>46.736111111111107</v>
      </c>
    </row>
    <row r="42" spans="1:12">
      <c r="A42" s="1" t="s">
        <v>6</v>
      </c>
      <c r="B42" s="1" t="s">
        <v>7</v>
      </c>
      <c r="C42" s="2" t="s">
        <v>33</v>
      </c>
      <c r="G42" s="2">
        <f>AVERAGE(G40:G41)</f>
        <v>0.18724691280636871</v>
      </c>
      <c r="H42" s="5">
        <f>AVERAGE(H40:H41)</f>
        <v>24.015114379084967</v>
      </c>
      <c r="I42" s="2">
        <f>STDEV(G40:G41)</f>
        <v>7.8644741544492636E-2</v>
      </c>
      <c r="J42" s="2">
        <f>STDEV(H40:H41)</f>
        <v>32.132341729066134</v>
      </c>
      <c r="K42" s="2">
        <f>I42/SQRT(2)</f>
        <v>5.5610230050774132E-2</v>
      </c>
      <c r="L42" s="2">
        <f>J42/SQRT(2)</f>
        <v>22.720996732026137</v>
      </c>
    </row>
    <row r="43" spans="1:12">
      <c r="A43" s="1" t="s">
        <v>6</v>
      </c>
      <c r="B43" s="1" t="s">
        <v>7</v>
      </c>
      <c r="C43" s="1" t="s">
        <v>56</v>
      </c>
      <c r="D43" s="1">
        <v>2</v>
      </c>
      <c r="E43" s="3" t="s">
        <v>60</v>
      </c>
      <c r="F43" s="2">
        <v>140</v>
      </c>
      <c r="G43" s="2">
        <f>D43/F43</f>
        <v>1.4285714285714285E-2</v>
      </c>
      <c r="H43" s="3">
        <v>0.5</v>
      </c>
    </row>
    <row r="44" spans="1:12">
      <c r="A44" s="1" t="s">
        <v>4</v>
      </c>
      <c r="B44" s="1" t="s">
        <v>5</v>
      </c>
      <c r="C44" s="1" t="s">
        <v>32</v>
      </c>
      <c r="D44" s="1">
        <v>2</v>
      </c>
      <c r="E44" s="3" t="s">
        <v>60</v>
      </c>
      <c r="F44" s="2">
        <v>140</v>
      </c>
      <c r="G44" s="2">
        <f>D44/F44</f>
        <v>1.4285714285714285E-2</v>
      </c>
      <c r="H44" s="3">
        <v>4</v>
      </c>
    </row>
    <row r="45" spans="1:12">
      <c r="A45" s="4" t="s">
        <v>4</v>
      </c>
      <c r="B45" s="4" t="s">
        <v>5</v>
      </c>
      <c r="C45" s="2" t="s">
        <v>32</v>
      </c>
      <c r="D45" s="2">
        <v>4</v>
      </c>
      <c r="E45" s="2">
        <v>2</v>
      </c>
      <c r="F45" s="2">
        <v>86.23</v>
      </c>
      <c r="G45" s="2">
        <v>8.7757788503729714E-2</v>
      </c>
      <c r="H45" s="5">
        <v>2</v>
      </c>
    </row>
    <row r="46" spans="1:12">
      <c r="A46" s="4" t="s">
        <v>4</v>
      </c>
      <c r="B46" s="4" t="s">
        <v>5</v>
      </c>
      <c r="C46" s="2" t="s">
        <v>32</v>
      </c>
      <c r="G46" s="2">
        <f>AVERAGE(G44:G45)</f>
        <v>5.1021751394722002E-2</v>
      </c>
      <c r="H46" s="5">
        <f>AVERAGE(H44:H45)</f>
        <v>3</v>
      </c>
      <c r="I46" s="2">
        <f>STDEV(G44:G45)</f>
        <v>5.195260190740001E-2</v>
      </c>
      <c r="J46" s="2">
        <f>STDEV(H44:H45)</f>
        <v>1.4142135623730951</v>
      </c>
      <c r="K46" s="2">
        <f>I46/SQRT(2)</f>
        <v>3.6736037109007705E-2</v>
      </c>
      <c r="L46" s="2">
        <f>J46/SQRT(2)</f>
        <v>1</v>
      </c>
    </row>
    <row r="47" spans="1:12">
      <c r="A47" s="1" t="s">
        <v>11</v>
      </c>
      <c r="B47" s="1" t="s">
        <v>12</v>
      </c>
      <c r="C47" s="2" t="s">
        <v>31</v>
      </c>
      <c r="D47" s="2">
        <v>3</v>
      </c>
      <c r="E47" s="2">
        <v>23</v>
      </c>
      <c r="F47" s="2">
        <v>86.23</v>
      </c>
      <c r="G47" s="2">
        <v>6.5818341377797282E-2</v>
      </c>
      <c r="H47" s="5">
        <v>7.666666666666667</v>
      </c>
    </row>
    <row r="48" spans="1:12">
      <c r="A48" s="1" t="s">
        <v>11</v>
      </c>
      <c r="B48" s="1" t="s">
        <v>12</v>
      </c>
      <c r="C48" s="1" t="s">
        <v>31</v>
      </c>
      <c r="D48" s="1">
        <v>26</v>
      </c>
      <c r="E48" s="3" t="s">
        <v>60</v>
      </c>
      <c r="F48" s="2">
        <v>140</v>
      </c>
      <c r="G48" s="2">
        <f>D48/F48</f>
        <v>0.18571428571428572</v>
      </c>
      <c r="H48" s="3">
        <v>0.73076923076923073</v>
      </c>
    </row>
    <row r="49" spans="1:12">
      <c r="A49" s="1" t="s">
        <v>11</v>
      </c>
      <c r="B49" s="1" t="s">
        <v>12</v>
      </c>
      <c r="C49" s="1" t="s">
        <v>31</v>
      </c>
      <c r="D49" s="1"/>
      <c r="E49" s="3"/>
      <c r="G49" s="2">
        <f>AVERAGE(G47:G48)</f>
        <v>0.12576631354604151</v>
      </c>
      <c r="H49" s="5">
        <f>AVERAGE(H47:H48)</f>
        <v>4.1987179487179489</v>
      </c>
      <c r="I49" s="2">
        <f>STDEV(G47:G48)</f>
        <v>8.4779235277095771E-2</v>
      </c>
      <c r="J49" s="2">
        <f>STDEV(H47:H48)</f>
        <v>4.9044201105374645</v>
      </c>
      <c r="K49" s="2">
        <f>I49/SQRT(2)</f>
        <v>5.9947972168244185E-2</v>
      </c>
      <c r="L49" s="2">
        <f>J49/SQRT(2)</f>
        <v>3.4679487179487181</v>
      </c>
    </row>
    <row r="50" spans="1:12">
      <c r="A50" s="1" t="s">
        <v>4</v>
      </c>
      <c r="B50" s="1" t="s">
        <v>5</v>
      </c>
      <c r="C50" s="1" t="s">
        <v>58</v>
      </c>
      <c r="D50" s="1">
        <v>1</v>
      </c>
      <c r="E50" s="3" t="s">
        <v>60</v>
      </c>
      <c r="F50" s="2">
        <v>140</v>
      </c>
      <c r="G50" s="2">
        <f>D50/F50</f>
        <v>7.1428571428571426E-3</v>
      </c>
      <c r="H50" s="3">
        <v>1</v>
      </c>
    </row>
    <row r="51" spans="1:12">
      <c r="A51" s="1" t="s">
        <v>4</v>
      </c>
      <c r="B51" s="2" t="s">
        <v>73</v>
      </c>
      <c r="C51" s="2" t="s">
        <v>30</v>
      </c>
      <c r="D51" s="2">
        <v>2</v>
      </c>
      <c r="E51" s="2">
        <v>4</v>
      </c>
      <c r="F51" s="2">
        <v>86.23</v>
      </c>
      <c r="G51" s="2">
        <v>4.3878894251864857E-2</v>
      </c>
      <c r="H51" s="5">
        <v>4</v>
      </c>
    </row>
    <row r="52" spans="1:12">
      <c r="A52" s="1" t="s">
        <v>6</v>
      </c>
      <c r="B52" s="1" t="s">
        <v>7</v>
      </c>
      <c r="C52" s="1" t="s">
        <v>49</v>
      </c>
      <c r="D52" s="1">
        <v>19</v>
      </c>
      <c r="E52" s="3" t="s">
        <v>60</v>
      </c>
      <c r="F52" s="2">
        <v>140</v>
      </c>
      <c r="G52" s="2">
        <f>D52/F52</f>
        <v>0.1357142857142857</v>
      </c>
      <c r="H52" s="3">
        <v>0.73684210526315785</v>
      </c>
    </row>
    <row r="53" spans="1:12">
      <c r="A53" s="1" t="s">
        <v>4</v>
      </c>
      <c r="B53" s="1" t="s">
        <v>8</v>
      </c>
      <c r="C53" s="1" t="s">
        <v>29</v>
      </c>
      <c r="D53" s="1">
        <v>1</v>
      </c>
      <c r="E53" s="3" t="s">
        <v>60</v>
      </c>
      <c r="F53" s="2">
        <v>140</v>
      </c>
      <c r="G53" s="2">
        <f>D53/F53</f>
        <v>7.1428571428571426E-3</v>
      </c>
      <c r="H53" s="3">
        <v>1</v>
      </c>
    </row>
    <row r="54" spans="1:12">
      <c r="A54" s="1" t="s">
        <v>4</v>
      </c>
      <c r="B54" s="1" t="s">
        <v>8</v>
      </c>
      <c r="C54" s="2" t="s">
        <v>29</v>
      </c>
      <c r="D54" s="2">
        <v>1</v>
      </c>
      <c r="E54" s="2">
        <v>2</v>
      </c>
      <c r="F54" s="2">
        <v>86.23</v>
      </c>
      <c r="G54" s="2">
        <v>2.1939447125932428E-2</v>
      </c>
      <c r="H54" s="5">
        <v>2</v>
      </c>
    </row>
    <row r="55" spans="1:12">
      <c r="A55" s="1" t="s">
        <v>4</v>
      </c>
      <c r="B55" s="1" t="s">
        <v>8</v>
      </c>
      <c r="C55" s="2" t="s">
        <v>29</v>
      </c>
      <c r="G55" s="2">
        <f>AVERAGE(G53:G54)</f>
        <v>1.4541152134394785E-2</v>
      </c>
      <c r="H55" s="5">
        <f>AVERAGE(H53:H54)</f>
        <v>1.5</v>
      </c>
      <c r="I55" s="2">
        <f>STDEV(G53:G54)</f>
        <v>1.046276911546948E-2</v>
      </c>
      <c r="J55" s="2">
        <f>STDEV(H53:H54)</f>
        <v>0.70710678118654757</v>
      </c>
      <c r="K55" s="2">
        <f>I55/SQRT(2)</f>
        <v>7.3982949915376442E-3</v>
      </c>
      <c r="L55" s="2">
        <f>J55/SQRT(2)</f>
        <v>0.5</v>
      </c>
    </row>
    <row r="56" spans="1:12">
      <c r="A56" s="1" t="s">
        <v>4</v>
      </c>
      <c r="B56" s="1" t="s">
        <v>8</v>
      </c>
      <c r="C56" s="1" t="s">
        <v>53</v>
      </c>
      <c r="D56" s="1">
        <v>1</v>
      </c>
      <c r="E56" s="3" t="s">
        <v>60</v>
      </c>
      <c r="F56" s="2">
        <v>140</v>
      </c>
      <c r="G56" s="2">
        <f>D56/F56</f>
        <v>7.1428571428571426E-3</v>
      </c>
      <c r="H56" s="3">
        <v>2</v>
      </c>
    </row>
    <row r="57" spans="1:12">
      <c r="A57" s="1" t="s">
        <v>4</v>
      </c>
      <c r="B57" s="1" t="s">
        <v>8</v>
      </c>
      <c r="C57" s="1" t="s">
        <v>48</v>
      </c>
      <c r="D57" s="1">
        <v>8</v>
      </c>
      <c r="E57" s="3" t="s">
        <v>60</v>
      </c>
      <c r="F57" s="2">
        <v>140</v>
      </c>
      <c r="G57" s="2">
        <f>D57/F57</f>
        <v>5.7142857142857141E-2</v>
      </c>
      <c r="H57" s="3">
        <v>6.375</v>
      </c>
    </row>
    <row r="58" spans="1:12">
      <c r="A58" s="1" t="s">
        <v>4</v>
      </c>
      <c r="B58" s="2" t="s">
        <v>73</v>
      </c>
      <c r="C58" s="2" t="s">
        <v>72</v>
      </c>
      <c r="D58" s="2">
        <v>1</v>
      </c>
      <c r="E58" s="2">
        <v>0</v>
      </c>
      <c r="F58" s="2">
        <v>86.23</v>
      </c>
      <c r="G58" s="2">
        <v>2.1939447125932428E-2</v>
      </c>
      <c r="H58" s="5" t="s">
        <v>60</v>
      </c>
    </row>
    <row r="59" spans="1:12">
      <c r="A59" s="1" t="s">
        <v>4</v>
      </c>
      <c r="B59" s="1" t="s">
        <v>5</v>
      </c>
      <c r="C59" s="1" t="s">
        <v>69</v>
      </c>
      <c r="D59" s="1">
        <v>3</v>
      </c>
      <c r="E59" s="3" t="s">
        <v>60</v>
      </c>
      <c r="F59" s="2">
        <v>140</v>
      </c>
      <c r="G59" s="2">
        <f>D59/F59</f>
        <v>2.1428571428571429E-2</v>
      </c>
      <c r="H59" s="3">
        <v>0.33333333333333331</v>
      </c>
    </row>
    <row r="60" spans="1:12">
      <c r="A60" s="1" t="s">
        <v>4</v>
      </c>
      <c r="B60" s="1" t="s">
        <v>5</v>
      </c>
      <c r="C60" s="1" t="s">
        <v>68</v>
      </c>
      <c r="D60" s="1">
        <v>4</v>
      </c>
      <c r="E60" s="3" t="s">
        <v>60</v>
      </c>
      <c r="F60" s="2">
        <v>140</v>
      </c>
      <c r="G60" s="2">
        <f>D60/F60</f>
        <v>2.8571428571428571E-2</v>
      </c>
      <c r="H60" s="3">
        <v>0.25</v>
      </c>
    </row>
    <row r="61" spans="1:12">
      <c r="A61" s="1" t="s">
        <v>4</v>
      </c>
      <c r="B61" s="1" t="s">
        <v>5</v>
      </c>
      <c r="C61" s="1" t="s">
        <v>65</v>
      </c>
      <c r="D61" s="1">
        <v>2</v>
      </c>
      <c r="E61" s="3" t="s">
        <v>60</v>
      </c>
      <c r="F61" s="2">
        <v>140</v>
      </c>
      <c r="G61" s="2">
        <f>D61/F61</f>
        <v>1.4285714285714285E-2</v>
      </c>
      <c r="H61" s="3">
        <v>2.5</v>
      </c>
    </row>
    <row r="62" spans="1:12">
      <c r="A62" s="1" t="s">
        <v>4</v>
      </c>
      <c r="B62" s="1" t="s">
        <v>17</v>
      </c>
      <c r="C62" s="1" t="s">
        <v>67</v>
      </c>
      <c r="D62" s="1">
        <v>2</v>
      </c>
      <c r="E62" s="3" t="s">
        <v>60</v>
      </c>
      <c r="F62" s="2">
        <v>140</v>
      </c>
      <c r="G62" s="2">
        <f>D62/F62</f>
        <v>1.4285714285714285E-2</v>
      </c>
      <c r="H62" s="3">
        <v>1</v>
      </c>
    </row>
    <row r="63" spans="1:12">
      <c r="A63" s="1" t="s">
        <v>4</v>
      </c>
      <c r="B63" s="1" t="s">
        <v>9</v>
      </c>
      <c r="C63" s="2" t="s">
        <v>28</v>
      </c>
      <c r="D63" s="2">
        <v>3</v>
      </c>
      <c r="E63" s="2">
        <v>14</v>
      </c>
      <c r="F63" s="2">
        <v>86.23</v>
      </c>
      <c r="G63" s="2">
        <v>6.5818341377797282E-2</v>
      </c>
      <c r="H63" s="5">
        <v>7</v>
      </c>
    </row>
    <row r="64" spans="1:12">
      <c r="A64" s="1" t="s">
        <v>4</v>
      </c>
      <c r="B64" s="1" t="s">
        <v>9</v>
      </c>
      <c r="C64" s="1" t="s">
        <v>28</v>
      </c>
      <c r="D64" s="1">
        <v>26</v>
      </c>
      <c r="E64" s="3" t="s">
        <v>60</v>
      </c>
      <c r="F64" s="2">
        <v>140</v>
      </c>
      <c r="G64" s="2">
        <f>D64/F64</f>
        <v>0.18571428571428572</v>
      </c>
      <c r="H64" s="3">
        <v>1.6538461538461537</v>
      </c>
    </row>
    <row r="65" spans="1:12">
      <c r="A65" s="1" t="s">
        <v>4</v>
      </c>
      <c r="B65" s="1" t="s">
        <v>9</v>
      </c>
      <c r="C65" s="1" t="s">
        <v>28</v>
      </c>
      <c r="D65" s="1"/>
      <c r="E65" s="3"/>
      <c r="G65" s="2">
        <f>AVERAGE(G63:G64)</f>
        <v>0.12576631354604151</v>
      </c>
      <c r="H65" s="5">
        <f>AVERAGE(H63:H64)</f>
        <v>4.3269230769230766</v>
      </c>
      <c r="I65" s="2">
        <f>STDEV(G63:G64)</f>
        <v>8.4779235277095771E-2</v>
      </c>
      <c r="J65" s="2">
        <f>STDEV(H63:H64)</f>
        <v>3.7803016378819283</v>
      </c>
      <c r="K65" s="2">
        <f>I65/SQRT(2)</f>
        <v>5.9947972168244185E-2</v>
      </c>
      <c r="L65" s="2">
        <f>J65/SQRT(2)</f>
        <v>2.6730769230769238</v>
      </c>
    </row>
    <row r="66" spans="1:12">
      <c r="A66" s="1" t="s">
        <v>4</v>
      </c>
      <c r="B66" s="1" t="s">
        <v>5</v>
      </c>
      <c r="C66" s="2" t="s">
        <v>27</v>
      </c>
      <c r="D66" s="2">
        <v>2</v>
      </c>
      <c r="E66" s="2">
        <v>4</v>
      </c>
      <c r="F66" s="2">
        <v>86.23</v>
      </c>
      <c r="G66" s="2">
        <v>4.3878894251864857E-2</v>
      </c>
      <c r="H66" s="5">
        <v>2</v>
      </c>
    </row>
    <row r="67" spans="1:12">
      <c r="A67" s="1" t="s">
        <v>4</v>
      </c>
      <c r="B67" s="1" t="s">
        <v>5</v>
      </c>
      <c r="C67" s="1" t="s">
        <v>27</v>
      </c>
      <c r="D67" s="1">
        <v>15</v>
      </c>
      <c r="E67" s="3" t="s">
        <v>60</v>
      </c>
      <c r="F67" s="2">
        <v>140</v>
      </c>
      <c r="G67" s="2">
        <f>D67/F67</f>
        <v>0.10714285714285714</v>
      </c>
      <c r="H67" s="3">
        <v>1.7333333333333334</v>
      </c>
    </row>
    <row r="68" spans="1:12">
      <c r="A68" s="1" t="s">
        <v>4</v>
      </c>
      <c r="B68" s="1" t="s">
        <v>5</v>
      </c>
      <c r="C68" s="1" t="s">
        <v>27</v>
      </c>
      <c r="D68" s="1"/>
      <c r="E68" s="3"/>
      <c r="G68" s="2">
        <f>AVERAGE(G66:G67)</f>
        <v>7.5510875697360993E-2</v>
      </c>
      <c r="H68" s="5">
        <f>AVERAGE(H66:H67)</f>
        <v>1.8666666666666667</v>
      </c>
      <c r="I68" s="2">
        <f>STDEV(G66:G67)</f>
        <v>4.4734377164954764E-2</v>
      </c>
      <c r="J68" s="2">
        <f>STDEV(H66:H67)</f>
        <v>0.18856180831641264</v>
      </c>
      <c r="K68" s="2">
        <f>I68/SQRT(2)</f>
        <v>3.1631981445496157E-2</v>
      </c>
      <c r="L68" s="2">
        <f>J68/SQRT(2)</f>
        <v>0.1333333333333333</v>
      </c>
    </row>
    <row r="69" spans="1:12">
      <c r="A69" s="1" t="s">
        <v>4</v>
      </c>
      <c r="B69" s="1" t="s">
        <v>5</v>
      </c>
      <c r="C69" s="1" t="s">
        <v>63</v>
      </c>
      <c r="D69" s="1">
        <v>15</v>
      </c>
      <c r="E69" s="3" t="s">
        <v>60</v>
      </c>
      <c r="F69" s="2">
        <v>140</v>
      </c>
      <c r="G69" s="2">
        <f>D69/F69</f>
        <v>0.10714285714285714</v>
      </c>
      <c r="H69" s="3">
        <v>0.8666666666666667</v>
      </c>
    </row>
    <row r="70" spans="1:12">
      <c r="A70" s="1" t="s">
        <v>4</v>
      </c>
      <c r="B70" s="1" t="s">
        <v>5</v>
      </c>
      <c r="C70" s="1" t="s">
        <v>64</v>
      </c>
      <c r="D70" s="1">
        <v>2</v>
      </c>
      <c r="E70" s="3" t="s">
        <v>60</v>
      </c>
      <c r="F70" s="2">
        <v>140</v>
      </c>
      <c r="G70" s="2">
        <f>D70/F70</f>
        <v>1.4285714285714285E-2</v>
      </c>
      <c r="H70" s="3">
        <v>3</v>
      </c>
    </row>
    <row r="71" spans="1:12">
      <c r="A71" s="1" t="s">
        <v>4</v>
      </c>
      <c r="B71" s="2" t="s">
        <v>13</v>
      </c>
      <c r="C71" s="2" t="s">
        <v>26</v>
      </c>
      <c r="D71" s="2">
        <v>1</v>
      </c>
      <c r="E71" s="2">
        <v>0</v>
      </c>
      <c r="F71" s="2">
        <v>86.23</v>
      </c>
      <c r="G71" s="2">
        <v>2.1939447125932428E-2</v>
      </c>
      <c r="H71" s="5" t="s">
        <v>60</v>
      </c>
    </row>
    <row r="72" spans="1:12">
      <c r="A72" s="1" t="s">
        <v>4</v>
      </c>
      <c r="B72" s="1" t="s">
        <v>13</v>
      </c>
      <c r="C72" s="1" t="s">
        <v>26</v>
      </c>
      <c r="D72" s="1">
        <v>7</v>
      </c>
      <c r="E72" s="3" t="s">
        <v>60</v>
      </c>
      <c r="F72" s="2">
        <v>140</v>
      </c>
      <c r="G72" s="2">
        <f>D72/F72</f>
        <v>0.05</v>
      </c>
      <c r="H72" s="3">
        <v>1.7142857142857142</v>
      </c>
    </row>
    <row r="73" spans="1:12">
      <c r="A73" s="1" t="s">
        <v>4</v>
      </c>
      <c r="B73" s="1" t="s">
        <v>13</v>
      </c>
      <c r="C73" s="1" t="s">
        <v>26</v>
      </c>
      <c r="D73" s="1"/>
      <c r="E73" s="3"/>
      <c r="G73" s="2">
        <f>AVERAGE(G71:G72)</f>
        <v>3.5969723562966217E-2</v>
      </c>
      <c r="H73" s="5">
        <f>AVERAGE(H71:H72)</f>
        <v>1.7142857142857142</v>
      </c>
      <c r="I73" s="2">
        <f>STDEV(G71:G72)</f>
        <v>1.9841807221096852E-2</v>
      </c>
      <c r="J73" s="2" t="s">
        <v>60</v>
      </c>
      <c r="K73" s="2">
        <f>I73/SQRT(2)</f>
        <v>1.4030276437033789E-2</v>
      </c>
      <c r="L73" s="2" t="s">
        <v>60</v>
      </c>
    </row>
    <row r="74" spans="1:12">
      <c r="A74" s="1" t="s">
        <v>6</v>
      </c>
      <c r="B74" s="1" t="s">
        <v>7</v>
      </c>
      <c r="C74" s="1" t="s">
        <v>61</v>
      </c>
      <c r="D74" s="1">
        <v>32</v>
      </c>
      <c r="E74" s="3" t="s">
        <v>60</v>
      </c>
      <c r="F74" s="2">
        <v>140</v>
      </c>
      <c r="G74" s="2">
        <f>D74/F74</f>
        <v>0.22857142857142856</v>
      </c>
      <c r="H74" s="3">
        <v>4.0625</v>
      </c>
    </row>
    <row r="75" spans="1:12">
      <c r="A75" s="1" t="s">
        <v>6</v>
      </c>
      <c r="B75" s="1" t="s">
        <v>7</v>
      </c>
      <c r="C75" s="1" t="s">
        <v>61</v>
      </c>
      <c r="D75" s="2">
        <v>4</v>
      </c>
      <c r="E75" s="2">
        <v>110.9</v>
      </c>
      <c r="F75" s="2">
        <v>86.23</v>
      </c>
      <c r="G75" s="2">
        <v>8.7757788503729714E-2</v>
      </c>
      <c r="H75" s="5">
        <v>36.966666666666669</v>
      </c>
    </row>
    <row r="76" spans="1:12">
      <c r="A76" s="1" t="s">
        <v>6</v>
      </c>
      <c r="B76" s="1" t="s">
        <v>7</v>
      </c>
      <c r="C76" s="1" t="s">
        <v>61</v>
      </c>
      <c r="G76" s="2">
        <f>AVERAGE(G74:G75)</f>
        <v>0.15816460853757913</v>
      </c>
      <c r="H76" s="5">
        <f>AVERAGE(H74:H75)</f>
        <v>20.514583333333334</v>
      </c>
      <c r="I76" s="2">
        <f>STDEV(G74:G75)</f>
        <v>9.9570279775431633E-2</v>
      </c>
      <c r="J76" s="2">
        <f>STDEV(H74:H75)</f>
        <v>23.266759379292356</v>
      </c>
      <c r="K76" s="2">
        <f>I76/SQRT(2)</f>
        <v>7.0406820033849446E-2</v>
      </c>
      <c r="L76" s="2">
        <f>J76/SQRT(2)</f>
        <v>16.452083333333331</v>
      </c>
    </row>
    <row r="77" spans="1:12">
      <c r="A77" s="1" t="s">
        <v>20</v>
      </c>
      <c r="B77" s="1" t="s">
        <v>21</v>
      </c>
      <c r="C77" s="1" t="s">
        <v>57</v>
      </c>
      <c r="D77" s="1">
        <v>1</v>
      </c>
      <c r="E77" s="3" t="s">
        <v>60</v>
      </c>
      <c r="F77" s="2">
        <v>140</v>
      </c>
      <c r="G77" s="2">
        <f>D77/F77</f>
        <v>7.1428571428571426E-3</v>
      </c>
      <c r="H77" s="3">
        <v>1</v>
      </c>
    </row>
    <row r="78" spans="1:12">
      <c r="A78" s="1" t="s">
        <v>18</v>
      </c>
      <c r="B78" s="1" t="s">
        <v>19</v>
      </c>
      <c r="C78" s="1" t="s">
        <v>25</v>
      </c>
      <c r="D78" s="1">
        <v>1</v>
      </c>
      <c r="E78" s="3" t="s">
        <v>60</v>
      </c>
      <c r="F78" s="2">
        <v>140</v>
      </c>
      <c r="G78" s="2">
        <f>D78/F78</f>
        <v>7.1428571428571426E-3</v>
      </c>
      <c r="H78" s="3">
        <v>1</v>
      </c>
    </row>
    <row r="79" spans="1:12">
      <c r="A79" s="1" t="s">
        <v>18</v>
      </c>
      <c r="B79" s="1" t="s">
        <v>19</v>
      </c>
      <c r="C79" s="2" t="s">
        <v>25</v>
      </c>
      <c r="D79" s="2">
        <v>2</v>
      </c>
      <c r="E79" s="2">
        <v>1</v>
      </c>
      <c r="F79" s="2">
        <v>86.23</v>
      </c>
      <c r="G79" s="2">
        <v>4.3878894251864857E-2</v>
      </c>
      <c r="H79" s="5">
        <v>1</v>
      </c>
    </row>
    <row r="80" spans="1:12">
      <c r="A80" s="1" t="s">
        <v>18</v>
      </c>
      <c r="B80" s="1" t="s">
        <v>19</v>
      </c>
      <c r="C80" s="2" t="s">
        <v>25</v>
      </c>
      <c r="G80" s="2">
        <f>AVERAGE(G78:G79)</f>
        <v>2.5510875697361001E-2</v>
      </c>
      <c r="H80" s="5">
        <f>AVERAGE(H78:H79)</f>
        <v>1</v>
      </c>
      <c r="I80" s="2">
        <f>STDEV(G78:G79)</f>
        <v>2.5976300953700005E-2</v>
      </c>
      <c r="J80" s="2">
        <f>STDEV(H78:H79)</f>
        <v>0</v>
      </c>
      <c r="K80" s="2">
        <f>I80/SQRT(2)</f>
        <v>1.8368018554503852E-2</v>
      </c>
      <c r="L80" s="2">
        <f>J80/SQRT(2)</f>
        <v>0</v>
      </c>
    </row>
  </sheetData>
  <sortState ref="A2:L62">
    <sortCondition descending="1" ref="C4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topLeftCell="A2" workbookViewId="0">
      <selection activeCell="C46" sqref="C46"/>
    </sheetView>
  </sheetViews>
  <sheetFormatPr baseColWidth="10" defaultRowHeight="15" x14ac:dyDescent="0"/>
  <cols>
    <col min="1" max="1" width="23.83203125" customWidth="1"/>
    <col min="2" max="2" width="19.6640625" bestFit="1" customWidth="1"/>
    <col min="3" max="3" width="18.83203125" bestFit="1" customWidth="1"/>
    <col min="4" max="4" width="18.1640625" bestFit="1" customWidth="1"/>
    <col min="5" max="5" width="17.1640625" bestFit="1" customWidth="1"/>
    <col min="6" max="6" width="21.1640625" bestFit="1" customWidth="1"/>
    <col min="7" max="7" width="20.33203125" bestFit="1" customWidth="1"/>
  </cols>
  <sheetData>
    <row r="1" spans="1:7">
      <c r="A1" s="7" t="s">
        <v>1</v>
      </c>
      <c r="B1" t="s">
        <v>111</v>
      </c>
    </row>
    <row r="3" spans="1:7">
      <c r="B3" s="7" t="s">
        <v>97</v>
      </c>
    </row>
    <row r="4" spans="1:7">
      <c r="A4" s="7" t="s">
        <v>94</v>
      </c>
      <c r="B4" t="s">
        <v>98</v>
      </c>
      <c r="C4" t="s">
        <v>99</v>
      </c>
      <c r="D4" t="s">
        <v>100</v>
      </c>
      <c r="E4" t="s">
        <v>101</v>
      </c>
      <c r="F4" t="s">
        <v>102</v>
      </c>
      <c r="G4" t="s">
        <v>103</v>
      </c>
    </row>
    <row r="5" spans="1:7">
      <c r="A5" s="8" t="s">
        <v>25</v>
      </c>
      <c r="B5" s="9">
        <v>2.5510875697361001E-2</v>
      </c>
      <c r="C5" s="9">
        <v>1</v>
      </c>
      <c r="D5" s="9">
        <v>2.5976300953700005E-2</v>
      </c>
      <c r="E5" s="9">
        <v>0</v>
      </c>
      <c r="F5">
        <f>D5/SQRT(2)</f>
        <v>1.8368018554503852E-2</v>
      </c>
      <c r="G5">
        <f t="shared" ref="G5:G51" si="0">E5/SQRT(2)</f>
        <v>0</v>
      </c>
    </row>
    <row r="6" spans="1:7">
      <c r="A6" s="8" t="s">
        <v>57</v>
      </c>
      <c r="B6" s="9">
        <v>7.1428571428571426E-3</v>
      </c>
      <c r="C6" s="9">
        <v>1</v>
      </c>
      <c r="D6" s="9" t="e">
        <v>#DIV/0!</v>
      </c>
      <c r="E6" s="9" t="e">
        <v>#DIV/0!</v>
      </c>
      <c r="F6" t="e">
        <f t="shared" ref="F6:F51" si="1">D6/SQRT(2)</f>
        <v>#DIV/0!</v>
      </c>
      <c r="G6" t="e">
        <f t="shared" si="0"/>
        <v>#DIV/0!</v>
      </c>
    </row>
    <row r="7" spans="1:7">
      <c r="A7" s="8" t="s">
        <v>61</v>
      </c>
      <c r="B7" s="9">
        <v>0.15816460853757913</v>
      </c>
      <c r="C7" s="9">
        <v>20.514583333333334</v>
      </c>
      <c r="D7" s="9">
        <v>9.9570279775431633E-2</v>
      </c>
      <c r="E7" s="9">
        <v>23.266759379292356</v>
      </c>
      <c r="F7">
        <f t="shared" si="1"/>
        <v>7.0406820033849446E-2</v>
      </c>
      <c r="G7">
        <f t="shared" si="0"/>
        <v>16.452083333333331</v>
      </c>
    </row>
    <row r="8" spans="1:7">
      <c r="A8" s="8" t="s">
        <v>26</v>
      </c>
      <c r="B8" s="9">
        <v>3.5969723562966217E-2</v>
      </c>
      <c r="C8" s="9">
        <v>1.7142857142857142</v>
      </c>
      <c r="D8" s="9">
        <v>1.9841807221096852E-2</v>
      </c>
      <c r="E8" s="9" t="e">
        <v>#DIV/0!</v>
      </c>
      <c r="F8">
        <f t="shared" si="1"/>
        <v>1.4030276437033789E-2</v>
      </c>
      <c r="G8" t="e">
        <f t="shared" si="0"/>
        <v>#DIV/0!</v>
      </c>
    </row>
    <row r="9" spans="1:7">
      <c r="A9" s="8" t="s">
        <v>64</v>
      </c>
      <c r="B9" s="9">
        <v>1.4285714285714285E-2</v>
      </c>
      <c r="C9" s="9">
        <v>3</v>
      </c>
      <c r="D9" s="9" t="e">
        <v>#DIV/0!</v>
      </c>
      <c r="E9" s="9" t="e">
        <v>#DIV/0!</v>
      </c>
      <c r="F9" t="e">
        <f t="shared" si="1"/>
        <v>#DIV/0!</v>
      </c>
      <c r="G9" t="e">
        <f t="shared" si="0"/>
        <v>#DIV/0!</v>
      </c>
    </row>
    <row r="10" spans="1:7">
      <c r="A10" s="8" t="s">
        <v>63</v>
      </c>
      <c r="B10" s="9">
        <v>0.10714285714285714</v>
      </c>
      <c r="C10" s="9">
        <v>0.8666666666666667</v>
      </c>
      <c r="D10" s="9" t="e">
        <v>#DIV/0!</v>
      </c>
      <c r="E10" s="9" t="e">
        <v>#DIV/0!</v>
      </c>
      <c r="F10" t="e">
        <f t="shared" si="1"/>
        <v>#DIV/0!</v>
      </c>
      <c r="G10" t="e">
        <f t="shared" si="0"/>
        <v>#DIV/0!</v>
      </c>
    </row>
    <row r="11" spans="1:7">
      <c r="A11" s="8" t="s">
        <v>27</v>
      </c>
      <c r="B11" s="9">
        <v>7.5510875697360993E-2</v>
      </c>
      <c r="C11" s="9">
        <v>1.8666666666666667</v>
      </c>
      <c r="D11" s="9">
        <v>4.4734377164954764E-2</v>
      </c>
      <c r="E11" s="9">
        <v>0.18856180831641328</v>
      </c>
      <c r="F11">
        <f t="shared" si="1"/>
        <v>3.1631981445496157E-2</v>
      </c>
      <c r="G11">
        <f t="shared" si="0"/>
        <v>0.13333333333333375</v>
      </c>
    </row>
    <row r="12" spans="1:7">
      <c r="A12" s="8" t="s">
        <v>28</v>
      </c>
      <c r="B12" s="9">
        <v>0.12576631354604151</v>
      </c>
      <c r="C12" s="9">
        <v>4.3269230769230766</v>
      </c>
      <c r="D12" s="9">
        <v>8.4779235277095771E-2</v>
      </c>
      <c r="E12" s="9">
        <v>3.7803016378819283</v>
      </c>
      <c r="F12">
        <f t="shared" si="1"/>
        <v>5.9947972168244185E-2</v>
      </c>
      <c r="G12">
        <f t="shared" si="0"/>
        <v>2.6730769230769238</v>
      </c>
    </row>
    <row r="13" spans="1:7">
      <c r="A13" s="8" t="s">
        <v>67</v>
      </c>
      <c r="B13" s="9">
        <v>1.4285714285714285E-2</v>
      </c>
      <c r="C13" s="9">
        <v>1</v>
      </c>
      <c r="D13" s="9" t="e">
        <v>#DIV/0!</v>
      </c>
      <c r="E13" s="9" t="e">
        <v>#DIV/0!</v>
      </c>
      <c r="F13" t="e">
        <f t="shared" si="1"/>
        <v>#DIV/0!</v>
      </c>
      <c r="G13" t="e">
        <f t="shared" si="0"/>
        <v>#DIV/0!</v>
      </c>
    </row>
    <row r="14" spans="1:7">
      <c r="A14" s="8" t="s">
        <v>65</v>
      </c>
      <c r="B14" s="9">
        <v>1.4285714285714285E-2</v>
      </c>
      <c r="C14" s="9">
        <v>2.5</v>
      </c>
      <c r="D14" s="9" t="e">
        <v>#DIV/0!</v>
      </c>
      <c r="E14" s="9" t="e">
        <v>#DIV/0!</v>
      </c>
      <c r="F14" t="e">
        <f t="shared" si="1"/>
        <v>#DIV/0!</v>
      </c>
      <c r="G14" t="e">
        <f t="shared" si="0"/>
        <v>#DIV/0!</v>
      </c>
    </row>
    <row r="15" spans="1:7">
      <c r="A15" s="8" t="s">
        <v>68</v>
      </c>
      <c r="B15" s="9">
        <v>2.8571428571428571E-2</v>
      </c>
      <c r="C15" s="9">
        <v>0.25</v>
      </c>
      <c r="D15" s="9" t="e">
        <v>#DIV/0!</v>
      </c>
      <c r="E15" s="9" t="e">
        <v>#DIV/0!</v>
      </c>
      <c r="F15" t="e">
        <f t="shared" si="1"/>
        <v>#DIV/0!</v>
      </c>
      <c r="G15" t="e">
        <f t="shared" si="0"/>
        <v>#DIV/0!</v>
      </c>
    </row>
    <row r="16" spans="1:7">
      <c r="A16" s="8" t="s">
        <v>69</v>
      </c>
      <c r="B16" s="9">
        <v>2.1428571428571429E-2</v>
      </c>
      <c r="C16" s="9">
        <v>0.33333333333333331</v>
      </c>
      <c r="D16" s="9" t="e">
        <v>#DIV/0!</v>
      </c>
      <c r="E16" s="9" t="e">
        <v>#DIV/0!</v>
      </c>
      <c r="F16" t="e">
        <f t="shared" si="1"/>
        <v>#DIV/0!</v>
      </c>
      <c r="G16" t="e">
        <f t="shared" si="0"/>
        <v>#DIV/0!</v>
      </c>
    </row>
    <row r="17" spans="1:7">
      <c r="A17" s="8" t="s">
        <v>72</v>
      </c>
      <c r="B17" s="9">
        <v>2.1939447125932428E-2</v>
      </c>
      <c r="C17" s="9">
        <v>0</v>
      </c>
      <c r="D17" s="9" t="e">
        <v>#DIV/0!</v>
      </c>
      <c r="E17" s="9" t="e">
        <v>#DIV/0!</v>
      </c>
      <c r="F17" t="e">
        <f t="shared" si="1"/>
        <v>#DIV/0!</v>
      </c>
      <c r="G17" t="e">
        <f t="shared" si="0"/>
        <v>#DIV/0!</v>
      </c>
    </row>
    <row r="18" spans="1:7">
      <c r="A18" s="8" t="s">
        <v>48</v>
      </c>
      <c r="B18" s="9">
        <v>5.7142857142857141E-2</v>
      </c>
      <c r="C18" s="9">
        <v>6.375</v>
      </c>
      <c r="D18" s="9" t="e">
        <v>#DIV/0!</v>
      </c>
      <c r="E18" s="9" t="e">
        <v>#DIV/0!</v>
      </c>
      <c r="F18" t="e">
        <f t="shared" si="1"/>
        <v>#DIV/0!</v>
      </c>
      <c r="G18" t="e">
        <f t="shared" si="0"/>
        <v>#DIV/0!</v>
      </c>
    </row>
    <row r="19" spans="1:7">
      <c r="A19" s="8" t="s">
        <v>53</v>
      </c>
      <c r="B19" s="9">
        <v>7.1428571428571426E-3</v>
      </c>
      <c r="C19" s="9">
        <v>2</v>
      </c>
      <c r="D19" s="9" t="e">
        <v>#DIV/0!</v>
      </c>
      <c r="E19" s="9" t="e">
        <v>#DIV/0!</v>
      </c>
      <c r="F19" t="e">
        <f t="shared" si="1"/>
        <v>#DIV/0!</v>
      </c>
      <c r="G19" t="e">
        <f t="shared" si="0"/>
        <v>#DIV/0!</v>
      </c>
    </row>
    <row r="20" spans="1:7">
      <c r="A20" s="8" t="s">
        <v>29</v>
      </c>
      <c r="B20" s="9">
        <v>1.4541152134394785E-2</v>
      </c>
      <c r="C20" s="9">
        <v>1.5</v>
      </c>
      <c r="D20" s="9">
        <v>1.046276911546948E-2</v>
      </c>
      <c r="E20" s="9">
        <v>0.70710678118654757</v>
      </c>
      <c r="F20">
        <f t="shared" si="1"/>
        <v>7.3982949915376442E-3</v>
      </c>
      <c r="G20">
        <f t="shared" si="0"/>
        <v>0.5</v>
      </c>
    </row>
    <row r="21" spans="1:7">
      <c r="A21" s="8" t="s">
        <v>49</v>
      </c>
      <c r="B21" s="9">
        <v>0.1357142857142857</v>
      </c>
      <c r="C21" s="9">
        <v>0.73684210526315785</v>
      </c>
      <c r="D21" s="9" t="e">
        <v>#DIV/0!</v>
      </c>
      <c r="E21" s="9" t="e">
        <v>#DIV/0!</v>
      </c>
      <c r="F21" t="e">
        <f t="shared" si="1"/>
        <v>#DIV/0!</v>
      </c>
      <c r="G21" t="e">
        <f t="shared" si="0"/>
        <v>#DIV/0!</v>
      </c>
    </row>
    <row r="22" spans="1:7">
      <c r="A22" s="8" t="s">
        <v>30</v>
      </c>
      <c r="B22" s="9">
        <v>4.3878894251864857E-2</v>
      </c>
      <c r="C22" s="9">
        <v>4</v>
      </c>
      <c r="D22" s="9" t="e">
        <v>#DIV/0!</v>
      </c>
      <c r="E22" s="9" t="e">
        <v>#DIV/0!</v>
      </c>
      <c r="F22" t="e">
        <f t="shared" si="1"/>
        <v>#DIV/0!</v>
      </c>
      <c r="G22" t="e">
        <f t="shared" si="0"/>
        <v>#DIV/0!</v>
      </c>
    </row>
    <row r="23" spans="1:7">
      <c r="A23" s="8" t="s">
        <v>58</v>
      </c>
      <c r="B23" s="9">
        <v>7.1428571428571426E-3</v>
      </c>
      <c r="C23" s="9">
        <v>1</v>
      </c>
      <c r="D23" s="9" t="e">
        <v>#DIV/0!</v>
      </c>
      <c r="E23" s="9" t="e">
        <v>#DIV/0!</v>
      </c>
      <c r="F23" t="e">
        <f t="shared" si="1"/>
        <v>#DIV/0!</v>
      </c>
      <c r="G23" t="e">
        <f t="shared" si="0"/>
        <v>#DIV/0!</v>
      </c>
    </row>
    <row r="24" spans="1:7">
      <c r="A24" s="8" t="s">
        <v>74</v>
      </c>
      <c r="B24" s="9">
        <v>2.1939447125932428E-2</v>
      </c>
      <c r="C24" s="9">
        <v>0</v>
      </c>
      <c r="D24" s="9" t="e">
        <v>#DIV/0!</v>
      </c>
      <c r="E24" s="9" t="e">
        <v>#DIV/0!</v>
      </c>
      <c r="F24" t="e">
        <f t="shared" si="1"/>
        <v>#DIV/0!</v>
      </c>
      <c r="G24" t="e">
        <f t="shared" si="0"/>
        <v>#DIV/0!</v>
      </c>
    </row>
    <row r="25" spans="1:7">
      <c r="A25" s="8" t="s">
        <v>31</v>
      </c>
      <c r="B25" s="9">
        <v>0.12576631354604151</v>
      </c>
      <c r="C25" s="9">
        <v>4.1987179487179489</v>
      </c>
      <c r="D25" s="9">
        <v>8.4779235277095771E-2</v>
      </c>
      <c r="E25" s="9">
        <v>4.9044201105374645</v>
      </c>
      <c r="F25">
        <f t="shared" si="1"/>
        <v>5.9947972168244185E-2</v>
      </c>
      <c r="G25">
        <f t="shared" si="0"/>
        <v>3.4679487179487181</v>
      </c>
    </row>
    <row r="26" spans="1:7">
      <c r="A26" s="8" t="s">
        <v>32</v>
      </c>
      <c r="B26" s="9">
        <v>5.1021751394722002E-2</v>
      </c>
      <c r="C26" s="9">
        <v>3</v>
      </c>
      <c r="D26" s="9">
        <v>5.195260190740001E-2</v>
      </c>
      <c r="E26" s="9">
        <v>1.4142135623730951</v>
      </c>
      <c r="F26">
        <f t="shared" si="1"/>
        <v>3.6736037109007705E-2</v>
      </c>
      <c r="G26">
        <f t="shared" si="0"/>
        <v>1</v>
      </c>
    </row>
    <row r="27" spans="1:7">
      <c r="A27" s="8" t="s">
        <v>56</v>
      </c>
      <c r="B27" s="9">
        <v>1.4285714285714285E-2</v>
      </c>
      <c r="C27" s="9">
        <v>0.5</v>
      </c>
      <c r="D27" s="9" t="e">
        <v>#DIV/0!</v>
      </c>
      <c r="E27" s="9" t="e">
        <v>#DIV/0!</v>
      </c>
      <c r="F27" t="e">
        <f t="shared" si="1"/>
        <v>#DIV/0!</v>
      </c>
      <c r="G27" t="e">
        <f t="shared" si="0"/>
        <v>#DIV/0!</v>
      </c>
    </row>
    <row r="28" spans="1:7">
      <c r="A28" s="8" t="s">
        <v>70</v>
      </c>
      <c r="B28" s="9">
        <v>0</v>
      </c>
      <c r="C28" s="9">
        <v>0</v>
      </c>
      <c r="D28" s="9" t="e">
        <v>#DIV/0!</v>
      </c>
      <c r="E28" s="9" t="e">
        <v>#DIV/0!</v>
      </c>
      <c r="F28" t="e">
        <f t="shared" si="1"/>
        <v>#DIV/0!</v>
      </c>
      <c r="G28" t="e">
        <f t="shared" si="0"/>
        <v>#DIV/0!</v>
      </c>
    </row>
    <row r="29" spans="1:7">
      <c r="A29" s="8" t="s">
        <v>62</v>
      </c>
      <c r="B29" s="9">
        <v>0.18724691280636871</v>
      </c>
      <c r="C29" s="9">
        <v>24.015114379084967</v>
      </c>
      <c r="D29" s="9">
        <v>7.8644741544492636E-2</v>
      </c>
      <c r="E29" s="9">
        <v>32.132341729066134</v>
      </c>
      <c r="F29">
        <f t="shared" si="1"/>
        <v>5.5610230050774132E-2</v>
      </c>
      <c r="G29">
        <f t="shared" si="0"/>
        <v>22.720996732026137</v>
      </c>
    </row>
    <row r="30" spans="1:7">
      <c r="A30" s="8" t="s">
        <v>34</v>
      </c>
      <c r="B30" s="9">
        <v>6.5818341377797282E-2</v>
      </c>
      <c r="C30" s="9">
        <v>0.83333333333333337</v>
      </c>
      <c r="D30" s="9">
        <v>9.3081191029383184E-2</v>
      </c>
      <c r="E30" s="9">
        <v>1.1785113019775793</v>
      </c>
      <c r="F30">
        <f t="shared" si="1"/>
        <v>6.5818341377797282E-2</v>
      </c>
      <c r="G30">
        <f t="shared" si="0"/>
        <v>0.83333333333333326</v>
      </c>
    </row>
    <row r="31" spans="1:7">
      <c r="A31" s="8" t="s">
        <v>35</v>
      </c>
      <c r="B31" s="9">
        <v>1.4541152134394785E-2</v>
      </c>
      <c r="C31" s="9">
        <v>1</v>
      </c>
      <c r="D31" s="9">
        <v>1.046276911546948E-2</v>
      </c>
      <c r="E31" s="9">
        <v>0</v>
      </c>
      <c r="F31">
        <f t="shared" si="1"/>
        <v>7.3982949915376442E-3</v>
      </c>
      <c r="G31">
        <f t="shared" si="0"/>
        <v>0</v>
      </c>
    </row>
    <row r="32" spans="1:7">
      <c r="A32" s="8" t="s">
        <v>36</v>
      </c>
      <c r="B32" s="9">
        <v>3.6480599260327214E-2</v>
      </c>
      <c r="C32" s="9">
        <v>4.25</v>
      </c>
      <c r="D32" s="9">
        <v>4.1489832791930532E-2</v>
      </c>
      <c r="E32" s="9">
        <v>4.5961940777125587</v>
      </c>
      <c r="F32">
        <f t="shared" si="1"/>
        <v>2.9337742117470065E-2</v>
      </c>
      <c r="G32">
        <f t="shared" si="0"/>
        <v>3.2499999999999996</v>
      </c>
    </row>
    <row r="33" spans="1:7">
      <c r="A33" s="8" t="s">
        <v>76</v>
      </c>
      <c r="B33" s="9">
        <v>2.1939447125932428E-2</v>
      </c>
      <c r="C33" s="9">
        <v>1</v>
      </c>
      <c r="D33" s="9" t="e">
        <v>#DIV/0!</v>
      </c>
      <c r="E33" s="9" t="e">
        <v>#DIV/0!</v>
      </c>
      <c r="F33" t="e">
        <f t="shared" si="1"/>
        <v>#DIV/0!</v>
      </c>
      <c r="G33" t="e">
        <f t="shared" si="0"/>
        <v>#DIV/0!</v>
      </c>
    </row>
    <row r="34" spans="1:7">
      <c r="A34" s="8" t="s">
        <v>37</v>
      </c>
      <c r="B34" s="9">
        <v>5.8164608537579141E-2</v>
      </c>
      <c r="C34" s="9">
        <v>2.625</v>
      </c>
      <c r="D34" s="9">
        <v>4.1851076461877919E-2</v>
      </c>
      <c r="E34" s="9">
        <v>0.17677669529663689</v>
      </c>
      <c r="F34">
        <f t="shared" si="1"/>
        <v>2.9593179966150577E-2</v>
      </c>
      <c r="G34">
        <f t="shared" si="0"/>
        <v>0.125</v>
      </c>
    </row>
    <row r="35" spans="1:7">
      <c r="A35" s="8" t="s">
        <v>51</v>
      </c>
      <c r="B35" s="9">
        <v>0.05</v>
      </c>
      <c r="C35" s="9">
        <v>0.5714285714285714</v>
      </c>
      <c r="D35" s="9" t="e">
        <v>#DIV/0!</v>
      </c>
      <c r="E35" s="9" t="e">
        <v>#DIV/0!</v>
      </c>
      <c r="F35" t="e">
        <f t="shared" si="1"/>
        <v>#DIV/0!</v>
      </c>
      <c r="G35" t="e">
        <f t="shared" si="0"/>
        <v>#DIV/0!</v>
      </c>
    </row>
    <row r="36" spans="1:7">
      <c r="A36" s="8" t="s">
        <v>54</v>
      </c>
      <c r="B36" s="9">
        <v>1.4285714285714285E-2</v>
      </c>
      <c r="C36" s="9">
        <v>1</v>
      </c>
      <c r="D36" s="9" t="e">
        <v>#DIV/0!</v>
      </c>
      <c r="E36" s="9" t="e">
        <v>#DIV/0!</v>
      </c>
      <c r="F36" t="e">
        <f t="shared" si="1"/>
        <v>#DIV/0!</v>
      </c>
      <c r="G36" t="e">
        <f t="shared" si="0"/>
        <v>#DIV/0!</v>
      </c>
    </row>
    <row r="37" spans="1:7">
      <c r="A37" s="8" t="s">
        <v>52</v>
      </c>
      <c r="B37" s="9">
        <v>7.1428571428571426E-3</v>
      </c>
      <c r="C37" s="9">
        <v>3</v>
      </c>
      <c r="D37" s="9" t="e">
        <v>#DIV/0!</v>
      </c>
      <c r="E37" s="9" t="e">
        <v>#DIV/0!</v>
      </c>
      <c r="F37" t="e">
        <f t="shared" si="1"/>
        <v>#DIV/0!</v>
      </c>
      <c r="G37" t="e">
        <f t="shared" si="0"/>
        <v>#DIV/0!</v>
      </c>
    </row>
    <row r="38" spans="1:7">
      <c r="A38" s="8" t="s">
        <v>50</v>
      </c>
      <c r="B38" s="9">
        <v>7.1428571428571425E-2</v>
      </c>
      <c r="C38" s="9">
        <v>1</v>
      </c>
      <c r="D38" s="9" t="e">
        <v>#DIV/0!</v>
      </c>
      <c r="E38" s="9" t="e">
        <v>#DIV/0!</v>
      </c>
      <c r="F38" t="e">
        <f t="shared" si="1"/>
        <v>#DIV/0!</v>
      </c>
      <c r="G38" t="e">
        <f t="shared" si="0"/>
        <v>#DIV/0!</v>
      </c>
    </row>
    <row r="39" spans="1:7">
      <c r="A39" s="8" t="s">
        <v>38</v>
      </c>
      <c r="B39" s="9">
        <v>2.1939447125932428E-2</v>
      </c>
      <c r="C39" s="9">
        <v>20</v>
      </c>
      <c r="D39" s="9" t="e">
        <v>#DIV/0!</v>
      </c>
      <c r="E39" s="9" t="e">
        <v>#DIV/0!</v>
      </c>
      <c r="F39" t="e">
        <f t="shared" si="1"/>
        <v>#DIV/0!</v>
      </c>
      <c r="G39" t="e">
        <f t="shared" si="0"/>
        <v>#DIV/0!</v>
      </c>
    </row>
    <row r="40" spans="1:7">
      <c r="A40" s="8" t="s">
        <v>39</v>
      </c>
      <c r="B40" s="9">
        <v>0.11224691280636871</v>
      </c>
      <c r="C40" s="9">
        <v>3.3653846153846154</v>
      </c>
      <c r="D40" s="9">
        <v>2.7421275633489509E-2</v>
      </c>
      <c r="E40" s="9">
        <v>3.0188020273733374</v>
      </c>
      <c r="F40">
        <f t="shared" si="1"/>
        <v>1.9389769949225873E-2</v>
      </c>
      <c r="G40">
        <f t="shared" si="0"/>
        <v>2.1346153846153846</v>
      </c>
    </row>
    <row r="41" spans="1:7">
      <c r="A41" s="8" t="s">
        <v>40</v>
      </c>
      <c r="B41" s="9">
        <v>0.6510264527048204</v>
      </c>
      <c r="C41" s="9">
        <v>3.3889201349831271</v>
      </c>
      <c r="D41" s="9">
        <v>0.36220329270250423</v>
      </c>
      <c r="E41" s="9">
        <v>0.56115166943431971</v>
      </c>
      <c r="F41">
        <f t="shared" si="1"/>
        <v>0.25611640443803668</v>
      </c>
      <c r="G41">
        <f t="shared" si="0"/>
        <v>0.39679415073115931</v>
      </c>
    </row>
    <row r="42" spans="1:7">
      <c r="A42" s="8" t="s">
        <v>41</v>
      </c>
      <c r="B42" s="9">
        <v>0.21174073841910612</v>
      </c>
      <c r="C42" s="9">
        <v>3.2142857142857144</v>
      </c>
      <c r="D42" s="9">
        <v>0.25904052219710527</v>
      </c>
      <c r="E42" s="9">
        <v>2.4243661069253055</v>
      </c>
      <c r="F42">
        <f t="shared" si="1"/>
        <v>0.18316930984767751</v>
      </c>
      <c r="G42">
        <f t="shared" si="0"/>
        <v>1.714285714285714</v>
      </c>
    </row>
    <row r="43" spans="1:7">
      <c r="A43" s="8" t="s">
        <v>42</v>
      </c>
      <c r="B43" s="9">
        <v>0.10969723562966213</v>
      </c>
      <c r="C43" s="9">
        <v>3.4</v>
      </c>
      <c r="D43" s="9" t="e">
        <v>#DIV/0!</v>
      </c>
      <c r="E43" s="9" t="e">
        <v>#DIV/0!</v>
      </c>
      <c r="F43" t="e">
        <f t="shared" si="1"/>
        <v>#DIV/0!</v>
      </c>
      <c r="G43" t="e">
        <f t="shared" si="0"/>
        <v>#DIV/0!</v>
      </c>
    </row>
    <row r="44" spans="1:7">
      <c r="A44" s="8" t="s">
        <v>43</v>
      </c>
      <c r="B44" s="9">
        <v>1.4541152134394785E-2</v>
      </c>
      <c r="C44" s="9">
        <v>3</v>
      </c>
      <c r="D44" s="9">
        <v>1.046276911546948E-2</v>
      </c>
      <c r="E44" s="9" t="e">
        <v>#DIV/0!</v>
      </c>
      <c r="F44">
        <f t="shared" si="1"/>
        <v>7.3982949915376442E-3</v>
      </c>
      <c r="G44" t="e">
        <f t="shared" si="0"/>
        <v>#DIV/0!</v>
      </c>
    </row>
    <row r="45" spans="1:7">
      <c r="A45" s="8" t="s">
        <v>59</v>
      </c>
      <c r="B45" s="9">
        <v>7.1428571428571426E-3</v>
      </c>
      <c r="C45" s="9">
        <v>1</v>
      </c>
      <c r="D45" s="9" t="e">
        <v>#DIV/0!</v>
      </c>
      <c r="E45" s="9" t="e">
        <v>#DIV/0!</v>
      </c>
      <c r="F45" t="e">
        <f t="shared" si="1"/>
        <v>#DIV/0!</v>
      </c>
      <c r="G45" t="e">
        <f t="shared" si="0"/>
        <v>#DIV/0!</v>
      </c>
    </row>
    <row r="46" spans="1:7">
      <c r="A46" s="8" t="s">
        <v>71</v>
      </c>
      <c r="B46" s="9">
        <v>2.1939447125932428E-2</v>
      </c>
      <c r="C46" s="9">
        <v>0</v>
      </c>
      <c r="D46" s="9" t="e">
        <v>#DIV/0!</v>
      </c>
      <c r="E46" s="9" t="e">
        <v>#DIV/0!</v>
      </c>
      <c r="F46" t="e">
        <f t="shared" si="1"/>
        <v>#DIV/0!</v>
      </c>
      <c r="G46" t="e">
        <f t="shared" si="0"/>
        <v>#DIV/0!</v>
      </c>
    </row>
    <row r="47" spans="1:7">
      <c r="A47" s="8" t="s">
        <v>55</v>
      </c>
      <c r="B47" s="9">
        <v>7.1428571428571426E-3</v>
      </c>
      <c r="C47" s="9">
        <v>1</v>
      </c>
      <c r="D47" s="9" t="e">
        <v>#DIV/0!</v>
      </c>
      <c r="E47" s="9" t="e">
        <v>#DIV/0!</v>
      </c>
      <c r="F47" t="e">
        <f t="shared" si="1"/>
        <v>#DIV/0!</v>
      </c>
      <c r="G47" t="e">
        <f t="shared" si="0"/>
        <v>#DIV/0!</v>
      </c>
    </row>
    <row r="48" spans="1:7">
      <c r="A48" s="8" t="s">
        <v>44</v>
      </c>
      <c r="B48" s="9">
        <v>2.52554378486805E-2</v>
      </c>
      <c r="C48" s="9">
        <v>1</v>
      </c>
      <c r="D48" s="9">
        <v>4.6895190528136966E-3</v>
      </c>
      <c r="E48" s="9">
        <v>0</v>
      </c>
      <c r="F48">
        <f t="shared" si="1"/>
        <v>3.3159907227480801E-3</v>
      </c>
      <c r="G48">
        <f t="shared" si="0"/>
        <v>0</v>
      </c>
    </row>
    <row r="49" spans="1:7">
      <c r="A49" s="8" t="s">
        <v>45</v>
      </c>
      <c r="B49" s="9">
        <v>0.18214755845295558</v>
      </c>
      <c r="C49" s="9">
        <v>3.05</v>
      </c>
      <c r="D49" s="9">
        <v>0.17678334395313897</v>
      </c>
      <c r="E49" s="9">
        <v>7.0710678118672834E-2</v>
      </c>
      <c r="F49">
        <f t="shared" si="1"/>
        <v>0.12500470131009839</v>
      </c>
      <c r="G49">
        <f t="shared" si="0"/>
        <v>5.0000000000012784E-2</v>
      </c>
    </row>
    <row r="50" spans="1:7">
      <c r="A50" s="8" t="s">
        <v>66</v>
      </c>
      <c r="B50" s="9">
        <v>1.4285714285714285E-2</v>
      </c>
      <c r="C50" s="9">
        <v>1</v>
      </c>
      <c r="D50" s="9" t="e">
        <v>#DIV/0!</v>
      </c>
      <c r="E50" s="9" t="e">
        <v>#DIV/0!</v>
      </c>
      <c r="F50" t="e">
        <f t="shared" si="1"/>
        <v>#DIV/0!</v>
      </c>
      <c r="G50" t="e">
        <f t="shared" si="0"/>
        <v>#DIV/0!</v>
      </c>
    </row>
    <row r="51" spans="1:7">
      <c r="A51" s="8" t="s">
        <v>95</v>
      </c>
      <c r="B51" s="9"/>
      <c r="C51" s="9"/>
      <c r="D51" s="9"/>
      <c r="E51" s="9"/>
      <c r="F51">
        <f t="shared" si="1"/>
        <v>0</v>
      </c>
      <c r="G51">
        <f t="shared" si="0"/>
        <v>0</v>
      </c>
    </row>
    <row r="52" spans="1:7">
      <c r="A52" s="8" t="s">
        <v>96</v>
      </c>
      <c r="B52" s="9">
        <v>8.0095328103226282E-2</v>
      </c>
      <c r="C52" s="9">
        <v>3.6118319808952859</v>
      </c>
      <c r="D52" s="9">
        <v>0.13552131013709648</v>
      </c>
      <c r="E52" s="9">
        <v>7.6090425268630986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J19" sqref="J19:J43"/>
    </sheetView>
  </sheetViews>
  <sheetFormatPr baseColWidth="10" defaultRowHeight="15" x14ac:dyDescent="0"/>
  <cols>
    <col min="1" max="1" width="15.1640625" bestFit="1" customWidth="1"/>
    <col min="2" max="2" width="14.6640625" bestFit="1" customWidth="1"/>
    <col min="3" max="3" width="23.83203125" bestFit="1" customWidth="1"/>
    <col min="4" max="8" width="12.1640625" bestFit="1" customWidth="1"/>
    <col min="11" max="11" width="27.33203125" bestFit="1" customWidth="1"/>
    <col min="17" max="21" width="11.5" bestFit="1" customWidth="1"/>
  </cols>
  <sheetData>
    <row r="1" spans="1:15" ht="18">
      <c r="A1" s="10" t="s">
        <v>0</v>
      </c>
      <c r="B1" s="10" t="s">
        <v>1</v>
      </c>
      <c r="C1" s="10" t="s">
        <v>104</v>
      </c>
      <c r="D1" s="10" t="s">
        <v>46</v>
      </c>
      <c r="E1" s="10" t="s">
        <v>47</v>
      </c>
      <c r="F1" s="10" t="s">
        <v>105</v>
      </c>
      <c r="G1" s="10" t="s">
        <v>106</v>
      </c>
      <c r="H1" s="10" t="s">
        <v>107</v>
      </c>
      <c r="I1" s="10" t="s">
        <v>108</v>
      </c>
      <c r="J1" s="10" t="s">
        <v>112</v>
      </c>
      <c r="K1" s="1"/>
      <c r="L1" s="2"/>
      <c r="M1" s="2"/>
      <c r="N1" s="2"/>
      <c r="O1" s="2"/>
    </row>
    <row r="2" spans="1:15" ht="18">
      <c r="A2" t="s">
        <v>6</v>
      </c>
      <c r="B2" t="s">
        <v>7</v>
      </c>
      <c r="C2" s="8" t="s">
        <v>62</v>
      </c>
      <c r="D2" s="9">
        <v>0.18724691280636871</v>
      </c>
      <c r="E2" s="9">
        <v>24.015114379084967</v>
      </c>
      <c r="F2" s="9">
        <v>7.8644741544492636E-2</v>
      </c>
      <c r="G2" s="9">
        <v>32.132341729066134</v>
      </c>
      <c r="H2">
        <f t="shared" ref="H2:H26" si="0">IFERROR(F2/SQRT(2), "NA")</f>
        <v>5.5610230050774132E-2</v>
      </c>
      <c r="I2">
        <f t="shared" ref="I2:I26" si="1">IFERROR(G2/SQRT(2), "NA")</f>
        <v>22.720996732026137</v>
      </c>
      <c r="J2">
        <f t="shared" ref="J2:J44" si="2">E2*D2</f>
        <v>4.4967560281754944</v>
      </c>
      <c r="K2" s="2"/>
      <c r="L2" s="2"/>
      <c r="M2" s="5"/>
      <c r="N2" s="2"/>
      <c r="O2" s="2"/>
    </row>
    <row r="3" spans="1:15" ht="18">
      <c r="A3" t="s">
        <v>6</v>
      </c>
      <c r="B3" t="s">
        <v>7</v>
      </c>
      <c r="C3" s="8" t="s">
        <v>61</v>
      </c>
      <c r="D3" s="9">
        <v>0.15816460853757913</v>
      </c>
      <c r="E3" s="9">
        <v>20.514583333333334</v>
      </c>
      <c r="F3" s="9">
        <v>9.9570279775431633E-2</v>
      </c>
      <c r="G3" s="9">
        <v>23.266759379292356</v>
      </c>
      <c r="H3">
        <f t="shared" si="0"/>
        <v>7.0406820033849446E-2</v>
      </c>
      <c r="I3">
        <f t="shared" si="1"/>
        <v>16.452083333333331</v>
      </c>
      <c r="J3">
        <f t="shared" si="2"/>
        <v>3.244681042228212</v>
      </c>
      <c r="K3" s="1"/>
      <c r="L3" s="2"/>
      <c r="M3" s="3"/>
      <c r="N3" s="2"/>
      <c r="O3" s="2"/>
    </row>
    <row r="4" spans="1:15" ht="18">
      <c r="A4" t="s">
        <v>4</v>
      </c>
      <c r="B4" t="s">
        <v>5</v>
      </c>
      <c r="C4" s="8" t="s">
        <v>40</v>
      </c>
      <c r="D4" s="9">
        <v>0.6510264527048204</v>
      </c>
      <c r="E4" s="9">
        <v>3.3889201349831271</v>
      </c>
      <c r="F4" s="9">
        <v>0.36220329270250423</v>
      </c>
      <c r="G4" s="9">
        <v>0.56115166943431971</v>
      </c>
      <c r="H4">
        <f t="shared" si="0"/>
        <v>0.25611640443803668</v>
      </c>
      <c r="I4">
        <f t="shared" si="1"/>
        <v>0.39679415073115931</v>
      </c>
      <c r="J4">
        <f t="shared" si="2"/>
        <v>2.2062766539780063</v>
      </c>
      <c r="K4" s="1"/>
      <c r="L4" s="2"/>
      <c r="M4" s="5"/>
      <c r="N4" s="2"/>
      <c r="O4" s="2"/>
    </row>
    <row r="5" spans="1:15" ht="18">
      <c r="A5" t="s">
        <v>4</v>
      </c>
      <c r="B5" t="s">
        <v>5</v>
      </c>
      <c r="C5" s="8" t="s">
        <v>41</v>
      </c>
      <c r="D5" s="9">
        <v>0.21174073841910612</v>
      </c>
      <c r="E5" s="9">
        <v>3.2142857142857144</v>
      </c>
      <c r="F5" s="9">
        <v>0.25904052219710527</v>
      </c>
      <c r="G5" s="9">
        <v>2.4243661069253055</v>
      </c>
      <c r="H5">
        <f t="shared" si="0"/>
        <v>0.18316930984767751</v>
      </c>
      <c r="I5">
        <f t="shared" si="1"/>
        <v>1.714285714285714</v>
      </c>
      <c r="J5">
        <f t="shared" si="2"/>
        <v>0.68059523063284111</v>
      </c>
      <c r="K5" s="1"/>
      <c r="L5" s="2"/>
      <c r="M5" s="5"/>
      <c r="N5" s="2"/>
      <c r="O5" s="2"/>
    </row>
    <row r="6" spans="1:15" ht="18">
      <c r="A6" t="s">
        <v>4</v>
      </c>
      <c r="B6" t="s">
        <v>10</v>
      </c>
      <c r="C6" s="8" t="s">
        <v>45</v>
      </c>
      <c r="D6" s="9">
        <v>0.18214755845295558</v>
      </c>
      <c r="E6" s="9">
        <v>3.05</v>
      </c>
      <c r="F6" s="9">
        <v>0.17678334395313897</v>
      </c>
      <c r="G6" s="9">
        <v>7.0710678118672834E-2</v>
      </c>
      <c r="H6">
        <f t="shared" si="0"/>
        <v>0.12500470131009839</v>
      </c>
      <c r="I6">
        <f t="shared" si="1"/>
        <v>5.0000000000012784E-2</v>
      </c>
      <c r="J6">
        <f t="shared" si="2"/>
        <v>0.55555005328151452</v>
      </c>
      <c r="K6" s="1"/>
      <c r="L6" s="2"/>
      <c r="M6" s="3"/>
      <c r="N6" s="2"/>
      <c r="O6" s="2"/>
    </row>
    <row r="7" spans="1:15" ht="18">
      <c r="A7" t="s">
        <v>4</v>
      </c>
      <c r="B7" t="s">
        <v>9</v>
      </c>
      <c r="C7" s="8" t="s">
        <v>28</v>
      </c>
      <c r="D7" s="9">
        <v>0.12576631354604151</v>
      </c>
      <c r="E7" s="9">
        <v>4.3269230769230766</v>
      </c>
      <c r="F7" s="9">
        <v>8.4779235277095771E-2</v>
      </c>
      <c r="G7" s="9">
        <v>3.7803016378819283</v>
      </c>
      <c r="H7">
        <f t="shared" si="0"/>
        <v>5.9947972168244185E-2</v>
      </c>
      <c r="I7">
        <f t="shared" si="1"/>
        <v>2.6730769230769238</v>
      </c>
      <c r="J7">
        <f t="shared" si="2"/>
        <v>0.54418116438191033</v>
      </c>
      <c r="K7" s="1"/>
      <c r="L7" s="2"/>
      <c r="M7" s="3"/>
      <c r="N7" s="2"/>
      <c r="O7" s="2"/>
    </row>
    <row r="8" spans="1:15" ht="18">
      <c r="A8" t="s">
        <v>11</v>
      </c>
      <c r="B8" t="s">
        <v>12</v>
      </c>
      <c r="C8" s="8" t="s">
        <v>31</v>
      </c>
      <c r="D8" s="9">
        <v>0.12576631354604151</v>
      </c>
      <c r="E8" s="9">
        <v>4.1987179487179489</v>
      </c>
      <c r="F8" s="9">
        <v>8.4779235277095771E-2</v>
      </c>
      <c r="G8" s="9">
        <v>4.9044201105374645</v>
      </c>
      <c r="H8">
        <f t="shared" si="0"/>
        <v>5.9947972168244185E-2</v>
      </c>
      <c r="I8">
        <f t="shared" si="1"/>
        <v>3.4679487179487181</v>
      </c>
      <c r="J8">
        <f t="shared" si="2"/>
        <v>0.5280572780298538</v>
      </c>
      <c r="K8" s="1"/>
      <c r="L8" s="2"/>
      <c r="M8" s="5"/>
      <c r="N8" s="2"/>
      <c r="O8" s="2"/>
    </row>
    <row r="9" spans="1:15" ht="18">
      <c r="A9" t="s">
        <v>4</v>
      </c>
      <c r="B9" t="s">
        <v>5</v>
      </c>
      <c r="C9" s="8" t="s">
        <v>38</v>
      </c>
      <c r="D9" s="9">
        <v>2.1939447125932428E-2</v>
      </c>
      <c r="E9" s="9">
        <v>20</v>
      </c>
      <c r="F9" s="9" t="s">
        <v>60</v>
      </c>
      <c r="G9" s="9" t="s">
        <v>60</v>
      </c>
      <c r="H9" t="str">
        <f t="shared" si="0"/>
        <v>NA</v>
      </c>
      <c r="I9" t="str">
        <f t="shared" si="1"/>
        <v>NA</v>
      </c>
      <c r="J9">
        <f t="shared" si="2"/>
        <v>0.43878894251864858</v>
      </c>
      <c r="K9" s="1"/>
      <c r="L9" s="2"/>
      <c r="M9" s="5"/>
      <c r="N9" s="2"/>
      <c r="O9" s="2"/>
    </row>
    <row r="10" spans="1:15" ht="18">
      <c r="A10" t="s">
        <v>4</v>
      </c>
      <c r="B10" t="s">
        <v>5</v>
      </c>
      <c r="C10" s="8" t="s">
        <v>39</v>
      </c>
      <c r="D10" s="9">
        <v>0.11224691280636871</v>
      </c>
      <c r="E10" s="9">
        <v>3.3653846153846154</v>
      </c>
      <c r="F10" s="9">
        <v>2.7421275633489509E-2</v>
      </c>
      <c r="G10" s="9">
        <v>3.0188020273733374</v>
      </c>
      <c r="H10">
        <f t="shared" si="0"/>
        <v>1.9389769949225873E-2</v>
      </c>
      <c r="I10">
        <f t="shared" si="1"/>
        <v>2.1346153846153846</v>
      </c>
      <c r="J10">
        <f t="shared" si="2"/>
        <v>0.37775403348297165</v>
      </c>
      <c r="K10" s="1"/>
      <c r="L10" s="2"/>
      <c r="M10" s="3"/>
      <c r="N10" s="2"/>
      <c r="O10" s="2"/>
    </row>
    <row r="11" spans="1:15" ht="18">
      <c r="A11" t="s">
        <v>4</v>
      </c>
      <c r="B11" t="s">
        <v>5</v>
      </c>
      <c r="C11" s="8" t="s">
        <v>42</v>
      </c>
      <c r="D11" s="9">
        <v>0.10969723562966213</v>
      </c>
      <c r="E11" s="9">
        <v>3.4</v>
      </c>
      <c r="F11" s="9" t="s">
        <v>60</v>
      </c>
      <c r="G11" s="9" t="s">
        <v>60</v>
      </c>
      <c r="H11" t="str">
        <f t="shared" si="0"/>
        <v>NA</v>
      </c>
      <c r="I11" t="str">
        <f t="shared" si="1"/>
        <v>NA</v>
      </c>
      <c r="J11">
        <f t="shared" si="2"/>
        <v>0.37297060114085123</v>
      </c>
      <c r="K11" s="1"/>
      <c r="L11" s="2"/>
      <c r="M11" s="3"/>
      <c r="N11" s="2"/>
      <c r="O11" s="2"/>
    </row>
    <row r="12" spans="1:15" ht="18">
      <c r="A12" t="s">
        <v>4</v>
      </c>
      <c r="B12" t="s">
        <v>8</v>
      </c>
      <c r="C12" s="8" t="s">
        <v>48</v>
      </c>
      <c r="D12" s="9">
        <v>5.7142857142857141E-2</v>
      </c>
      <c r="E12" s="9">
        <v>6.375</v>
      </c>
      <c r="F12" s="9" t="s">
        <v>60</v>
      </c>
      <c r="G12" s="9" t="s">
        <v>60</v>
      </c>
      <c r="H12" t="str">
        <f t="shared" si="0"/>
        <v>NA</v>
      </c>
      <c r="I12" t="str">
        <f t="shared" si="1"/>
        <v>NA</v>
      </c>
      <c r="J12">
        <f t="shared" si="2"/>
        <v>0.36428571428571427</v>
      </c>
      <c r="K12" s="1"/>
      <c r="L12" s="2"/>
      <c r="M12" s="3"/>
      <c r="N12" s="2"/>
      <c r="O12" s="2"/>
    </row>
    <row r="13" spans="1:15" ht="18">
      <c r="A13" t="s">
        <v>4</v>
      </c>
      <c r="B13" t="s">
        <v>73</v>
      </c>
      <c r="C13" s="8" t="s">
        <v>30</v>
      </c>
      <c r="D13" s="9">
        <v>4.3878894251864857E-2</v>
      </c>
      <c r="E13" s="9">
        <v>4</v>
      </c>
      <c r="F13" s="9" t="s">
        <v>60</v>
      </c>
      <c r="G13" s="9" t="s">
        <v>60</v>
      </c>
      <c r="H13" t="str">
        <f t="shared" si="0"/>
        <v>NA</v>
      </c>
      <c r="I13" t="str">
        <f t="shared" si="1"/>
        <v>NA</v>
      </c>
      <c r="J13">
        <f t="shared" si="2"/>
        <v>0.17551557700745943</v>
      </c>
      <c r="K13" s="1"/>
      <c r="L13" s="2"/>
      <c r="M13" s="3"/>
      <c r="N13" s="2"/>
      <c r="O13" s="2"/>
    </row>
    <row r="14" spans="1:15" ht="18">
      <c r="A14" t="s">
        <v>11</v>
      </c>
      <c r="B14" t="s">
        <v>22</v>
      </c>
      <c r="C14" s="8" t="s">
        <v>36</v>
      </c>
      <c r="D14" s="9">
        <v>3.6480599260327214E-2</v>
      </c>
      <c r="E14" s="9">
        <v>4.25</v>
      </c>
      <c r="F14" s="9">
        <v>4.1489832791930532E-2</v>
      </c>
      <c r="G14" s="9">
        <v>4.5961940777125587</v>
      </c>
      <c r="H14">
        <f t="shared" si="0"/>
        <v>2.9337742117470065E-2</v>
      </c>
      <c r="I14">
        <f t="shared" si="1"/>
        <v>3.2499999999999996</v>
      </c>
      <c r="J14">
        <f t="shared" si="2"/>
        <v>0.15504254685639066</v>
      </c>
      <c r="K14" s="2"/>
      <c r="L14" s="2"/>
      <c r="M14" s="5"/>
      <c r="N14" s="2"/>
      <c r="O14" s="2"/>
    </row>
    <row r="15" spans="1:15" ht="18">
      <c r="A15" t="s">
        <v>4</v>
      </c>
      <c r="B15" t="s">
        <v>5</v>
      </c>
      <c r="C15" s="8" t="s">
        <v>32</v>
      </c>
      <c r="D15" s="9">
        <v>5.1021751394722002E-2</v>
      </c>
      <c r="E15" s="9">
        <v>3</v>
      </c>
      <c r="F15" s="9">
        <v>5.195260190740001E-2</v>
      </c>
      <c r="G15" s="9">
        <v>1.4142135623730951</v>
      </c>
      <c r="H15">
        <f t="shared" si="0"/>
        <v>3.6736037109007705E-2</v>
      </c>
      <c r="I15">
        <f t="shared" si="1"/>
        <v>1</v>
      </c>
      <c r="J15">
        <f t="shared" si="2"/>
        <v>0.153065254184166</v>
      </c>
      <c r="K15" s="1"/>
      <c r="L15" s="2"/>
      <c r="M15" s="3"/>
      <c r="N15" s="2"/>
      <c r="O15" s="2"/>
    </row>
    <row r="16" spans="1:15" ht="18">
      <c r="A16" t="s">
        <v>4</v>
      </c>
      <c r="B16" t="s">
        <v>5</v>
      </c>
      <c r="C16" s="8" t="s">
        <v>37</v>
      </c>
      <c r="D16" s="9">
        <v>5.8164608537579141E-2</v>
      </c>
      <c r="E16" s="9">
        <v>2.625</v>
      </c>
      <c r="F16" s="9">
        <v>4.1851076461877919E-2</v>
      </c>
      <c r="G16" s="9">
        <v>0.17677669529663689</v>
      </c>
      <c r="H16">
        <f t="shared" si="0"/>
        <v>2.9593179966150577E-2</v>
      </c>
      <c r="I16">
        <f t="shared" si="1"/>
        <v>0.125</v>
      </c>
      <c r="J16">
        <f t="shared" si="2"/>
        <v>0.15268209741114525</v>
      </c>
      <c r="K16" s="1"/>
      <c r="L16" s="2"/>
      <c r="M16" s="3"/>
      <c r="N16" s="2"/>
      <c r="O16" s="2"/>
    </row>
    <row r="17" spans="1:15" ht="18">
      <c r="A17" t="s">
        <v>4</v>
      </c>
      <c r="B17" t="s">
        <v>5</v>
      </c>
      <c r="C17" s="8" t="s">
        <v>27</v>
      </c>
      <c r="D17" s="9">
        <v>7.5510875697360993E-2</v>
      </c>
      <c r="E17" s="9">
        <v>1.8666666666666667</v>
      </c>
      <c r="F17" s="9">
        <v>4.4734377164954764E-2</v>
      </c>
      <c r="G17" s="9">
        <v>0.18856180831641328</v>
      </c>
      <c r="H17">
        <f t="shared" si="0"/>
        <v>3.1631981445496157E-2</v>
      </c>
      <c r="I17">
        <f t="shared" si="1"/>
        <v>0.13333333333333375</v>
      </c>
      <c r="J17">
        <f t="shared" si="2"/>
        <v>0.14095363463507385</v>
      </c>
      <c r="K17" s="2"/>
      <c r="L17" s="2"/>
      <c r="M17" s="5"/>
      <c r="N17" s="2"/>
      <c r="O17" s="2"/>
    </row>
    <row r="18" spans="1:15" ht="18">
      <c r="A18" t="s">
        <v>6</v>
      </c>
      <c r="B18" t="s">
        <v>7</v>
      </c>
      <c r="C18" s="8" t="s">
        <v>49</v>
      </c>
      <c r="D18" s="9">
        <v>0.1357142857142857</v>
      </c>
      <c r="E18" s="9">
        <v>0.73684210526315785</v>
      </c>
      <c r="F18" s="9" t="s">
        <v>60</v>
      </c>
      <c r="G18" s="9" t="s">
        <v>60</v>
      </c>
      <c r="H18" t="str">
        <f t="shared" si="0"/>
        <v>NA</v>
      </c>
      <c r="I18" t="str">
        <f t="shared" si="1"/>
        <v>NA</v>
      </c>
      <c r="J18">
        <f t="shared" si="2"/>
        <v>9.9999999999999992E-2</v>
      </c>
      <c r="K18" s="1"/>
      <c r="L18" s="2"/>
      <c r="M18" s="3"/>
      <c r="N18" s="2"/>
      <c r="O18" s="2"/>
    </row>
    <row r="19" spans="1:15" ht="18">
      <c r="A19" t="s">
        <v>4</v>
      </c>
      <c r="B19" t="s">
        <v>5</v>
      </c>
      <c r="C19" s="8" t="s">
        <v>63</v>
      </c>
      <c r="D19" s="9">
        <v>0.10714285714285714</v>
      </c>
      <c r="E19" s="9">
        <v>0.8666666666666667</v>
      </c>
      <c r="F19" s="9" t="s">
        <v>60</v>
      </c>
      <c r="G19" s="9" t="s">
        <v>60</v>
      </c>
      <c r="H19" t="str">
        <f t="shared" si="0"/>
        <v>NA</v>
      </c>
      <c r="I19" t="str">
        <f t="shared" si="1"/>
        <v>NA</v>
      </c>
      <c r="J19">
        <f t="shared" si="2"/>
        <v>9.285714285714286E-2</v>
      </c>
      <c r="K19" s="2"/>
      <c r="L19" s="2"/>
      <c r="M19" s="5"/>
      <c r="N19" s="2"/>
      <c r="O19" s="2"/>
    </row>
    <row r="20" spans="1:15" ht="18">
      <c r="A20" t="s">
        <v>4</v>
      </c>
      <c r="B20" t="s">
        <v>5</v>
      </c>
      <c r="C20" s="8" t="s">
        <v>50</v>
      </c>
      <c r="D20" s="9">
        <v>7.1428571428571425E-2</v>
      </c>
      <c r="E20" s="9">
        <v>1</v>
      </c>
      <c r="F20" s="9" t="s">
        <v>60</v>
      </c>
      <c r="G20" s="9" t="s">
        <v>60</v>
      </c>
      <c r="H20" t="str">
        <f t="shared" si="0"/>
        <v>NA</v>
      </c>
      <c r="I20" t="str">
        <f t="shared" si="1"/>
        <v>NA</v>
      </c>
      <c r="J20">
        <f t="shared" si="2"/>
        <v>7.1428571428571425E-2</v>
      </c>
      <c r="K20" s="1"/>
      <c r="L20" s="2"/>
      <c r="M20" s="3"/>
      <c r="N20" s="2"/>
      <c r="O20" s="2"/>
    </row>
    <row r="21" spans="1:15" ht="18">
      <c r="A21" t="s">
        <v>4</v>
      </c>
      <c r="B21" t="s">
        <v>13</v>
      </c>
      <c r="C21" s="8" t="s">
        <v>26</v>
      </c>
      <c r="D21" s="9">
        <v>3.5969723562966217E-2</v>
      </c>
      <c r="E21" s="9">
        <v>1.7142857142857142</v>
      </c>
      <c r="F21" s="9">
        <v>1.9841807221096852E-2</v>
      </c>
      <c r="G21" s="9" t="s">
        <v>60</v>
      </c>
      <c r="H21">
        <f t="shared" si="0"/>
        <v>1.4030276437033789E-2</v>
      </c>
      <c r="I21" t="str">
        <f t="shared" si="1"/>
        <v>NA</v>
      </c>
      <c r="J21">
        <f t="shared" si="2"/>
        <v>6.166238325079923E-2</v>
      </c>
      <c r="K21" s="1"/>
      <c r="L21" s="2"/>
      <c r="M21" s="5"/>
      <c r="N21" s="2"/>
      <c r="O21" s="2"/>
    </row>
    <row r="22" spans="1:15" ht="18">
      <c r="A22" t="s">
        <v>11</v>
      </c>
      <c r="B22" t="s">
        <v>22</v>
      </c>
      <c r="C22" s="8" t="s">
        <v>34</v>
      </c>
      <c r="D22" s="9">
        <v>6.5818341377797282E-2</v>
      </c>
      <c r="E22" s="9">
        <v>0.83333333333333337</v>
      </c>
      <c r="F22" s="9">
        <v>9.3081191029383184E-2</v>
      </c>
      <c r="G22" s="9">
        <v>1.1785113019775793</v>
      </c>
      <c r="H22">
        <f t="shared" si="0"/>
        <v>6.5818341377797282E-2</v>
      </c>
      <c r="I22">
        <f t="shared" si="1"/>
        <v>0.83333333333333326</v>
      </c>
      <c r="J22">
        <f t="shared" si="2"/>
        <v>5.4848617814831073E-2</v>
      </c>
      <c r="K22" s="2"/>
      <c r="L22" s="2"/>
      <c r="M22" s="5"/>
      <c r="N22" s="2"/>
      <c r="O22" s="2"/>
    </row>
    <row r="23" spans="1:15" ht="18">
      <c r="A23" t="s">
        <v>4</v>
      </c>
      <c r="B23" t="s">
        <v>16</v>
      </c>
      <c r="C23" s="8" t="s">
        <v>43</v>
      </c>
      <c r="D23" s="9">
        <v>1.4541152134394785E-2</v>
      </c>
      <c r="E23" s="9">
        <v>3</v>
      </c>
      <c r="F23" s="9">
        <v>1.046276911546948E-2</v>
      </c>
      <c r="G23" s="9" t="s">
        <v>60</v>
      </c>
      <c r="H23">
        <f t="shared" si="0"/>
        <v>7.3982949915376442E-3</v>
      </c>
      <c r="I23" t="str">
        <f t="shared" si="1"/>
        <v>NA</v>
      </c>
      <c r="J23">
        <f t="shared" si="2"/>
        <v>4.3623456403184352E-2</v>
      </c>
      <c r="K23" s="1"/>
      <c r="L23" s="2"/>
      <c r="M23" s="3"/>
      <c r="N23" s="2"/>
      <c r="O23" s="2"/>
    </row>
    <row r="24" spans="1:15" ht="18">
      <c r="A24" t="s">
        <v>4</v>
      </c>
      <c r="B24" t="s">
        <v>5</v>
      </c>
      <c r="C24" s="8" t="s">
        <v>64</v>
      </c>
      <c r="D24" s="9">
        <v>1.4285714285714285E-2</v>
      </c>
      <c r="E24" s="9">
        <v>3</v>
      </c>
      <c r="F24" s="9" t="s">
        <v>60</v>
      </c>
      <c r="G24" s="9" t="s">
        <v>60</v>
      </c>
      <c r="H24" t="str">
        <f t="shared" si="0"/>
        <v>NA</v>
      </c>
      <c r="I24" t="str">
        <f t="shared" si="1"/>
        <v>NA</v>
      </c>
      <c r="J24">
        <f t="shared" si="2"/>
        <v>4.2857142857142858E-2</v>
      </c>
      <c r="K24" s="2"/>
      <c r="L24" s="2"/>
      <c r="M24" s="5"/>
      <c r="N24" s="2"/>
      <c r="O24" s="2"/>
    </row>
    <row r="25" spans="1:15" ht="18">
      <c r="A25" t="s">
        <v>4</v>
      </c>
      <c r="B25" t="s">
        <v>5</v>
      </c>
      <c r="C25" s="8" t="s">
        <v>65</v>
      </c>
      <c r="D25" s="9">
        <v>1.4285714285714285E-2</v>
      </c>
      <c r="E25" s="9">
        <v>2.5</v>
      </c>
      <c r="F25" s="9" t="s">
        <v>60</v>
      </c>
      <c r="G25" s="9" t="s">
        <v>60</v>
      </c>
      <c r="H25" t="str">
        <f t="shared" si="0"/>
        <v>NA</v>
      </c>
      <c r="I25" t="str">
        <f t="shared" si="1"/>
        <v>NA</v>
      </c>
      <c r="J25">
        <f t="shared" si="2"/>
        <v>3.5714285714285712E-2</v>
      </c>
      <c r="K25" s="2"/>
      <c r="L25" s="2"/>
      <c r="M25" s="5"/>
      <c r="N25" s="2"/>
      <c r="O25" s="2"/>
    </row>
    <row r="26" spans="1:15" ht="18">
      <c r="A26" t="s">
        <v>4</v>
      </c>
      <c r="B26" t="s">
        <v>5</v>
      </c>
      <c r="C26" s="8" t="s">
        <v>51</v>
      </c>
      <c r="D26" s="9">
        <v>0.05</v>
      </c>
      <c r="E26" s="9">
        <v>0.5714285714285714</v>
      </c>
      <c r="F26" s="9" t="s">
        <v>60</v>
      </c>
      <c r="G26" s="9" t="s">
        <v>60</v>
      </c>
      <c r="H26" t="str">
        <f t="shared" si="0"/>
        <v>NA</v>
      </c>
      <c r="I26" t="str">
        <f t="shared" si="1"/>
        <v>NA</v>
      </c>
      <c r="J26">
        <f t="shared" si="2"/>
        <v>2.8571428571428571E-2</v>
      </c>
      <c r="K26" s="2"/>
      <c r="L26" s="2"/>
      <c r="M26" s="5"/>
      <c r="N26" s="2"/>
      <c r="O26" s="2"/>
    </row>
    <row r="27" spans="1:15" ht="18">
      <c r="A27" t="s">
        <v>18</v>
      </c>
      <c r="B27" t="s">
        <v>19</v>
      </c>
      <c r="C27" s="8" t="s">
        <v>25</v>
      </c>
      <c r="D27" s="9">
        <v>2.5510875697361001E-2</v>
      </c>
      <c r="E27" s="9">
        <v>1</v>
      </c>
      <c r="F27" s="9">
        <v>2.5976300953700005E-2</v>
      </c>
      <c r="G27" s="9">
        <v>0</v>
      </c>
      <c r="H27">
        <f>F27/SQRT(2)</f>
        <v>1.8368018554503852E-2</v>
      </c>
      <c r="I27">
        <f>G27/SQRT(2)</f>
        <v>0</v>
      </c>
      <c r="J27">
        <f t="shared" si="2"/>
        <v>2.5510875697361001E-2</v>
      </c>
      <c r="K27" s="2"/>
      <c r="L27" s="2"/>
      <c r="M27" s="5"/>
      <c r="N27" s="2"/>
      <c r="O27" s="2"/>
    </row>
    <row r="28" spans="1:15" ht="18">
      <c r="A28" t="s">
        <v>14</v>
      </c>
      <c r="B28" t="s">
        <v>15</v>
      </c>
      <c r="C28" s="8" t="s">
        <v>44</v>
      </c>
      <c r="D28" s="9">
        <v>2.52554378486805E-2</v>
      </c>
      <c r="E28" s="9">
        <v>1</v>
      </c>
      <c r="F28" s="9">
        <v>4.6895190528136966E-3</v>
      </c>
      <c r="G28" s="9">
        <v>0</v>
      </c>
      <c r="H28">
        <f t="shared" ref="H28:H44" si="3">IFERROR(F28/SQRT(2), "NA")</f>
        <v>3.3159907227480801E-3</v>
      </c>
      <c r="I28">
        <f t="shared" ref="I28:I44" si="4">IFERROR(G28/SQRT(2), "NA")</f>
        <v>0</v>
      </c>
      <c r="J28">
        <f t="shared" si="2"/>
        <v>2.52554378486805E-2</v>
      </c>
      <c r="K28" s="2"/>
      <c r="L28" s="2"/>
      <c r="M28" s="5"/>
      <c r="N28" s="2"/>
      <c r="O28" s="2"/>
    </row>
    <row r="29" spans="1:15" ht="18">
      <c r="A29" t="s">
        <v>4</v>
      </c>
      <c r="B29" t="s">
        <v>73</v>
      </c>
      <c r="C29" s="8" t="s">
        <v>76</v>
      </c>
      <c r="D29" s="9">
        <v>2.1939447125932428E-2</v>
      </c>
      <c r="E29" s="9">
        <v>1</v>
      </c>
      <c r="F29" s="9" t="s">
        <v>60</v>
      </c>
      <c r="G29" s="9" t="s">
        <v>60</v>
      </c>
      <c r="H29" t="str">
        <f t="shared" si="3"/>
        <v>NA</v>
      </c>
      <c r="I29" t="str">
        <f t="shared" si="4"/>
        <v>NA</v>
      </c>
      <c r="J29">
        <f t="shared" si="2"/>
        <v>2.1939447125932428E-2</v>
      </c>
      <c r="K29" s="2"/>
      <c r="L29" s="2"/>
      <c r="M29" s="5"/>
      <c r="N29" s="2"/>
      <c r="O29" s="2"/>
    </row>
    <row r="30" spans="1:15" ht="18">
      <c r="A30" t="s">
        <v>4</v>
      </c>
      <c r="B30" t="s">
        <v>8</v>
      </c>
      <c r="C30" s="8" t="s">
        <v>29</v>
      </c>
      <c r="D30" s="9">
        <v>1.4541152134394785E-2</v>
      </c>
      <c r="E30" s="9">
        <v>1.5</v>
      </c>
      <c r="F30" s="9">
        <v>1.046276911546948E-2</v>
      </c>
      <c r="G30" s="9">
        <v>0.70710678118654757</v>
      </c>
      <c r="H30">
        <f t="shared" si="3"/>
        <v>7.3982949915376442E-3</v>
      </c>
      <c r="I30">
        <f t="shared" si="4"/>
        <v>0.5</v>
      </c>
      <c r="J30">
        <f t="shared" si="2"/>
        <v>2.1811728201592176E-2</v>
      </c>
      <c r="K30" s="1"/>
      <c r="L30" s="2"/>
      <c r="M30" s="3"/>
      <c r="N30" s="2"/>
      <c r="O30" s="2"/>
    </row>
    <row r="31" spans="1:15" ht="18">
      <c r="A31" t="s">
        <v>4</v>
      </c>
      <c r="B31" t="s">
        <v>5</v>
      </c>
      <c r="C31" s="8" t="s">
        <v>52</v>
      </c>
      <c r="D31" s="9">
        <v>7.1428571428571426E-3</v>
      </c>
      <c r="E31" s="9">
        <v>3</v>
      </c>
      <c r="F31" s="9" t="s">
        <v>60</v>
      </c>
      <c r="G31" s="9" t="s">
        <v>60</v>
      </c>
      <c r="H31" t="str">
        <f t="shared" si="3"/>
        <v>NA</v>
      </c>
      <c r="I31" t="str">
        <f t="shared" si="4"/>
        <v>NA</v>
      </c>
      <c r="J31">
        <f t="shared" si="2"/>
        <v>2.1428571428571429E-2</v>
      </c>
      <c r="K31" s="1"/>
      <c r="L31" s="2"/>
      <c r="M31" s="3"/>
      <c r="N31" s="2"/>
      <c r="O31" s="2"/>
    </row>
    <row r="32" spans="1:15" ht="18">
      <c r="A32" t="s">
        <v>4</v>
      </c>
      <c r="B32" t="s">
        <v>5</v>
      </c>
      <c r="C32" s="8" t="s">
        <v>35</v>
      </c>
      <c r="D32" s="9">
        <v>1.4541152134394785E-2</v>
      </c>
      <c r="E32" s="9">
        <v>1</v>
      </c>
      <c r="F32" s="9">
        <v>1.046276911546948E-2</v>
      </c>
      <c r="G32" s="9">
        <v>0</v>
      </c>
      <c r="H32">
        <f t="shared" si="3"/>
        <v>7.3982949915376442E-3</v>
      </c>
      <c r="I32">
        <f t="shared" si="4"/>
        <v>0</v>
      </c>
      <c r="J32">
        <f t="shared" si="2"/>
        <v>1.4541152134394785E-2</v>
      </c>
      <c r="K32" s="1"/>
      <c r="L32" s="2"/>
      <c r="M32" s="3"/>
      <c r="N32" s="2"/>
      <c r="O32" s="2"/>
    </row>
    <row r="33" spans="1:15" ht="18">
      <c r="A33" t="s">
        <v>4</v>
      </c>
      <c r="B33" t="s">
        <v>17</v>
      </c>
      <c r="C33" s="8" t="s">
        <v>67</v>
      </c>
      <c r="D33" s="9">
        <v>1.4285714285714285E-2</v>
      </c>
      <c r="E33" s="9">
        <v>1</v>
      </c>
      <c r="F33" s="9" t="s">
        <v>60</v>
      </c>
      <c r="G33" s="9" t="s">
        <v>60</v>
      </c>
      <c r="H33" t="str">
        <f t="shared" si="3"/>
        <v>NA</v>
      </c>
      <c r="I33" t="str">
        <f t="shared" si="4"/>
        <v>NA</v>
      </c>
      <c r="J33">
        <f t="shared" si="2"/>
        <v>1.4285714285714285E-2</v>
      </c>
      <c r="K33" s="1"/>
      <c r="L33" s="2"/>
      <c r="M33" s="3"/>
      <c r="N33" s="2"/>
      <c r="O33" s="2"/>
    </row>
    <row r="34" spans="1:15" ht="18">
      <c r="A34" t="s">
        <v>4</v>
      </c>
      <c r="B34" t="s">
        <v>8</v>
      </c>
      <c r="C34" s="8" t="s">
        <v>53</v>
      </c>
      <c r="D34" s="9">
        <v>7.1428571428571426E-3</v>
      </c>
      <c r="E34" s="9">
        <v>2</v>
      </c>
      <c r="F34" s="9" t="s">
        <v>60</v>
      </c>
      <c r="G34" s="9" t="s">
        <v>60</v>
      </c>
      <c r="H34" t="str">
        <f t="shared" si="3"/>
        <v>NA</v>
      </c>
      <c r="I34" t="str">
        <f t="shared" si="4"/>
        <v>NA</v>
      </c>
      <c r="J34">
        <f t="shared" si="2"/>
        <v>1.4285714285714285E-2</v>
      </c>
      <c r="K34" s="2"/>
      <c r="L34" s="2"/>
      <c r="M34" s="5"/>
      <c r="N34" s="2"/>
      <c r="O34" s="2"/>
    </row>
    <row r="35" spans="1:15" ht="18">
      <c r="A35" t="s">
        <v>4</v>
      </c>
      <c r="B35" t="s">
        <v>5</v>
      </c>
      <c r="C35" s="8" t="s">
        <v>54</v>
      </c>
      <c r="D35" s="9">
        <v>1.4285714285714285E-2</v>
      </c>
      <c r="E35" s="9">
        <v>1</v>
      </c>
      <c r="F35" s="9" t="s">
        <v>60</v>
      </c>
      <c r="G35" s="9" t="s">
        <v>60</v>
      </c>
      <c r="H35" t="str">
        <f t="shared" si="3"/>
        <v>NA</v>
      </c>
      <c r="I35" t="str">
        <f t="shared" si="4"/>
        <v>NA</v>
      </c>
      <c r="J35">
        <f t="shared" si="2"/>
        <v>1.4285714285714285E-2</v>
      </c>
      <c r="K35" s="2"/>
      <c r="L35" s="2"/>
      <c r="M35" s="5"/>
      <c r="N35" s="2"/>
      <c r="O35" s="2"/>
    </row>
    <row r="36" spans="1:15" ht="18">
      <c r="A36" t="s">
        <v>4</v>
      </c>
      <c r="B36" t="s">
        <v>10</v>
      </c>
      <c r="C36" s="8" t="s">
        <v>66</v>
      </c>
      <c r="D36" s="9">
        <v>1.4285714285714285E-2</v>
      </c>
      <c r="E36" s="9">
        <v>1</v>
      </c>
      <c r="F36" s="9" t="s">
        <v>60</v>
      </c>
      <c r="G36" s="9" t="s">
        <v>60</v>
      </c>
      <c r="H36" t="str">
        <f t="shared" si="3"/>
        <v>NA</v>
      </c>
      <c r="I36" t="str">
        <f t="shared" si="4"/>
        <v>NA</v>
      </c>
      <c r="J36">
        <f t="shared" si="2"/>
        <v>1.4285714285714285E-2</v>
      </c>
      <c r="K36" s="1"/>
      <c r="L36" s="2"/>
      <c r="M36" s="5"/>
      <c r="N36" s="2"/>
      <c r="O36" s="2"/>
    </row>
    <row r="37" spans="1:15" ht="18">
      <c r="A37" t="s">
        <v>20</v>
      </c>
      <c r="B37" t="s">
        <v>21</v>
      </c>
      <c r="C37" s="8" t="s">
        <v>57</v>
      </c>
      <c r="D37" s="9">
        <v>7.1428571428571426E-3</v>
      </c>
      <c r="E37" s="9">
        <v>1</v>
      </c>
      <c r="F37" s="9" t="s">
        <v>60</v>
      </c>
      <c r="G37" s="9" t="s">
        <v>60</v>
      </c>
      <c r="H37" t="str">
        <f t="shared" si="3"/>
        <v>NA</v>
      </c>
      <c r="I37" t="str">
        <f t="shared" si="4"/>
        <v>NA</v>
      </c>
      <c r="J37">
        <f t="shared" si="2"/>
        <v>7.1428571428571426E-3</v>
      </c>
      <c r="K37" s="2"/>
      <c r="L37" s="2"/>
      <c r="M37" s="5"/>
      <c r="N37" s="2"/>
      <c r="O37" s="2"/>
    </row>
    <row r="38" spans="1:15" ht="18">
      <c r="A38" t="s">
        <v>4</v>
      </c>
      <c r="B38" t="s">
        <v>5</v>
      </c>
      <c r="C38" s="8" t="s">
        <v>68</v>
      </c>
      <c r="D38" s="9">
        <v>2.8571428571428571E-2</v>
      </c>
      <c r="E38" s="9">
        <v>0.25</v>
      </c>
      <c r="F38" s="9" t="s">
        <v>60</v>
      </c>
      <c r="G38" s="9" t="s">
        <v>60</v>
      </c>
      <c r="H38" t="str">
        <f t="shared" si="3"/>
        <v>NA</v>
      </c>
      <c r="I38" t="str">
        <f t="shared" si="4"/>
        <v>NA</v>
      </c>
      <c r="J38">
        <f t="shared" si="2"/>
        <v>7.1428571428571426E-3</v>
      </c>
      <c r="K38" s="2"/>
      <c r="L38" s="2"/>
      <c r="M38" s="5"/>
      <c r="N38" s="2"/>
      <c r="O38" s="2"/>
    </row>
    <row r="39" spans="1:15" ht="18">
      <c r="A39" t="s">
        <v>4</v>
      </c>
      <c r="B39" t="s">
        <v>5</v>
      </c>
      <c r="C39" s="8" t="s">
        <v>69</v>
      </c>
      <c r="D39" s="9">
        <v>2.1428571428571429E-2</v>
      </c>
      <c r="E39" s="9">
        <v>0.33333333333333331</v>
      </c>
      <c r="F39" s="9" t="s">
        <v>60</v>
      </c>
      <c r="G39" s="9" t="s">
        <v>60</v>
      </c>
      <c r="H39" t="str">
        <f t="shared" si="3"/>
        <v>NA</v>
      </c>
      <c r="I39" t="str">
        <f t="shared" si="4"/>
        <v>NA</v>
      </c>
      <c r="J39">
        <f t="shared" si="2"/>
        <v>7.1428571428571426E-3</v>
      </c>
      <c r="K39" s="2"/>
      <c r="L39" s="2"/>
      <c r="M39" s="5"/>
      <c r="N39" s="2"/>
      <c r="O39" s="2"/>
    </row>
    <row r="40" spans="1:15" ht="18">
      <c r="A40" t="s">
        <v>4</v>
      </c>
      <c r="B40" t="s">
        <v>5</v>
      </c>
      <c r="C40" s="8" t="s">
        <v>58</v>
      </c>
      <c r="D40" s="9">
        <v>7.1428571428571426E-3</v>
      </c>
      <c r="E40" s="9">
        <v>1</v>
      </c>
      <c r="F40" s="9" t="s">
        <v>60</v>
      </c>
      <c r="G40" s="9" t="s">
        <v>60</v>
      </c>
      <c r="H40" t="str">
        <f t="shared" si="3"/>
        <v>NA</v>
      </c>
      <c r="I40" t="str">
        <f t="shared" si="4"/>
        <v>NA</v>
      </c>
      <c r="J40">
        <f t="shared" si="2"/>
        <v>7.1428571428571426E-3</v>
      </c>
      <c r="K40" s="1"/>
      <c r="L40" s="2"/>
      <c r="M40" s="3"/>
      <c r="N40" s="2"/>
      <c r="O40" s="2"/>
    </row>
    <row r="41" spans="1:15" ht="18">
      <c r="A41" t="s">
        <v>6</v>
      </c>
      <c r="B41" t="s">
        <v>7</v>
      </c>
      <c r="C41" s="8" t="s">
        <v>56</v>
      </c>
      <c r="D41" s="9">
        <v>1.4285714285714285E-2</v>
      </c>
      <c r="E41" s="9">
        <v>0.5</v>
      </c>
      <c r="F41" s="9" t="s">
        <v>60</v>
      </c>
      <c r="G41" s="9" t="s">
        <v>60</v>
      </c>
      <c r="H41" t="str">
        <f t="shared" si="3"/>
        <v>NA</v>
      </c>
      <c r="I41" t="str">
        <f t="shared" si="4"/>
        <v>NA</v>
      </c>
      <c r="J41">
        <f t="shared" si="2"/>
        <v>7.1428571428571426E-3</v>
      </c>
      <c r="K41" s="1"/>
      <c r="L41" s="2"/>
      <c r="M41" s="3"/>
      <c r="N41" s="2"/>
      <c r="O41" s="2"/>
    </row>
    <row r="42" spans="1:15" ht="18">
      <c r="A42" t="s">
        <v>4</v>
      </c>
      <c r="B42" t="s">
        <v>16</v>
      </c>
      <c r="C42" s="8" t="s">
        <v>59</v>
      </c>
      <c r="D42" s="9">
        <v>7.1428571428571426E-3</v>
      </c>
      <c r="E42" s="9">
        <v>1</v>
      </c>
      <c r="F42" s="9" t="s">
        <v>60</v>
      </c>
      <c r="G42" s="9" t="s">
        <v>60</v>
      </c>
      <c r="H42" t="str">
        <f t="shared" si="3"/>
        <v>NA</v>
      </c>
      <c r="I42" t="str">
        <f t="shared" si="4"/>
        <v>NA</v>
      </c>
      <c r="J42">
        <f t="shared" si="2"/>
        <v>7.1428571428571426E-3</v>
      </c>
      <c r="K42" s="1"/>
      <c r="L42" s="2"/>
      <c r="M42" s="5"/>
      <c r="N42" s="2"/>
      <c r="O42" s="2"/>
    </row>
    <row r="43" spans="1:15" ht="18">
      <c r="A43" t="s">
        <v>14</v>
      </c>
      <c r="B43" t="s">
        <v>15</v>
      </c>
      <c r="C43" s="8" t="s">
        <v>55</v>
      </c>
      <c r="D43" s="9">
        <v>7.1428571428571426E-3</v>
      </c>
      <c r="E43" s="9">
        <v>1</v>
      </c>
      <c r="F43" s="9" t="s">
        <v>60</v>
      </c>
      <c r="G43" s="9" t="s">
        <v>60</v>
      </c>
      <c r="H43" t="str">
        <f t="shared" si="3"/>
        <v>NA</v>
      </c>
      <c r="I43" t="str">
        <f t="shared" si="4"/>
        <v>NA</v>
      </c>
      <c r="J43">
        <f t="shared" si="2"/>
        <v>7.1428571428571426E-3</v>
      </c>
      <c r="K43" s="2"/>
      <c r="L43" s="2"/>
      <c r="M43" s="5"/>
      <c r="N43" s="2"/>
      <c r="O43" s="2"/>
    </row>
    <row r="44" spans="1:15" ht="18">
      <c r="A44" t="s">
        <v>4</v>
      </c>
      <c r="B44" t="s">
        <v>73</v>
      </c>
      <c r="C44" s="8" t="s">
        <v>72</v>
      </c>
      <c r="D44" s="9">
        <v>2.1939447125932428E-2</v>
      </c>
      <c r="E44" s="9">
        <v>0</v>
      </c>
      <c r="F44" s="9" t="s">
        <v>60</v>
      </c>
      <c r="G44" s="9" t="s">
        <v>60</v>
      </c>
      <c r="H44" t="str">
        <f t="shared" si="3"/>
        <v>NA</v>
      </c>
      <c r="I44" t="str">
        <f t="shared" si="4"/>
        <v>NA</v>
      </c>
      <c r="J44">
        <f t="shared" si="2"/>
        <v>0</v>
      </c>
      <c r="K44" s="1"/>
      <c r="L44" s="2"/>
      <c r="M44" s="3"/>
      <c r="N44" s="2"/>
      <c r="O44" s="2"/>
    </row>
  </sheetData>
  <sortState ref="A2:J44">
    <sortCondition descending="1" ref="J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B24" sqref="B24"/>
    </sheetView>
  </sheetViews>
  <sheetFormatPr baseColWidth="10" defaultRowHeight="15" x14ac:dyDescent="0"/>
  <cols>
    <col min="1" max="1" width="12.33203125" bestFit="1" customWidth="1"/>
    <col min="2" max="2" width="47.1640625" bestFit="1" customWidth="1"/>
    <col min="3" max="3" width="32.1640625" bestFit="1" customWidth="1"/>
  </cols>
  <sheetData>
    <row r="1" spans="1:7" ht="18">
      <c r="A1" s="6" t="s">
        <v>88</v>
      </c>
      <c r="B1" s="6" t="s">
        <v>89</v>
      </c>
      <c r="C1" s="6" t="s">
        <v>90</v>
      </c>
    </row>
    <row r="2" spans="1:7" ht="18">
      <c r="A2" s="10" t="s">
        <v>0</v>
      </c>
      <c r="B2" s="1" t="s">
        <v>80</v>
      </c>
      <c r="C2" s="1"/>
    </row>
    <row r="3" spans="1:7" ht="18">
      <c r="A3" s="10" t="s">
        <v>1</v>
      </c>
      <c r="B3" s="1" t="s">
        <v>79</v>
      </c>
      <c r="C3" s="1"/>
      <c r="D3" s="1"/>
      <c r="E3" s="1"/>
      <c r="F3" s="1"/>
      <c r="G3" s="1"/>
    </row>
    <row r="4" spans="1:7" ht="18">
      <c r="A4" s="10" t="s">
        <v>24</v>
      </c>
      <c r="B4" s="1" t="s">
        <v>24</v>
      </c>
      <c r="C4" s="1"/>
      <c r="D4" s="1"/>
      <c r="E4" s="1"/>
      <c r="F4" s="1"/>
      <c r="G4" s="1"/>
    </row>
    <row r="5" spans="1:7" ht="18">
      <c r="A5" s="10" t="s">
        <v>2</v>
      </c>
      <c r="B5" s="1" t="s">
        <v>81</v>
      </c>
      <c r="C5" s="1"/>
      <c r="D5" s="1"/>
      <c r="E5" s="1"/>
      <c r="F5" s="1"/>
      <c r="G5" s="1"/>
    </row>
    <row r="6" spans="1:7" ht="18">
      <c r="A6" s="10" t="s">
        <v>3</v>
      </c>
      <c r="B6" s="1" t="s">
        <v>82</v>
      </c>
      <c r="C6" s="1"/>
      <c r="D6" s="1"/>
      <c r="E6" s="1"/>
      <c r="F6" s="1"/>
      <c r="G6" s="1"/>
    </row>
    <row r="7" spans="1:7" ht="18">
      <c r="A7" s="10" t="s">
        <v>23</v>
      </c>
      <c r="B7" s="1" t="s">
        <v>83</v>
      </c>
      <c r="C7" s="1"/>
      <c r="D7" s="2"/>
      <c r="E7" s="2"/>
      <c r="F7" s="2"/>
      <c r="G7" s="2"/>
    </row>
    <row r="8" spans="1:7" ht="18">
      <c r="A8" s="10" t="s">
        <v>46</v>
      </c>
      <c r="B8" s="1" t="s">
        <v>84</v>
      </c>
      <c r="C8" s="1"/>
      <c r="D8" s="2"/>
      <c r="E8" s="2"/>
      <c r="F8" s="2"/>
      <c r="G8" s="2"/>
    </row>
    <row r="9" spans="1:7" ht="18">
      <c r="A9" s="10" t="s">
        <v>47</v>
      </c>
      <c r="B9" s="1" t="s">
        <v>85</v>
      </c>
      <c r="C9" s="1"/>
      <c r="D9" s="2"/>
      <c r="E9" s="2"/>
      <c r="F9" s="2"/>
      <c r="G9" s="2"/>
    </row>
    <row r="10" spans="1:7" ht="18">
      <c r="A10" s="10" t="s">
        <v>105</v>
      </c>
      <c r="B10" s="1" t="s">
        <v>86</v>
      </c>
      <c r="C10" s="1" t="s">
        <v>91</v>
      </c>
    </row>
    <row r="11" spans="1:7" ht="18">
      <c r="A11" s="10" t="s">
        <v>106</v>
      </c>
      <c r="B11" s="1" t="s">
        <v>87</v>
      </c>
      <c r="C11" s="1" t="s">
        <v>91</v>
      </c>
    </row>
    <row r="12" spans="1:7" ht="18">
      <c r="A12" s="10" t="s">
        <v>107</v>
      </c>
      <c r="B12" s="1" t="s">
        <v>109</v>
      </c>
      <c r="C12" s="1" t="s">
        <v>91</v>
      </c>
    </row>
    <row r="13" spans="1:7" ht="18">
      <c r="A13" s="10" t="s">
        <v>108</v>
      </c>
      <c r="B13" s="1" t="s">
        <v>110</v>
      </c>
      <c r="C13" s="1" t="s">
        <v>91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RAW</vt:lpstr>
      <vt:lpstr>means</vt:lpstr>
      <vt:lpstr>Tabla dinamica</vt:lpstr>
      <vt:lpstr>Hoja2</vt:lpstr>
      <vt:lpstr>Metadata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</cp:lastModifiedBy>
  <dcterms:created xsi:type="dcterms:W3CDTF">2017-06-30T11:40:42Z</dcterms:created>
  <dcterms:modified xsi:type="dcterms:W3CDTF">2017-07-27T09:35:12Z</dcterms:modified>
</cp:coreProperties>
</file>