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4"/>
  </bookViews>
  <sheets>
    <sheet name="RAW" sheetId="2" r:id="rId1"/>
    <sheet name="Imputation" sheetId="3" r:id="rId2"/>
    <sheet name="MEANS" sheetId="5" r:id="rId3"/>
    <sheet name="FINAL" sheetId="7" r:id="rId4"/>
    <sheet name="digest data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6" l="1"/>
  <c r="L6" i="6"/>
  <c r="L4" i="6"/>
  <c r="K12" i="7"/>
  <c r="K11" i="7"/>
  <c r="K8" i="7"/>
  <c r="K7" i="7"/>
  <c r="I8" i="7"/>
  <c r="I7" i="7"/>
  <c r="K38" i="7"/>
  <c r="K102" i="5"/>
  <c r="R4" i="6"/>
  <c r="Q4" i="6"/>
  <c r="P4" i="6"/>
  <c r="P3" i="6"/>
  <c r="P2" i="6"/>
  <c r="Y141" i="3"/>
  <c r="Z141" i="3"/>
  <c r="X141" i="3"/>
  <c r="W141" i="3"/>
  <c r="K141" i="3"/>
  <c r="X140" i="3"/>
  <c r="Z140" i="3"/>
  <c r="Y140" i="3"/>
  <c r="W140" i="3"/>
  <c r="K140" i="3"/>
  <c r="Y139" i="3"/>
  <c r="Z139" i="3"/>
  <c r="X139" i="3"/>
  <c r="W139" i="3"/>
  <c r="J139" i="3"/>
  <c r="Y138" i="3"/>
  <c r="Z138" i="3"/>
  <c r="X138" i="3"/>
  <c r="W138" i="3"/>
  <c r="J138" i="3"/>
  <c r="X137" i="3"/>
  <c r="Z137" i="3"/>
  <c r="Y137" i="3"/>
  <c r="W137" i="3"/>
  <c r="K137" i="3"/>
  <c r="X136" i="3"/>
  <c r="Z136" i="3"/>
  <c r="Y136" i="3"/>
  <c r="W136" i="3"/>
  <c r="K136" i="3"/>
  <c r="X135" i="3"/>
  <c r="Z135" i="3"/>
  <c r="Y135" i="3"/>
  <c r="W135" i="3"/>
  <c r="K135" i="3"/>
  <c r="Y134" i="3"/>
  <c r="Z134" i="3"/>
  <c r="X134" i="3"/>
  <c r="W134" i="3"/>
  <c r="K134" i="3"/>
  <c r="Y133" i="3"/>
  <c r="Z133" i="3"/>
  <c r="X133" i="3"/>
  <c r="W133" i="3"/>
  <c r="J133" i="3"/>
  <c r="Y132" i="3"/>
  <c r="Z132" i="3"/>
  <c r="X132" i="3"/>
  <c r="W132" i="3"/>
  <c r="J132" i="3"/>
  <c r="Y131" i="3"/>
  <c r="Z131" i="3"/>
  <c r="X131" i="3"/>
  <c r="W131" i="3"/>
  <c r="K131" i="3"/>
  <c r="W130" i="3"/>
  <c r="Z130" i="3"/>
  <c r="Y130" i="3"/>
  <c r="X130" i="3"/>
  <c r="K130" i="3"/>
  <c r="Y129" i="3"/>
  <c r="Z129" i="3"/>
  <c r="X129" i="3"/>
  <c r="W129" i="3"/>
  <c r="K129" i="3"/>
  <c r="Y128" i="3"/>
  <c r="Z128" i="3"/>
  <c r="X128" i="3"/>
  <c r="W128" i="3"/>
  <c r="J128" i="3"/>
  <c r="Y127" i="3"/>
  <c r="Z127" i="3"/>
  <c r="X127" i="3"/>
  <c r="W127" i="3"/>
  <c r="K127" i="3"/>
  <c r="X126" i="3"/>
  <c r="Z126" i="3"/>
  <c r="Y126" i="3"/>
  <c r="W126" i="3"/>
  <c r="K126" i="3"/>
  <c r="X125" i="3"/>
  <c r="Z125" i="3"/>
  <c r="Y125" i="3"/>
  <c r="W125" i="3"/>
  <c r="K125" i="3"/>
  <c r="X124" i="3"/>
  <c r="Z124" i="3"/>
  <c r="Y124" i="3"/>
  <c r="W124" i="3"/>
  <c r="K124" i="3"/>
  <c r="X123" i="3"/>
  <c r="Z123" i="3"/>
  <c r="Y123" i="3"/>
  <c r="W123" i="3"/>
  <c r="K123" i="3"/>
  <c r="X122" i="3"/>
  <c r="Z122" i="3"/>
  <c r="Y122" i="3"/>
  <c r="W122" i="3"/>
  <c r="K122" i="3"/>
  <c r="Y121" i="3"/>
  <c r="Z121" i="3"/>
  <c r="X121" i="3"/>
  <c r="W121" i="3"/>
  <c r="K121" i="3"/>
  <c r="Y120" i="3"/>
  <c r="J120" i="3"/>
  <c r="I120" i="3"/>
  <c r="Z120" i="3"/>
  <c r="X120" i="3"/>
  <c r="W120" i="3"/>
  <c r="Y119" i="3"/>
  <c r="Z119" i="3"/>
  <c r="X119" i="3"/>
  <c r="W119" i="3"/>
  <c r="K119" i="3"/>
  <c r="X118" i="3"/>
  <c r="Z118" i="3"/>
  <c r="Y118" i="3"/>
  <c r="W118" i="3"/>
  <c r="K118" i="3"/>
  <c r="X117" i="3"/>
  <c r="Z117" i="3"/>
  <c r="Y117" i="3"/>
  <c r="W117" i="3"/>
  <c r="K117" i="3"/>
  <c r="Y116" i="3"/>
  <c r="Z116" i="3"/>
  <c r="X116" i="3"/>
  <c r="W116" i="3"/>
  <c r="J116" i="3"/>
  <c r="Y115" i="3"/>
  <c r="Z115" i="3"/>
  <c r="X115" i="3"/>
  <c r="W115" i="3"/>
  <c r="K115" i="3"/>
  <c r="Y114" i="3"/>
  <c r="Z114" i="3"/>
  <c r="X114" i="3"/>
  <c r="W114" i="3"/>
  <c r="K114" i="3"/>
  <c r="X113" i="3"/>
  <c r="Z113" i="3"/>
  <c r="Y113" i="3"/>
  <c r="W113" i="3"/>
  <c r="K113" i="3"/>
  <c r="X112" i="3"/>
  <c r="Z112" i="3"/>
  <c r="Y112" i="3"/>
  <c r="W112" i="3"/>
  <c r="K112" i="3"/>
  <c r="X111" i="3"/>
  <c r="Z111" i="3"/>
  <c r="Y111" i="3"/>
  <c r="W111" i="3"/>
  <c r="K111" i="3"/>
  <c r="X110" i="3"/>
  <c r="Z110" i="3"/>
  <c r="Y110" i="3"/>
  <c r="W110" i="3"/>
  <c r="K110" i="3"/>
  <c r="X109" i="3"/>
  <c r="Z109" i="3"/>
  <c r="Y109" i="3"/>
  <c r="W109" i="3"/>
  <c r="K109" i="3"/>
  <c r="X108" i="3"/>
  <c r="Z108" i="3"/>
  <c r="Y108" i="3"/>
  <c r="W108" i="3"/>
  <c r="K108" i="3"/>
  <c r="X107" i="3"/>
  <c r="Z107" i="3"/>
  <c r="Y107" i="3"/>
  <c r="W107" i="3"/>
  <c r="K107" i="3"/>
  <c r="X106" i="3"/>
  <c r="Z106" i="3"/>
  <c r="Y106" i="3"/>
  <c r="W106" i="3"/>
  <c r="K106" i="3"/>
  <c r="X105" i="3"/>
  <c r="Z105" i="3"/>
  <c r="Y105" i="3"/>
  <c r="W105" i="3"/>
  <c r="K105" i="3"/>
  <c r="X104" i="3"/>
  <c r="Z104" i="3"/>
  <c r="Y104" i="3"/>
  <c r="W104" i="3"/>
  <c r="K104" i="3"/>
  <c r="Y103" i="3"/>
  <c r="Z103" i="3"/>
  <c r="X103" i="3"/>
  <c r="W103" i="3"/>
  <c r="K103" i="3"/>
  <c r="Y102" i="3"/>
  <c r="Z102" i="3"/>
  <c r="X102" i="3"/>
  <c r="W102" i="3"/>
  <c r="K102" i="3"/>
  <c r="X101" i="3"/>
  <c r="Z101" i="3"/>
  <c r="Y101" i="3"/>
  <c r="W101" i="3"/>
  <c r="K101" i="3"/>
  <c r="Y100" i="3"/>
  <c r="Z100" i="3"/>
  <c r="X100" i="3"/>
  <c r="W100" i="3"/>
  <c r="Y99" i="3"/>
  <c r="Z99" i="3"/>
  <c r="X99" i="3"/>
  <c r="W99" i="3"/>
  <c r="K99" i="3"/>
  <c r="Y98" i="3"/>
  <c r="I98" i="3"/>
  <c r="Z98" i="3"/>
  <c r="X98" i="3"/>
  <c r="W98" i="3"/>
  <c r="Y97" i="3"/>
  <c r="Z97" i="3"/>
  <c r="X97" i="3"/>
  <c r="W97" i="3"/>
  <c r="Y96" i="3"/>
  <c r="I96" i="3"/>
  <c r="Z96" i="3"/>
  <c r="X96" i="3"/>
  <c r="W96" i="3"/>
  <c r="Y95" i="3"/>
  <c r="I95" i="3"/>
  <c r="Z95" i="3"/>
  <c r="X95" i="3"/>
  <c r="W95" i="3"/>
  <c r="Y94" i="3"/>
  <c r="Z94" i="3"/>
  <c r="X94" i="3"/>
  <c r="W94" i="3"/>
  <c r="Y93" i="3"/>
  <c r="Z93" i="3"/>
  <c r="X93" i="3"/>
  <c r="W93" i="3"/>
  <c r="Y92" i="3"/>
  <c r="I92" i="3"/>
  <c r="Z92" i="3"/>
  <c r="X92" i="3"/>
  <c r="W92" i="3"/>
  <c r="Y91" i="3"/>
  <c r="I91" i="3"/>
  <c r="Z91" i="3"/>
  <c r="X91" i="3"/>
  <c r="W91" i="3"/>
  <c r="W90" i="3"/>
  <c r="Z90" i="3"/>
  <c r="Y90" i="3"/>
  <c r="X90" i="3"/>
  <c r="K90" i="3"/>
  <c r="X89" i="3"/>
  <c r="Z89" i="3"/>
  <c r="Y89" i="3"/>
  <c r="W89" i="3"/>
  <c r="K89" i="3"/>
  <c r="Y88" i="3"/>
  <c r="Z88" i="3"/>
  <c r="X88" i="3"/>
  <c r="W88" i="3"/>
  <c r="K88" i="3"/>
  <c r="Y87" i="3"/>
  <c r="Z87" i="3"/>
  <c r="X87" i="3"/>
  <c r="W87" i="3"/>
  <c r="K87" i="3"/>
  <c r="Y86" i="3"/>
  <c r="Z86" i="3"/>
  <c r="X86" i="3"/>
  <c r="W86" i="3"/>
  <c r="K86" i="3"/>
  <c r="W85" i="3"/>
  <c r="Z85" i="3"/>
  <c r="Y85" i="3"/>
  <c r="X85" i="3"/>
  <c r="K85" i="3"/>
  <c r="W84" i="3"/>
  <c r="Z84" i="3"/>
  <c r="Y84" i="3"/>
  <c r="X84" i="3"/>
  <c r="K84" i="3"/>
  <c r="Y83" i="3"/>
  <c r="Z83" i="3"/>
  <c r="X83" i="3"/>
  <c r="W83" i="3"/>
  <c r="K83" i="3"/>
  <c r="Y82" i="3"/>
  <c r="Z82" i="3"/>
  <c r="X82" i="3"/>
  <c r="W82" i="3"/>
  <c r="K82" i="3"/>
  <c r="Y81" i="3"/>
  <c r="Z81" i="3"/>
  <c r="X81" i="3"/>
  <c r="W81" i="3"/>
  <c r="K81" i="3"/>
  <c r="Y80" i="3"/>
  <c r="Z80" i="3"/>
  <c r="X80" i="3"/>
  <c r="W80" i="3"/>
  <c r="K80" i="3"/>
  <c r="Y79" i="3"/>
  <c r="Z79" i="3"/>
  <c r="X79" i="3"/>
  <c r="W79" i="3"/>
  <c r="K79" i="3"/>
  <c r="Y78" i="3"/>
  <c r="Z78" i="3"/>
  <c r="X78" i="3"/>
  <c r="W78" i="3"/>
  <c r="K78" i="3"/>
  <c r="W77" i="3"/>
  <c r="Z77" i="3"/>
  <c r="Y77" i="3"/>
  <c r="X77" i="3"/>
  <c r="K77" i="3"/>
  <c r="Y76" i="3"/>
  <c r="Z76" i="3"/>
  <c r="X76" i="3"/>
  <c r="W76" i="3"/>
  <c r="K76" i="3"/>
  <c r="Y75" i="3"/>
  <c r="Z75" i="3"/>
  <c r="X75" i="3"/>
  <c r="W75" i="3"/>
  <c r="K75" i="3"/>
  <c r="Y74" i="3"/>
  <c r="Z74" i="3"/>
  <c r="X74" i="3"/>
  <c r="W74" i="3"/>
  <c r="K74" i="3"/>
  <c r="X73" i="3"/>
  <c r="Z73" i="3"/>
  <c r="Y73" i="3"/>
  <c r="W73" i="3"/>
  <c r="K73" i="3"/>
  <c r="Y72" i="3"/>
  <c r="Z72" i="3"/>
  <c r="X72" i="3"/>
  <c r="W72" i="3"/>
  <c r="K72" i="3"/>
  <c r="Y71" i="3"/>
  <c r="Z71" i="3"/>
  <c r="X71" i="3"/>
  <c r="W71" i="3"/>
  <c r="K71" i="3"/>
  <c r="W70" i="3"/>
  <c r="Z70" i="3"/>
  <c r="Y70" i="3"/>
  <c r="X70" i="3"/>
  <c r="K70" i="3"/>
  <c r="Y69" i="3"/>
  <c r="Z69" i="3"/>
  <c r="X69" i="3"/>
  <c r="W69" i="3"/>
  <c r="K69" i="3"/>
  <c r="W68" i="3"/>
  <c r="K68" i="3"/>
  <c r="I68" i="3"/>
  <c r="Z68" i="3"/>
  <c r="Y68" i="3"/>
  <c r="X68" i="3"/>
  <c r="Y67" i="3"/>
  <c r="Z67" i="3"/>
  <c r="X67" i="3"/>
  <c r="W67" i="3"/>
  <c r="K67" i="3"/>
  <c r="X66" i="3"/>
  <c r="Z66" i="3"/>
  <c r="Y66" i="3"/>
  <c r="W66" i="3"/>
  <c r="K66" i="3"/>
  <c r="X65" i="3"/>
  <c r="Z65" i="3"/>
  <c r="Y65" i="3"/>
  <c r="W65" i="3"/>
  <c r="K65" i="3"/>
  <c r="W64" i="3"/>
  <c r="J64" i="3"/>
  <c r="I64" i="3"/>
  <c r="Z64" i="3"/>
  <c r="Y64" i="3"/>
  <c r="X64" i="3"/>
  <c r="W63" i="3"/>
  <c r="I63" i="3"/>
  <c r="Z63" i="3"/>
  <c r="Y63" i="3"/>
  <c r="X63" i="3"/>
  <c r="L63" i="3"/>
  <c r="W62" i="3"/>
  <c r="I62" i="3"/>
  <c r="Z62" i="3"/>
  <c r="Y62" i="3"/>
  <c r="X62" i="3"/>
  <c r="L62" i="3"/>
  <c r="W61" i="3"/>
  <c r="Z61" i="3"/>
  <c r="Y61" i="3"/>
  <c r="X61" i="3"/>
  <c r="L61" i="3"/>
  <c r="I61" i="3"/>
  <c r="W60" i="3"/>
  <c r="Z60" i="3"/>
  <c r="Y60" i="3"/>
  <c r="X60" i="3"/>
  <c r="K60" i="3"/>
  <c r="W59" i="3"/>
  <c r="Z59" i="3"/>
  <c r="Y59" i="3"/>
  <c r="X59" i="3"/>
  <c r="K59" i="3"/>
  <c r="X58" i="3"/>
  <c r="Z58" i="3"/>
  <c r="Y58" i="3"/>
  <c r="W58" i="3"/>
  <c r="K58" i="3"/>
  <c r="X57" i="3"/>
  <c r="Z57" i="3"/>
  <c r="Y57" i="3"/>
  <c r="W57" i="3"/>
  <c r="K57" i="3"/>
  <c r="Y56" i="3"/>
  <c r="Z56" i="3"/>
  <c r="X56" i="3"/>
  <c r="W56" i="3"/>
  <c r="J56" i="3"/>
  <c r="Y55" i="3"/>
  <c r="Z55" i="3"/>
  <c r="X55" i="3"/>
  <c r="W55" i="3"/>
  <c r="J55" i="3"/>
  <c r="Y54" i="3"/>
  <c r="Z54" i="3"/>
  <c r="X54" i="3"/>
  <c r="W54" i="3"/>
  <c r="J54" i="3"/>
  <c r="Y53" i="3"/>
  <c r="Z53" i="3"/>
  <c r="X53" i="3"/>
  <c r="W53" i="3"/>
  <c r="J53" i="3"/>
  <c r="X52" i="3"/>
  <c r="Z52" i="3"/>
  <c r="Y52" i="3"/>
  <c r="W52" i="3"/>
  <c r="K52" i="3"/>
  <c r="Y51" i="3"/>
  <c r="Z51" i="3"/>
  <c r="X51" i="3"/>
  <c r="W51" i="3"/>
  <c r="K51" i="3"/>
  <c r="W50" i="3"/>
  <c r="I50" i="3"/>
  <c r="Z50" i="3"/>
  <c r="Y50" i="3"/>
  <c r="X50" i="3"/>
  <c r="L50" i="3"/>
  <c r="W49" i="3"/>
  <c r="I49" i="3"/>
  <c r="Z49" i="3"/>
  <c r="Y49" i="3"/>
  <c r="X49" i="3"/>
  <c r="L49" i="3"/>
  <c r="W48" i="3"/>
  <c r="I48" i="3"/>
  <c r="Z48" i="3"/>
  <c r="Y48" i="3"/>
  <c r="X48" i="3"/>
  <c r="L48" i="3"/>
  <c r="X47" i="3"/>
  <c r="Z47" i="3"/>
  <c r="Y47" i="3"/>
  <c r="W47" i="3"/>
  <c r="L47" i="3"/>
  <c r="K47" i="3"/>
  <c r="Y46" i="3"/>
  <c r="J46" i="3"/>
  <c r="I46" i="3"/>
  <c r="Z46" i="3"/>
  <c r="X46" i="3"/>
  <c r="W46" i="3"/>
  <c r="L43" i="3"/>
  <c r="L2" i="3"/>
  <c r="X43" i="3"/>
  <c r="Z43" i="3"/>
  <c r="X42" i="3"/>
  <c r="Z42" i="3"/>
  <c r="X41" i="3"/>
  <c r="Z41" i="3"/>
  <c r="Y39" i="3"/>
  <c r="Z39" i="3"/>
  <c r="X38" i="3"/>
  <c r="Z38" i="3"/>
  <c r="Y36" i="3"/>
  <c r="Z36" i="3"/>
  <c r="X34" i="3"/>
  <c r="Z34" i="3"/>
  <c r="X33" i="3"/>
  <c r="Z33" i="3"/>
  <c r="X30" i="3"/>
  <c r="Z30" i="3"/>
  <c r="X27" i="3"/>
  <c r="Z27" i="3"/>
  <c r="X28" i="3"/>
  <c r="Z28" i="3"/>
  <c r="X26" i="3"/>
  <c r="Z26" i="3"/>
  <c r="Y26" i="3"/>
  <c r="Y24" i="3"/>
  <c r="Z24" i="3"/>
  <c r="Y23" i="3"/>
  <c r="N23" i="3"/>
  <c r="Z23" i="3"/>
  <c r="N20" i="3"/>
  <c r="N19" i="3"/>
  <c r="K24" i="3"/>
  <c r="K25" i="3"/>
  <c r="Y19" i="3"/>
  <c r="Z19" i="3"/>
  <c r="Y18" i="3"/>
  <c r="Z18" i="3"/>
  <c r="Y17" i="3"/>
  <c r="Z17" i="3"/>
  <c r="X16" i="3"/>
  <c r="Z16" i="3"/>
  <c r="N4" i="3"/>
  <c r="N3" i="3"/>
  <c r="K14" i="3"/>
  <c r="N14" i="3"/>
  <c r="W14" i="3"/>
  <c r="Z14" i="3"/>
  <c r="Y13" i="3"/>
  <c r="Z13" i="3"/>
  <c r="X12" i="3"/>
  <c r="Z12" i="3"/>
  <c r="X11" i="3"/>
  <c r="Z11" i="3"/>
  <c r="W10" i="3"/>
  <c r="Z10" i="3"/>
  <c r="W9" i="3"/>
  <c r="Z9" i="3"/>
  <c r="X8" i="3"/>
  <c r="Z8" i="3"/>
  <c r="X7" i="3"/>
  <c r="Z7" i="3"/>
  <c r="X6" i="3"/>
  <c r="Z6" i="3"/>
  <c r="Y15" i="3"/>
  <c r="Z15" i="3"/>
  <c r="Y20" i="3"/>
  <c r="Z20" i="3"/>
  <c r="Y21" i="3"/>
  <c r="Z21" i="3"/>
  <c r="Y22" i="3"/>
  <c r="Z22" i="3"/>
  <c r="Y25" i="3"/>
  <c r="Z25" i="3"/>
  <c r="Y27" i="3"/>
  <c r="Y29" i="3"/>
  <c r="Z29" i="3"/>
  <c r="Y31" i="3"/>
  <c r="Z31" i="3"/>
  <c r="Y32" i="3"/>
  <c r="Z32" i="3"/>
  <c r="Y35" i="3"/>
  <c r="Z35" i="3"/>
  <c r="Y37" i="3"/>
  <c r="Z37" i="3"/>
  <c r="Y40" i="3"/>
  <c r="Z40" i="3"/>
  <c r="Y44" i="3"/>
  <c r="Z44" i="3"/>
  <c r="Y45" i="3"/>
  <c r="Z45" i="3"/>
  <c r="Y5" i="3"/>
  <c r="Z5" i="3"/>
  <c r="W4" i="3"/>
  <c r="Z4" i="3"/>
  <c r="W3" i="3"/>
  <c r="Z3" i="3"/>
  <c r="X2" i="3"/>
  <c r="K2" i="3"/>
  <c r="Z2" i="3"/>
  <c r="L3" i="3"/>
  <c r="X3" i="3"/>
  <c r="Y3" i="3"/>
  <c r="X4" i="3"/>
  <c r="Y4" i="3"/>
  <c r="W5" i="3"/>
  <c r="X5" i="3"/>
  <c r="W6" i="3"/>
  <c r="Y6" i="3"/>
  <c r="W7" i="3"/>
  <c r="Y7" i="3"/>
  <c r="W8" i="3"/>
  <c r="Y8" i="3"/>
  <c r="X9" i="3"/>
  <c r="Y9" i="3"/>
  <c r="X10" i="3"/>
  <c r="Y10" i="3"/>
  <c r="W11" i="3"/>
  <c r="Y11" i="3"/>
  <c r="W12" i="3"/>
  <c r="Y12" i="3"/>
  <c r="W13" i="3"/>
  <c r="X13" i="3"/>
  <c r="X14" i="3"/>
  <c r="Y14" i="3"/>
  <c r="W15" i="3"/>
  <c r="X15" i="3"/>
  <c r="W16" i="3"/>
  <c r="Y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W27" i="3"/>
  <c r="W28" i="3"/>
  <c r="Y28" i="3"/>
  <c r="W29" i="3"/>
  <c r="X29" i="3"/>
  <c r="W30" i="3"/>
  <c r="Y30" i="3"/>
  <c r="W31" i="3"/>
  <c r="X31" i="3"/>
  <c r="W32" i="3"/>
  <c r="X32" i="3"/>
  <c r="W33" i="3"/>
  <c r="Y33" i="3"/>
  <c r="W34" i="3"/>
  <c r="Y34" i="3"/>
  <c r="W35" i="3"/>
  <c r="X35" i="3"/>
  <c r="W36" i="3"/>
  <c r="X36" i="3"/>
  <c r="W37" i="3"/>
  <c r="X37" i="3"/>
  <c r="W38" i="3"/>
  <c r="Y38" i="3"/>
  <c r="W39" i="3"/>
  <c r="X39" i="3"/>
  <c r="W40" i="3"/>
  <c r="X40" i="3"/>
  <c r="W41" i="3"/>
  <c r="Y41" i="3"/>
  <c r="W42" i="3"/>
  <c r="Y42" i="3"/>
  <c r="W43" i="3"/>
  <c r="Y43" i="3"/>
  <c r="W44" i="3"/>
  <c r="X44" i="3"/>
  <c r="W45" i="3"/>
  <c r="X45" i="3"/>
  <c r="W2" i="3"/>
  <c r="Y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4" i="3"/>
  <c r="L45" i="3"/>
  <c r="K3" i="3"/>
  <c r="K4" i="3"/>
  <c r="K5" i="3"/>
  <c r="K6" i="3"/>
  <c r="K7" i="3"/>
  <c r="K8" i="3"/>
  <c r="K9" i="3"/>
  <c r="K10" i="3"/>
  <c r="K11" i="3"/>
  <c r="K12" i="3"/>
  <c r="K13" i="3"/>
  <c r="K15" i="3"/>
  <c r="K16" i="3"/>
  <c r="K17" i="3"/>
  <c r="K18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4" i="3"/>
  <c r="K45" i="3"/>
</calcChain>
</file>

<file path=xl/sharedStrings.xml><?xml version="1.0" encoding="utf-8"?>
<sst xmlns="http://schemas.openxmlformats.org/spreadsheetml/2006/main" count="4527" uniqueCount="179">
  <si>
    <t>Aegiphila sellowiana</t>
  </si>
  <si>
    <t>NA</t>
  </si>
  <si>
    <t>Lamiaceae</t>
  </si>
  <si>
    <t>Alchornea glandulosa</t>
  </si>
  <si>
    <t>Euphorbiaceae</t>
  </si>
  <si>
    <t>Anacardium occidentale</t>
  </si>
  <si>
    <t>Anacardiaceae</t>
  </si>
  <si>
    <t>Byrsonima sericea</t>
  </si>
  <si>
    <t>Malpighiaceae</t>
  </si>
  <si>
    <t>Cecropia glaziovii</t>
  </si>
  <si>
    <t>Urticaceae</t>
  </si>
  <si>
    <t>Cecropia pachystachya</t>
  </si>
  <si>
    <t>Cordia curassavica</t>
  </si>
  <si>
    <t>Boraginaceae</t>
  </si>
  <si>
    <t>Coussapoa microcarpa</t>
  </si>
  <si>
    <t>Cupania emarginata</t>
  </si>
  <si>
    <t>Sapindaceae</t>
  </si>
  <si>
    <t>Cupania oblongifolia</t>
  </si>
  <si>
    <t>Curatella americana</t>
  </si>
  <si>
    <t>Dilleniaceae</t>
  </si>
  <si>
    <t>Eugenia umbelliflora</t>
  </si>
  <si>
    <t>Myrtaceae</t>
  </si>
  <si>
    <t>Ficus benjamina</t>
  </si>
  <si>
    <t>Moraceae</t>
  </si>
  <si>
    <t>Livistona chinensis</t>
  </si>
  <si>
    <t>Arecaceae</t>
  </si>
  <si>
    <t>Miconia albicans</t>
  </si>
  <si>
    <t>Melastomataceae</t>
  </si>
  <si>
    <t>Miconia cinnamomifolia</t>
  </si>
  <si>
    <t>Miconia minutiflora</t>
  </si>
  <si>
    <t>Miconia prasina</t>
  </si>
  <si>
    <t>Myrcia fallax</t>
  </si>
  <si>
    <t>Myrsine coriacea</t>
  </si>
  <si>
    <t>Primulaceae</t>
  </si>
  <si>
    <t>Myrsine gardneriana</t>
  </si>
  <si>
    <t>Paullinia micrantha</t>
  </si>
  <si>
    <t>Pera glabrata</t>
  </si>
  <si>
    <t>Peraceae</t>
  </si>
  <si>
    <t>Phoebe pickelli</t>
  </si>
  <si>
    <t>Lauraceae</t>
  </si>
  <si>
    <t>Piper tectoniifolium</t>
  </si>
  <si>
    <t>Piperaceae</t>
  </si>
  <si>
    <t>Protium heptaphyllum</t>
  </si>
  <si>
    <t>Burseraceae</t>
  </si>
  <si>
    <t>Psidium guajava</t>
  </si>
  <si>
    <t>Schefflera morototoni</t>
  </si>
  <si>
    <t>Araliaceae</t>
  </si>
  <si>
    <t>Schinus terebinthifolius</t>
  </si>
  <si>
    <t>Tapirira guianensis</t>
  </si>
  <si>
    <t>Trema micrantha</t>
  </si>
  <si>
    <t>Cannabaceae</t>
  </si>
  <si>
    <t>Virola bicuhyba</t>
  </si>
  <si>
    <t>Myristicaceae</t>
  </si>
  <si>
    <t>Virola sebifera</t>
  </si>
  <si>
    <t>Xylopia sericea</t>
  </si>
  <si>
    <t>Annonaceae</t>
  </si>
  <si>
    <t>plant</t>
  </si>
  <si>
    <t>plant_family</t>
  </si>
  <si>
    <t>visit_rate</t>
  </si>
  <si>
    <t>fruit_visit</t>
  </si>
  <si>
    <t>QTY</t>
  </si>
  <si>
    <t>frug_capacity</t>
  </si>
  <si>
    <t>FRFM</t>
  </si>
  <si>
    <t>PDM</t>
  </si>
  <si>
    <t>PDM/FFM</t>
  </si>
  <si>
    <t>SEEDS</t>
  </si>
  <si>
    <t>LIP</t>
  </si>
  <si>
    <t>PRO</t>
  </si>
  <si>
    <t>TOTALC</t>
  </si>
  <si>
    <t>SSUGAR</t>
  </si>
  <si>
    <t>INSUGAR</t>
  </si>
  <si>
    <t>TOTALSUG</t>
  </si>
  <si>
    <t>NSC</t>
  </si>
  <si>
    <t>s_energy(TC)</t>
  </si>
  <si>
    <t>s_energy(TOTSUG)</t>
  </si>
  <si>
    <t>s_energy(NSC)</t>
  </si>
  <si>
    <t>QLY</t>
  </si>
  <si>
    <t>Thraupis palmarum</t>
  </si>
  <si>
    <t>Thraupidae</t>
  </si>
  <si>
    <t>frug</t>
  </si>
  <si>
    <t>n_visits</t>
  </si>
  <si>
    <t>obs_time</t>
  </si>
  <si>
    <t>n_fruits</t>
  </si>
  <si>
    <t>frug_family</t>
  </si>
  <si>
    <t>body_mass</t>
  </si>
  <si>
    <t>gape_size</t>
  </si>
  <si>
    <t>FRDIAM</t>
  </si>
  <si>
    <t>FRLENG</t>
  </si>
  <si>
    <t>PFM</t>
  </si>
  <si>
    <t>SFM</t>
  </si>
  <si>
    <t>SDM</t>
  </si>
  <si>
    <t>WATER</t>
  </si>
  <si>
    <t>PFM/FFM</t>
  </si>
  <si>
    <t>PFM imput</t>
  </si>
  <si>
    <t>PDM imput</t>
  </si>
  <si>
    <t>energy_fruit</t>
  </si>
  <si>
    <t>Thraupis sayaca</t>
  </si>
  <si>
    <t>Acnistus arborescens</t>
  </si>
  <si>
    <t>Solanaceae</t>
  </si>
  <si>
    <t>Alchornea sidifolia</t>
  </si>
  <si>
    <t>Casearia sylvestris</t>
  </si>
  <si>
    <t>Salicaceae</t>
  </si>
  <si>
    <t>Citharexylum myrianthum</t>
  </si>
  <si>
    <t>Verbenaceae</t>
  </si>
  <si>
    <t>Copaifera langsdorffii</t>
  </si>
  <si>
    <t>Fabaceae</t>
  </si>
  <si>
    <t>Erythroxylum ambiguum</t>
  </si>
  <si>
    <t>Erythroxylaceae</t>
  </si>
  <si>
    <t>Erythroxylum deciduum</t>
  </si>
  <si>
    <t>Eugenia cerasiflora</t>
  </si>
  <si>
    <t>Eugenia uniflora</t>
  </si>
  <si>
    <t>Euterpe oleracea</t>
  </si>
  <si>
    <t>Ficus insipida</t>
  </si>
  <si>
    <t>Ficus microcarpa</t>
  </si>
  <si>
    <t>Frangula purshiana</t>
  </si>
  <si>
    <t>Rhamnaceae</t>
  </si>
  <si>
    <t>Guapira opposita</t>
  </si>
  <si>
    <t>Nyctaginaceae</t>
  </si>
  <si>
    <t>Guettarda viburnoides</t>
  </si>
  <si>
    <t>Rubiaceae</t>
  </si>
  <si>
    <t>Ilex paraguariensis</t>
  </si>
  <si>
    <t>Aquifoliaceae</t>
  </si>
  <si>
    <t>Magnolia ovata</t>
  </si>
  <si>
    <t>Magnoliaceae</t>
  </si>
  <si>
    <t>Melia azedarach</t>
  </si>
  <si>
    <t>Meliaceae</t>
  </si>
  <si>
    <t>Miconia cuspidata</t>
  </si>
  <si>
    <t>Miconia ligustroides</t>
  </si>
  <si>
    <t>Miconia sellowiana</t>
  </si>
  <si>
    <t>Miconia urophylla</t>
  </si>
  <si>
    <t>Myrcia tomentosa</t>
  </si>
  <si>
    <t>Myrciaria trunciflora</t>
  </si>
  <si>
    <t>Myrsine umbellata</t>
  </si>
  <si>
    <t>Plinia cauliflora</t>
  </si>
  <si>
    <t>Richeria grandis</t>
  </si>
  <si>
    <t>Phyllanthaceae</t>
  </si>
  <si>
    <t>Senna macranthera</t>
  </si>
  <si>
    <t>Solanum erianthum</t>
  </si>
  <si>
    <t>Solanum granulosoleprosum</t>
  </si>
  <si>
    <t>Solanum myrianthum</t>
  </si>
  <si>
    <t>Sorocea ilicifolia</t>
  </si>
  <si>
    <t>Styrax leprosus</t>
  </si>
  <si>
    <t>Styracaceae</t>
  </si>
  <si>
    <t>Syzygium cumini</t>
  </si>
  <si>
    <t>Trichilia clausseni</t>
  </si>
  <si>
    <t>Vitex polygama</t>
  </si>
  <si>
    <t>species</t>
  </si>
  <si>
    <t>QTY_SD</t>
  </si>
  <si>
    <t>QTY_SE</t>
  </si>
  <si>
    <t>digest</t>
  </si>
  <si>
    <t>QLY_digest</t>
  </si>
  <si>
    <t>QLY_SE</t>
  </si>
  <si>
    <t>TE</t>
  </si>
  <si>
    <t>digest_data</t>
  </si>
  <si>
    <t>Trema micranta</t>
  </si>
  <si>
    <t>frug_familiy</t>
  </si>
  <si>
    <t>frug_sp</t>
  </si>
  <si>
    <t>exp_time</t>
  </si>
  <si>
    <t>offered</t>
  </si>
  <si>
    <t>left/not_swallowed</t>
  </si>
  <si>
    <t>eaten</t>
  </si>
  <si>
    <t>seed/regurgitated</t>
  </si>
  <si>
    <t>defecated</t>
  </si>
  <si>
    <t>absorbed</t>
  </si>
  <si>
    <t>digestibility</t>
  </si>
  <si>
    <t>r_digestibility</t>
  </si>
  <si>
    <t>regur_time</t>
  </si>
  <si>
    <t>digest_time</t>
  </si>
  <si>
    <t>Fruit energy</t>
  </si>
  <si>
    <t>QLY_SD</t>
  </si>
  <si>
    <t>Varronia curassavica</t>
  </si>
  <si>
    <t>Cinnamomun triplinerve</t>
  </si>
  <si>
    <t>Trichilia claussenii</t>
  </si>
  <si>
    <t>Trema micrantha digest</t>
  </si>
  <si>
    <t>YES</t>
  </si>
  <si>
    <t>NO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</si>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</sst>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2" fillId="4" borderId="0" xfId="0" applyNumberFormat="1" applyFont="1" applyFill="1"/>
    <xf numFmtId="0" fontId="2" fillId="4" borderId="0" xfId="0" applyFon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0" borderId="0" xfId="0" applyFill="1"/>
    <xf numFmtId="164" fontId="0" fillId="0" borderId="0" xfId="0" applyNumberFormat="1" applyFill="1" applyAlignment="1"/>
    <xf numFmtId="0" fontId="6" fillId="0" borderId="0" xfId="0" applyFont="1"/>
    <xf numFmtId="0" fontId="2" fillId="5" borderId="0" xfId="0" applyFont="1" applyFill="1"/>
    <xf numFmtId="164" fontId="2" fillId="0" borderId="0" xfId="0" applyNumberFormat="1" applyFont="1"/>
    <xf numFmtId="2" fontId="2" fillId="0" borderId="0" xfId="0" applyNumberFormat="1" applyFont="1" applyFill="1"/>
    <xf numFmtId="0" fontId="2" fillId="0" borderId="0" xfId="0" applyFont="1" applyFill="1"/>
    <xf numFmtId="0" fontId="5" fillId="6" borderId="0" xfId="0" applyFont="1" applyFill="1"/>
    <xf numFmtId="0" fontId="5" fillId="7" borderId="0" xfId="0" applyFont="1" applyFill="1"/>
    <xf numFmtId="0" fontId="1" fillId="4" borderId="0" xfId="0" applyFont="1" applyFill="1"/>
    <xf numFmtId="2" fontId="1" fillId="0" borderId="0" xfId="0" applyNumberFormat="1" applyFont="1" applyFill="1"/>
    <xf numFmtId="0" fontId="0" fillId="0" borderId="0" xfId="0" applyFont="1"/>
    <xf numFmtId="164" fontId="0" fillId="0" borderId="0" xfId="0" applyNumberFormat="1"/>
  </cellXfs>
  <cellStyles count="7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workbookViewId="0">
      <selection activeCell="A46" sqref="A46:XFD46"/>
    </sheetView>
  </sheetViews>
  <sheetFormatPr baseColWidth="10" defaultRowHeight="15" x14ac:dyDescent="0"/>
  <cols>
    <col min="3" max="3" width="21" bestFit="1" customWidth="1"/>
  </cols>
  <sheetData>
    <row r="1" spans="1:30">
      <c r="B1" t="s">
        <v>79</v>
      </c>
      <c r="C1" t="s">
        <v>56</v>
      </c>
      <c r="D1" t="s">
        <v>80</v>
      </c>
      <c r="E1" t="s">
        <v>81</v>
      </c>
      <c r="F1" t="s">
        <v>58</v>
      </c>
      <c r="G1" t="s">
        <v>82</v>
      </c>
      <c r="H1" t="s">
        <v>59</v>
      </c>
      <c r="I1" t="s">
        <v>60</v>
      </c>
      <c r="J1" t="s">
        <v>83</v>
      </c>
      <c r="K1" t="s">
        <v>84</v>
      </c>
      <c r="L1" t="s">
        <v>85</v>
      </c>
      <c r="M1" t="s">
        <v>57</v>
      </c>
      <c r="N1" t="s">
        <v>86</v>
      </c>
      <c r="O1" t="s">
        <v>87</v>
      </c>
      <c r="P1" t="s">
        <v>62</v>
      </c>
      <c r="Q1" t="s">
        <v>88</v>
      </c>
      <c r="R1" t="s">
        <v>89</v>
      </c>
      <c r="S1" t="s">
        <v>63</v>
      </c>
      <c r="T1" t="s">
        <v>90</v>
      </c>
      <c r="U1" t="s">
        <v>65</v>
      </c>
      <c r="V1" t="s">
        <v>91</v>
      </c>
      <c r="W1" t="s">
        <v>66</v>
      </c>
      <c r="X1" t="s">
        <v>67</v>
      </c>
      <c r="Y1" t="s">
        <v>69</v>
      </c>
      <c r="Z1" t="s">
        <v>70</v>
      </c>
      <c r="AA1" t="s">
        <v>72</v>
      </c>
      <c r="AB1" t="s">
        <v>68</v>
      </c>
      <c r="AC1" t="s">
        <v>71</v>
      </c>
      <c r="AD1" t="s">
        <v>61</v>
      </c>
    </row>
    <row r="2" spans="1:30">
      <c r="A2">
        <v>4</v>
      </c>
      <c r="B2" t="s">
        <v>77</v>
      </c>
      <c r="C2" t="s">
        <v>0</v>
      </c>
      <c r="D2">
        <v>4</v>
      </c>
      <c r="E2">
        <v>27.7</v>
      </c>
      <c r="F2">
        <v>0.14399999999999999</v>
      </c>
      <c r="G2" t="s">
        <v>1</v>
      </c>
      <c r="H2" t="s">
        <v>1</v>
      </c>
      <c r="I2" t="s">
        <v>1</v>
      </c>
      <c r="J2" t="s">
        <v>78</v>
      </c>
      <c r="K2">
        <v>39</v>
      </c>
      <c r="L2">
        <v>8.3000000000000007</v>
      </c>
      <c r="M2" t="s">
        <v>2</v>
      </c>
      <c r="N2">
        <v>5.19</v>
      </c>
      <c r="O2">
        <v>9.76</v>
      </c>
      <c r="P2">
        <v>0.16700000000000001</v>
      </c>
      <c r="Q2" t="s">
        <v>1</v>
      </c>
      <c r="R2">
        <v>4.2000000000000003E-2</v>
      </c>
      <c r="S2">
        <v>9.1999999999999998E-2</v>
      </c>
      <c r="T2">
        <v>4.2000000000000003E-2</v>
      </c>
      <c r="U2">
        <v>1</v>
      </c>
      <c r="V2" t="s">
        <v>1</v>
      </c>
      <c r="W2">
        <v>8.6999999999999994E-2</v>
      </c>
      <c r="X2">
        <v>7.5999999999999998E-2</v>
      </c>
      <c r="Y2">
        <v>0.10199999999999999</v>
      </c>
      <c r="Z2">
        <v>0.215</v>
      </c>
      <c r="AA2" t="s">
        <v>1</v>
      </c>
      <c r="AB2" t="s">
        <v>1</v>
      </c>
      <c r="AC2">
        <v>0.317</v>
      </c>
      <c r="AD2">
        <v>0.90704089499999996</v>
      </c>
    </row>
    <row r="3" spans="1:30">
      <c r="A3">
        <v>11</v>
      </c>
      <c r="B3" t="s">
        <v>77</v>
      </c>
      <c r="C3" t="s">
        <v>3</v>
      </c>
      <c r="D3">
        <v>10</v>
      </c>
      <c r="E3">
        <v>12</v>
      </c>
      <c r="F3">
        <v>0.83</v>
      </c>
      <c r="G3">
        <v>25</v>
      </c>
      <c r="H3">
        <v>2.5</v>
      </c>
      <c r="I3">
        <v>2.0750000000000002</v>
      </c>
      <c r="J3" t="s">
        <v>78</v>
      </c>
      <c r="K3">
        <v>39</v>
      </c>
      <c r="L3">
        <v>8.3000000000000007</v>
      </c>
      <c r="M3" t="s">
        <v>4</v>
      </c>
      <c r="N3">
        <v>5.03</v>
      </c>
      <c r="O3">
        <v>6.36</v>
      </c>
      <c r="P3">
        <v>0.08</v>
      </c>
      <c r="Q3">
        <v>0.03</v>
      </c>
      <c r="R3" t="s">
        <v>1</v>
      </c>
      <c r="S3" t="s">
        <v>1</v>
      </c>
      <c r="T3" t="s">
        <v>1</v>
      </c>
      <c r="U3">
        <v>1.7</v>
      </c>
      <c r="V3">
        <v>0.41</v>
      </c>
      <c r="W3">
        <v>0.68400000000000005</v>
      </c>
      <c r="X3">
        <v>7.5999999999999998E-2</v>
      </c>
      <c r="Y3" t="s">
        <v>1</v>
      </c>
      <c r="Z3" t="s">
        <v>1</v>
      </c>
      <c r="AA3" t="s">
        <v>1</v>
      </c>
      <c r="AB3">
        <v>0.217</v>
      </c>
      <c r="AC3" t="s">
        <v>1</v>
      </c>
      <c r="AD3">
        <v>0.90704089499999996</v>
      </c>
    </row>
    <row r="4" spans="1:30">
      <c r="A4">
        <v>12</v>
      </c>
      <c r="B4" t="s">
        <v>77</v>
      </c>
      <c r="C4" t="s">
        <v>3</v>
      </c>
      <c r="D4">
        <v>6</v>
      </c>
      <c r="E4">
        <v>21.5</v>
      </c>
      <c r="F4">
        <v>0.27900000000000003</v>
      </c>
      <c r="G4" t="s">
        <v>1</v>
      </c>
      <c r="H4">
        <v>2.99</v>
      </c>
      <c r="I4">
        <v>0.83499999999999996</v>
      </c>
      <c r="J4" t="s">
        <v>78</v>
      </c>
      <c r="K4">
        <v>39</v>
      </c>
      <c r="L4">
        <v>8.3000000000000007</v>
      </c>
      <c r="M4" t="s">
        <v>4</v>
      </c>
      <c r="N4">
        <v>5.03</v>
      </c>
      <c r="O4">
        <v>6.36</v>
      </c>
      <c r="P4">
        <v>0.08</v>
      </c>
      <c r="Q4">
        <v>0.03</v>
      </c>
      <c r="R4" t="s">
        <v>1</v>
      </c>
      <c r="S4" t="s">
        <v>1</v>
      </c>
      <c r="T4" t="s">
        <v>1</v>
      </c>
      <c r="U4">
        <v>1.7</v>
      </c>
      <c r="V4">
        <v>0.41</v>
      </c>
      <c r="W4">
        <v>0.68400000000000005</v>
      </c>
      <c r="X4">
        <v>7.5999999999999998E-2</v>
      </c>
      <c r="Y4" t="s">
        <v>1</v>
      </c>
      <c r="Z4" t="s">
        <v>1</v>
      </c>
      <c r="AA4" t="s">
        <v>1</v>
      </c>
      <c r="AB4">
        <v>0.217</v>
      </c>
      <c r="AC4" t="s">
        <v>1</v>
      </c>
      <c r="AD4">
        <v>0.90704089499999996</v>
      </c>
    </row>
    <row r="5" spans="1:30">
      <c r="A5">
        <v>29</v>
      </c>
      <c r="B5" t="s">
        <v>77</v>
      </c>
      <c r="C5" t="s">
        <v>5</v>
      </c>
      <c r="D5">
        <v>1</v>
      </c>
      <c r="E5">
        <v>254</v>
      </c>
      <c r="F5">
        <v>4.0000000000000001E-3</v>
      </c>
      <c r="G5" t="s">
        <v>1</v>
      </c>
      <c r="H5" t="s">
        <v>1</v>
      </c>
      <c r="I5" t="s">
        <v>1</v>
      </c>
      <c r="J5" t="s">
        <v>78</v>
      </c>
      <c r="K5">
        <v>39</v>
      </c>
      <c r="L5">
        <v>8.3000000000000007</v>
      </c>
      <c r="M5" t="s">
        <v>6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>
        <v>0.90704089499999996</v>
      </c>
    </row>
    <row r="6" spans="1:30">
      <c r="A6">
        <v>33</v>
      </c>
      <c r="B6" t="s">
        <v>77</v>
      </c>
      <c r="C6" t="s">
        <v>7</v>
      </c>
      <c r="D6">
        <v>4</v>
      </c>
      <c r="E6">
        <v>254</v>
      </c>
      <c r="F6">
        <v>1.6E-2</v>
      </c>
      <c r="G6" t="s">
        <v>1</v>
      </c>
      <c r="H6" t="s">
        <v>1</v>
      </c>
      <c r="I6" t="s">
        <v>1</v>
      </c>
      <c r="J6" t="s">
        <v>78</v>
      </c>
      <c r="K6">
        <v>39</v>
      </c>
      <c r="L6">
        <v>8.3000000000000007</v>
      </c>
      <c r="M6" t="s">
        <v>8</v>
      </c>
      <c r="N6">
        <v>7.42</v>
      </c>
      <c r="O6">
        <v>7.7</v>
      </c>
      <c r="P6">
        <v>0.54</v>
      </c>
      <c r="Q6" t="s">
        <v>1</v>
      </c>
      <c r="R6" t="s">
        <v>1</v>
      </c>
      <c r="S6" t="s">
        <v>1</v>
      </c>
      <c r="T6" t="s">
        <v>1</v>
      </c>
      <c r="U6">
        <v>1</v>
      </c>
      <c r="V6">
        <v>0.77</v>
      </c>
      <c r="W6">
        <v>0.219</v>
      </c>
      <c r="X6">
        <v>4.8000000000000001E-2</v>
      </c>
      <c r="Y6">
        <v>4.8000000000000001E-2</v>
      </c>
      <c r="Z6" t="s">
        <v>1</v>
      </c>
      <c r="AA6" t="s">
        <v>1</v>
      </c>
      <c r="AB6" t="s">
        <v>1</v>
      </c>
      <c r="AC6">
        <v>4.8000000000000001E-2</v>
      </c>
      <c r="AD6">
        <v>0.90704089499999996</v>
      </c>
    </row>
    <row r="7" spans="1:30">
      <c r="A7">
        <v>64</v>
      </c>
      <c r="B7" t="s">
        <v>77</v>
      </c>
      <c r="C7" t="s">
        <v>9</v>
      </c>
      <c r="D7">
        <v>18</v>
      </c>
      <c r="E7">
        <v>48.2</v>
      </c>
      <c r="F7">
        <v>0.374</v>
      </c>
      <c r="G7">
        <v>69</v>
      </c>
      <c r="H7">
        <v>0.28000000000000003</v>
      </c>
      <c r="I7">
        <v>0.105</v>
      </c>
      <c r="J7" t="s">
        <v>78</v>
      </c>
      <c r="K7">
        <v>39</v>
      </c>
      <c r="L7">
        <v>8.3000000000000007</v>
      </c>
      <c r="M7" t="s">
        <v>10</v>
      </c>
      <c r="N7">
        <v>11.2</v>
      </c>
      <c r="O7">
        <v>147.6</v>
      </c>
      <c r="P7">
        <v>14.87</v>
      </c>
      <c r="Q7" t="s">
        <v>1</v>
      </c>
      <c r="R7">
        <v>1E-3</v>
      </c>
      <c r="S7">
        <v>9.7370000000000001</v>
      </c>
      <c r="T7" t="s">
        <v>1</v>
      </c>
      <c r="U7">
        <v>2964</v>
      </c>
      <c r="V7" t="s">
        <v>1</v>
      </c>
      <c r="W7">
        <v>3.6999999999999998E-2</v>
      </c>
      <c r="X7">
        <v>0.121</v>
      </c>
      <c r="Y7">
        <v>8.0000000000000002E-3</v>
      </c>
      <c r="Z7">
        <v>7.6999999999999999E-2</v>
      </c>
      <c r="AA7" t="s">
        <v>1</v>
      </c>
      <c r="AB7" t="s">
        <v>1</v>
      </c>
      <c r="AC7">
        <v>8.4000000000000005E-2</v>
      </c>
      <c r="AD7">
        <v>0.90704089499999996</v>
      </c>
    </row>
    <row r="8" spans="1:30">
      <c r="A8">
        <v>65</v>
      </c>
      <c r="B8" t="s">
        <v>77</v>
      </c>
      <c r="C8" t="s">
        <v>9</v>
      </c>
      <c r="D8">
        <v>29</v>
      </c>
      <c r="E8">
        <v>140</v>
      </c>
      <c r="F8">
        <v>0.20699999999999999</v>
      </c>
      <c r="G8" t="s">
        <v>1</v>
      </c>
      <c r="H8">
        <v>0.06</v>
      </c>
      <c r="I8">
        <v>1.2E-2</v>
      </c>
      <c r="J8" t="s">
        <v>78</v>
      </c>
      <c r="K8">
        <v>39</v>
      </c>
      <c r="L8">
        <v>8.3000000000000007</v>
      </c>
      <c r="M8" t="s">
        <v>10</v>
      </c>
      <c r="N8">
        <v>11.2</v>
      </c>
      <c r="O8">
        <v>147.6</v>
      </c>
      <c r="P8">
        <v>14.87</v>
      </c>
      <c r="Q8" t="s">
        <v>1</v>
      </c>
      <c r="R8">
        <v>1E-3</v>
      </c>
      <c r="S8">
        <v>9.7370000000000001</v>
      </c>
      <c r="T8" t="s">
        <v>1</v>
      </c>
      <c r="U8">
        <v>2964</v>
      </c>
      <c r="V8" t="s">
        <v>1</v>
      </c>
      <c r="W8">
        <v>3.6999999999999998E-2</v>
      </c>
      <c r="X8">
        <v>0.121</v>
      </c>
      <c r="Y8">
        <v>8.0000000000000002E-3</v>
      </c>
      <c r="Z8">
        <v>7.6999999999999999E-2</v>
      </c>
      <c r="AA8" t="s">
        <v>1</v>
      </c>
      <c r="AB8" t="s">
        <v>1</v>
      </c>
      <c r="AC8">
        <v>8.4000000000000005E-2</v>
      </c>
      <c r="AD8">
        <v>0.90704089499999996</v>
      </c>
    </row>
    <row r="9" spans="1:30">
      <c r="A9">
        <v>77</v>
      </c>
      <c r="B9" t="s">
        <v>77</v>
      </c>
      <c r="C9" t="s">
        <v>11</v>
      </c>
      <c r="D9">
        <v>21</v>
      </c>
      <c r="E9">
        <v>32</v>
      </c>
      <c r="F9">
        <v>0.65600000000000003</v>
      </c>
      <c r="G9">
        <v>2</v>
      </c>
      <c r="H9">
        <v>0.01</v>
      </c>
      <c r="I9">
        <v>7.0000000000000001E-3</v>
      </c>
      <c r="J9" t="s">
        <v>78</v>
      </c>
      <c r="K9">
        <v>39</v>
      </c>
      <c r="L9">
        <v>8.3000000000000007</v>
      </c>
      <c r="M9" t="s">
        <v>10</v>
      </c>
      <c r="N9">
        <v>13.65</v>
      </c>
      <c r="O9">
        <v>159.32</v>
      </c>
      <c r="P9">
        <v>10.4</v>
      </c>
      <c r="Q9" t="s">
        <v>1</v>
      </c>
      <c r="R9" t="s">
        <v>1</v>
      </c>
      <c r="S9">
        <v>0.8</v>
      </c>
      <c r="T9" t="s">
        <v>1</v>
      </c>
      <c r="U9">
        <v>4137</v>
      </c>
      <c r="V9">
        <v>0.63</v>
      </c>
      <c r="W9">
        <v>3.9E-2</v>
      </c>
      <c r="X9">
        <v>0.11700000000000001</v>
      </c>
      <c r="Y9" t="s">
        <v>1</v>
      </c>
      <c r="Z9" t="s">
        <v>1</v>
      </c>
      <c r="AA9" t="s">
        <v>1</v>
      </c>
      <c r="AB9">
        <v>0.77600000000000002</v>
      </c>
      <c r="AC9" t="s">
        <v>1</v>
      </c>
      <c r="AD9">
        <v>0.90704089499999996</v>
      </c>
    </row>
    <row r="10" spans="1:30">
      <c r="A10">
        <v>78</v>
      </c>
      <c r="B10" t="s">
        <v>77</v>
      </c>
      <c r="C10" t="s">
        <v>11</v>
      </c>
      <c r="D10">
        <v>1</v>
      </c>
      <c r="E10">
        <v>17</v>
      </c>
      <c r="F10">
        <v>5.8999999999999997E-2</v>
      </c>
      <c r="G10">
        <v>1</v>
      </c>
      <c r="H10">
        <v>0.05</v>
      </c>
      <c r="I10">
        <v>3.0000000000000001E-3</v>
      </c>
      <c r="J10" t="s">
        <v>78</v>
      </c>
      <c r="K10">
        <v>39</v>
      </c>
      <c r="L10">
        <v>8.3000000000000007</v>
      </c>
      <c r="M10" t="s">
        <v>10</v>
      </c>
      <c r="N10">
        <v>13.65</v>
      </c>
      <c r="O10">
        <v>159.32</v>
      </c>
      <c r="P10">
        <v>10.4</v>
      </c>
      <c r="Q10" t="s">
        <v>1</v>
      </c>
      <c r="R10" t="s">
        <v>1</v>
      </c>
      <c r="S10">
        <v>0.8</v>
      </c>
      <c r="T10" t="s">
        <v>1</v>
      </c>
      <c r="U10">
        <v>4137</v>
      </c>
      <c r="V10">
        <v>0.63</v>
      </c>
      <c r="W10">
        <v>3.9E-2</v>
      </c>
      <c r="X10">
        <v>0.11700000000000001</v>
      </c>
      <c r="Y10" t="s">
        <v>1</v>
      </c>
      <c r="Z10" t="s">
        <v>1</v>
      </c>
      <c r="AA10" t="s">
        <v>1</v>
      </c>
      <c r="AB10">
        <v>0.77600000000000002</v>
      </c>
      <c r="AC10" t="s">
        <v>1</v>
      </c>
      <c r="AD10">
        <v>0.90704089499999996</v>
      </c>
    </row>
    <row r="11" spans="1:30">
      <c r="A11">
        <v>104</v>
      </c>
      <c r="B11" t="s">
        <v>77</v>
      </c>
      <c r="C11" t="s">
        <v>12</v>
      </c>
      <c r="D11">
        <v>1</v>
      </c>
      <c r="E11">
        <v>24.2</v>
      </c>
      <c r="F11">
        <v>4.1000000000000002E-2</v>
      </c>
      <c r="G11" t="s">
        <v>1</v>
      </c>
      <c r="H11" t="s">
        <v>1</v>
      </c>
      <c r="I11" t="s">
        <v>1</v>
      </c>
      <c r="J11" t="s">
        <v>78</v>
      </c>
      <c r="K11">
        <v>39</v>
      </c>
      <c r="L11">
        <v>8.3000000000000007</v>
      </c>
      <c r="M11" t="s">
        <v>13</v>
      </c>
      <c r="N11">
        <v>6.58</v>
      </c>
      <c r="O11">
        <v>5.92</v>
      </c>
      <c r="P11">
        <v>0.13500000000000001</v>
      </c>
      <c r="Q11">
        <v>0.16</v>
      </c>
      <c r="R11" t="s">
        <v>1</v>
      </c>
      <c r="S11">
        <v>0.02</v>
      </c>
      <c r="T11">
        <v>0.02</v>
      </c>
      <c r="U11">
        <v>1</v>
      </c>
      <c r="V11">
        <v>0.88</v>
      </c>
      <c r="W11">
        <v>0.184</v>
      </c>
      <c r="X11">
        <v>9.5000000000000001E-2</v>
      </c>
      <c r="Y11">
        <v>2.1000000000000001E-2</v>
      </c>
      <c r="Z11" t="s">
        <v>1</v>
      </c>
      <c r="AA11" t="s">
        <v>1</v>
      </c>
      <c r="AB11" t="s">
        <v>1</v>
      </c>
      <c r="AC11">
        <v>2.1000000000000001E-2</v>
      </c>
      <c r="AD11">
        <v>0.90704089499999996</v>
      </c>
    </row>
    <row r="12" spans="1:30">
      <c r="A12">
        <v>110</v>
      </c>
      <c r="B12" t="s">
        <v>77</v>
      </c>
      <c r="C12" t="s">
        <v>14</v>
      </c>
      <c r="D12">
        <v>9</v>
      </c>
      <c r="E12">
        <v>43</v>
      </c>
      <c r="F12">
        <v>0.20899999999999999</v>
      </c>
      <c r="G12" t="s">
        <v>1</v>
      </c>
      <c r="H12" t="s">
        <v>1</v>
      </c>
      <c r="I12" t="s">
        <v>1</v>
      </c>
      <c r="J12" t="s">
        <v>78</v>
      </c>
      <c r="K12">
        <v>39</v>
      </c>
      <c r="L12">
        <v>8.3000000000000007</v>
      </c>
      <c r="M12" t="s">
        <v>10</v>
      </c>
      <c r="N12">
        <v>12.11</v>
      </c>
      <c r="O12">
        <v>9.9600000000000009</v>
      </c>
      <c r="P12">
        <v>0.35899999999999999</v>
      </c>
      <c r="Q12">
        <v>0.45800000000000002</v>
      </c>
      <c r="R12">
        <v>2E-3</v>
      </c>
      <c r="S12">
        <v>0.13400000000000001</v>
      </c>
      <c r="T12" t="s">
        <v>1</v>
      </c>
      <c r="U12">
        <v>37.299999999999997</v>
      </c>
      <c r="V12" t="s">
        <v>1</v>
      </c>
      <c r="W12">
        <v>2.3E-2</v>
      </c>
      <c r="X12">
        <v>0.124</v>
      </c>
      <c r="Y12">
        <v>5.0000000000000001E-3</v>
      </c>
      <c r="Z12">
        <v>6.9000000000000006E-2</v>
      </c>
      <c r="AA12" t="s">
        <v>1</v>
      </c>
      <c r="AB12" t="s">
        <v>1</v>
      </c>
      <c r="AC12">
        <v>7.4999999999999997E-2</v>
      </c>
      <c r="AD12">
        <v>0.90704089499999996</v>
      </c>
    </row>
    <row r="13" spans="1:30">
      <c r="A13">
        <v>118</v>
      </c>
      <c r="B13" t="s">
        <v>77</v>
      </c>
      <c r="C13" t="s">
        <v>15</v>
      </c>
      <c r="D13">
        <v>12</v>
      </c>
      <c r="E13">
        <v>254</v>
      </c>
      <c r="F13">
        <v>4.7E-2</v>
      </c>
      <c r="G13" t="s">
        <v>1</v>
      </c>
      <c r="H13" t="s">
        <v>1</v>
      </c>
      <c r="I13" t="s">
        <v>1</v>
      </c>
      <c r="J13" t="s">
        <v>78</v>
      </c>
      <c r="K13">
        <v>39</v>
      </c>
      <c r="L13">
        <v>8.3000000000000007</v>
      </c>
      <c r="M13" t="s">
        <v>16</v>
      </c>
      <c r="N13">
        <v>7.15</v>
      </c>
      <c r="O13">
        <v>10.6</v>
      </c>
      <c r="P13">
        <v>0.44</v>
      </c>
      <c r="Q13" t="s">
        <v>1</v>
      </c>
      <c r="R13">
        <v>0.32</v>
      </c>
      <c r="S13" t="s">
        <v>1</v>
      </c>
      <c r="T13" t="s">
        <v>1</v>
      </c>
      <c r="U13">
        <v>1.2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>
        <v>0.90704089499999996</v>
      </c>
    </row>
    <row r="14" spans="1:30">
      <c r="A14">
        <v>122</v>
      </c>
      <c r="B14" t="s">
        <v>77</v>
      </c>
      <c r="C14" t="s">
        <v>17</v>
      </c>
      <c r="D14">
        <v>1</v>
      </c>
      <c r="E14">
        <v>21</v>
      </c>
      <c r="F14">
        <v>4.8000000000000001E-2</v>
      </c>
      <c r="G14" t="s">
        <v>1</v>
      </c>
      <c r="H14">
        <v>1.3</v>
      </c>
      <c r="I14">
        <v>6.2E-2</v>
      </c>
      <c r="J14" t="s">
        <v>78</v>
      </c>
      <c r="K14">
        <v>39</v>
      </c>
      <c r="L14">
        <v>8.3000000000000007</v>
      </c>
      <c r="M14" t="s">
        <v>16</v>
      </c>
      <c r="N14">
        <v>15.48</v>
      </c>
      <c r="O14">
        <v>20.46</v>
      </c>
      <c r="P14">
        <v>1.4</v>
      </c>
      <c r="Q14" t="s">
        <v>1</v>
      </c>
      <c r="R14">
        <v>1.1000000000000001</v>
      </c>
      <c r="S14" t="s">
        <v>1</v>
      </c>
      <c r="T14" t="s">
        <v>1</v>
      </c>
      <c r="U14">
        <v>3</v>
      </c>
      <c r="V14">
        <v>0.56000000000000005</v>
      </c>
      <c r="W14">
        <v>0.626</v>
      </c>
      <c r="X14">
        <v>0.11</v>
      </c>
      <c r="Y14" t="s">
        <v>1</v>
      </c>
      <c r="Z14" t="s">
        <v>1</v>
      </c>
      <c r="AA14" t="s">
        <v>1</v>
      </c>
      <c r="AB14">
        <v>0.246</v>
      </c>
      <c r="AC14" t="s">
        <v>1</v>
      </c>
      <c r="AD14">
        <v>0.90704089499999996</v>
      </c>
    </row>
    <row r="15" spans="1:30">
      <c r="A15">
        <v>127</v>
      </c>
      <c r="B15" t="s">
        <v>77</v>
      </c>
      <c r="C15" t="s">
        <v>18</v>
      </c>
      <c r="D15">
        <v>3</v>
      </c>
      <c r="E15">
        <v>254</v>
      </c>
      <c r="F15">
        <v>1.2E-2</v>
      </c>
      <c r="G15" t="s">
        <v>1</v>
      </c>
      <c r="H15" t="s">
        <v>1</v>
      </c>
      <c r="I15" t="s">
        <v>1</v>
      </c>
      <c r="J15" t="s">
        <v>78</v>
      </c>
      <c r="K15">
        <v>39</v>
      </c>
      <c r="L15">
        <v>8.3000000000000007</v>
      </c>
      <c r="M15" t="s">
        <v>19</v>
      </c>
      <c r="N15">
        <v>5.5</v>
      </c>
      <c r="O15">
        <v>7.8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>
        <v>2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>
        <v>0.90704089499999996</v>
      </c>
    </row>
    <row r="16" spans="1:30">
      <c r="A16">
        <v>142</v>
      </c>
      <c r="B16" t="s">
        <v>77</v>
      </c>
      <c r="C16" t="s">
        <v>20</v>
      </c>
      <c r="D16" t="s">
        <v>1</v>
      </c>
      <c r="E16" t="s">
        <v>1</v>
      </c>
      <c r="F16">
        <v>0.05</v>
      </c>
      <c r="G16" t="s">
        <v>1</v>
      </c>
      <c r="H16">
        <v>3.3</v>
      </c>
      <c r="I16">
        <v>0.16500000000000001</v>
      </c>
      <c r="J16" t="s">
        <v>78</v>
      </c>
      <c r="K16">
        <v>39</v>
      </c>
      <c r="L16">
        <v>8.3000000000000007</v>
      </c>
      <c r="M16" t="s">
        <v>21</v>
      </c>
      <c r="N16">
        <v>12.12</v>
      </c>
      <c r="O16">
        <v>14.95</v>
      </c>
      <c r="P16">
        <v>1.38</v>
      </c>
      <c r="Q16">
        <v>0.78</v>
      </c>
      <c r="R16">
        <v>0.6</v>
      </c>
      <c r="S16">
        <v>0.26</v>
      </c>
      <c r="T16" t="s">
        <v>1</v>
      </c>
      <c r="U16">
        <v>1.2</v>
      </c>
      <c r="V16">
        <v>0.53</v>
      </c>
      <c r="W16">
        <v>3.9E-2</v>
      </c>
      <c r="X16">
        <v>3.5999999999999997E-2</v>
      </c>
      <c r="Y16">
        <v>7.5999999999999998E-2</v>
      </c>
      <c r="Z16" t="s">
        <v>1</v>
      </c>
      <c r="AA16" t="s">
        <v>1</v>
      </c>
      <c r="AB16" t="s">
        <v>1</v>
      </c>
      <c r="AC16">
        <v>7.5999999999999998E-2</v>
      </c>
      <c r="AD16">
        <v>0.90704089499999996</v>
      </c>
    </row>
    <row r="17" spans="1:30">
      <c r="A17">
        <v>240</v>
      </c>
      <c r="B17" t="s">
        <v>77</v>
      </c>
      <c r="C17" t="s">
        <v>22</v>
      </c>
      <c r="D17">
        <v>5</v>
      </c>
      <c r="E17">
        <v>8.6</v>
      </c>
      <c r="F17">
        <v>0.58499999999999996</v>
      </c>
      <c r="G17">
        <v>6</v>
      </c>
      <c r="H17">
        <v>2</v>
      </c>
      <c r="I17">
        <v>1.17</v>
      </c>
      <c r="J17" t="s">
        <v>78</v>
      </c>
      <c r="K17">
        <v>39</v>
      </c>
      <c r="L17">
        <v>8.3000000000000007</v>
      </c>
      <c r="M17" t="s">
        <v>23</v>
      </c>
      <c r="N17">
        <v>7.6</v>
      </c>
      <c r="O17">
        <v>8.9</v>
      </c>
      <c r="P17">
        <v>0.84499999999999997</v>
      </c>
      <c r="Q17" t="s">
        <v>1</v>
      </c>
      <c r="R17" t="s">
        <v>1</v>
      </c>
      <c r="S17">
        <v>8.2000000000000003E-2</v>
      </c>
      <c r="T17">
        <v>7.5999999999999998E-2</v>
      </c>
      <c r="U17" t="s">
        <v>1</v>
      </c>
      <c r="V17">
        <v>0.8</v>
      </c>
      <c r="W17">
        <v>4.4999999999999998E-2</v>
      </c>
      <c r="X17">
        <v>6.4000000000000001E-2</v>
      </c>
      <c r="Y17" t="s">
        <v>1</v>
      </c>
      <c r="Z17" t="s">
        <v>1</v>
      </c>
      <c r="AA17">
        <v>0.79900000000000004</v>
      </c>
      <c r="AB17" t="s">
        <v>1</v>
      </c>
      <c r="AC17" t="s">
        <v>1</v>
      </c>
      <c r="AD17">
        <v>0.90704089499999996</v>
      </c>
    </row>
    <row r="18" spans="1:30">
      <c r="A18">
        <v>276</v>
      </c>
      <c r="B18" t="s">
        <v>77</v>
      </c>
      <c r="C18" t="s">
        <v>24</v>
      </c>
      <c r="D18">
        <v>13</v>
      </c>
      <c r="E18">
        <v>45</v>
      </c>
      <c r="F18">
        <v>0.28899999999999998</v>
      </c>
      <c r="G18" t="s">
        <v>1</v>
      </c>
      <c r="H18" t="s">
        <v>1</v>
      </c>
      <c r="I18" t="s">
        <v>1</v>
      </c>
      <c r="J18" t="s">
        <v>78</v>
      </c>
      <c r="K18">
        <v>39</v>
      </c>
      <c r="L18">
        <v>8.3000000000000007</v>
      </c>
      <c r="M18" t="s">
        <v>25</v>
      </c>
      <c r="N18">
        <v>14.1</v>
      </c>
      <c r="O18">
        <v>20.149999999999999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>
        <v>0.90704089499999996</v>
      </c>
    </row>
    <row r="19" spans="1:30">
      <c r="A19">
        <v>294</v>
      </c>
      <c r="B19" t="s">
        <v>77</v>
      </c>
      <c r="C19" t="s">
        <v>26</v>
      </c>
      <c r="D19">
        <v>1</v>
      </c>
      <c r="E19">
        <v>13</v>
      </c>
      <c r="F19">
        <v>7.6999999999999999E-2</v>
      </c>
      <c r="G19" t="s">
        <v>1</v>
      </c>
      <c r="H19">
        <v>2.1</v>
      </c>
      <c r="I19">
        <v>0.16200000000000001</v>
      </c>
      <c r="J19" t="s">
        <v>78</v>
      </c>
      <c r="K19">
        <v>39</v>
      </c>
      <c r="L19">
        <v>8.3000000000000007</v>
      </c>
      <c r="M19" t="s">
        <v>27</v>
      </c>
      <c r="N19">
        <v>6.97</v>
      </c>
      <c r="O19">
        <v>5.0199999999999996</v>
      </c>
      <c r="P19">
        <v>0.215</v>
      </c>
      <c r="Q19" t="s">
        <v>1</v>
      </c>
      <c r="R19" t="s">
        <v>1</v>
      </c>
      <c r="S19" t="s">
        <v>1</v>
      </c>
      <c r="T19" t="s">
        <v>1</v>
      </c>
      <c r="U19">
        <v>31.1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>
        <v>0.90704089499999996</v>
      </c>
    </row>
    <row r="20" spans="1:30">
      <c r="A20">
        <v>295</v>
      </c>
      <c r="B20" t="s">
        <v>77</v>
      </c>
      <c r="C20" t="s">
        <v>26</v>
      </c>
      <c r="D20">
        <v>1</v>
      </c>
      <c r="E20">
        <v>254</v>
      </c>
      <c r="F20">
        <v>4.0000000000000001E-3</v>
      </c>
      <c r="G20" t="s">
        <v>1</v>
      </c>
      <c r="H20">
        <v>2.1</v>
      </c>
      <c r="I20">
        <v>8.0000000000000002E-3</v>
      </c>
      <c r="J20" t="s">
        <v>78</v>
      </c>
      <c r="K20">
        <v>39</v>
      </c>
      <c r="L20">
        <v>8.3000000000000007</v>
      </c>
      <c r="M20" t="s">
        <v>27</v>
      </c>
      <c r="N20">
        <v>6.97</v>
      </c>
      <c r="O20">
        <v>5.0199999999999996</v>
      </c>
      <c r="P20">
        <v>0.215</v>
      </c>
      <c r="Q20" t="s">
        <v>1</v>
      </c>
      <c r="R20" t="s">
        <v>1</v>
      </c>
      <c r="S20" t="s">
        <v>1</v>
      </c>
      <c r="T20" t="s">
        <v>1</v>
      </c>
      <c r="U20">
        <v>31.1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>
        <v>0.90704089499999996</v>
      </c>
    </row>
    <row r="21" spans="1:30">
      <c r="A21">
        <v>314</v>
      </c>
      <c r="B21" t="s">
        <v>77</v>
      </c>
      <c r="C21" t="s">
        <v>28</v>
      </c>
      <c r="D21">
        <v>6</v>
      </c>
      <c r="E21">
        <v>85.3</v>
      </c>
      <c r="F21">
        <v>7.0000000000000007E-2</v>
      </c>
      <c r="G21" t="s">
        <v>1</v>
      </c>
      <c r="H21">
        <v>2.1</v>
      </c>
      <c r="I21">
        <v>0.14799999999999999</v>
      </c>
      <c r="J21" t="s">
        <v>78</v>
      </c>
      <c r="K21">
        <v>39</v>
      </c>
      <c r="L21">
        <v>8.3000000000000007</v>
      </c>
      <c r="M21" t="s">
        <v>27</v>
      </c>
      <c r="N21">
        <v>3.16</v>
      </c>
      <c r="O21">
        <v>4.03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>
        <v>0.90704089499999996</v>
      </c>
    </row>
    <row r="22" spans="1:30">
      <c r="A22">
        <v>326</v>
      </c>
      <c r="B22" t="s">
        <v>77</v>
      </c>
      <c r="C22" t="s">
        <v>29</v>
      </c>
      <c r="D22">
        <v>56</v>
      </c>
      <c r="E22">
        <v>254</v>
      </c>
      <c r="F22">
        <v>0.22</v>
      </c>
      <c r="G22" t="s">
        <v>1</v>
      </c>
      <c r="H22">
        <v>2.1</v>
      </c>
      <c r="I22">
        <v>0.46300000000000002</v>
      </c>
      <c r="J22" t="s">
        <v>78</v>
      </c>
      <c r="K22">
        <v>39</v>
      </c>
      <c r="L22">
        <v>8.3000000000000007</v>
      </c>
      <c r="M22" t="s">
        <v>27</v>
      </c>
      <c r="N22">
        <v>3.27</v>
      </c>
      <c r="O22">
        <v>3.44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>
        <v>0.90704089499999996</v>
      </c>
    </row>
    <row r="23" spans="1:30">
      <c r="A23">
        <v>331</v>
      </c>
      <c r="B23" t="s">
        <v>77</v>
      </c>
      <c r="C23" t="s">
        <v>30</v>
      </c>
      <c r="D23">
        <v>1</v>
      </c>
      <c r="E23">
        <v>15</v>
      </c>
      <c r="F23">
        <v>0.13300000000000001</v>
      </c>
      <c r="G23" t="s">
        <v>1</v>
      </c>
      <c r="H23">
        <v>1</v>
      </c>
      <c r="I23">
        <v>0.13300000000000001</v>
      </c>
      <c r="J23" t="s">
        <v>78</v>
      </c>
      <c r="K23">
        <v>39</v>
      </c>
      <c r="L23">
        <v>8.3000000000000007</v>
      </c>
      <c r="M23" t="s">
        <v>27</v>
      </c>
      <c r="N23">
        <v>5.44</v>
      </c>
      <c r="O23">
        <v>4.71</v>
      </c>
      <c r="P23">
        <v>0.12</v>
      </c>
      <c r="Q23" t="s">
        <v>1</v>
      </c>
      <c r="R23" t="s">
        <v>1</v>
      </c>
      <c r="S23" t="s">
        <v>1</v>
      </c>
      <c r="T23" t="s">
        <v>1</v>
      </c>
      <c r="U23">
        <v>50</v>
      </c>
      <c r="V23" t="s">
        <v>1</v>
      </c>
      <c r="W23">
        <v>2.1999999999999999E-2</v>
      </c>
      <c r="X23">
        <v>3.5000000000000003E-2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>
        <v>0.90704089499999996</v>
      </c>
    </row>
    <row r="24" spans="1:30">
      <c r="A24">
        <v>348</v>
      </c>
      <c r="B24" t="s">
        <v>77</v>
      </c>
      <c r="C24" t="s">
        <v>31</v>
      </c>
      <c r="D24">
        <v>8</v>
      </c>
      <c r="E24">
        <v>23</v>
      </c>
      <c r="F24">
        <v>0.34799999999999998</v>
      </c>
      <c r="G24" t="s">
        <v>1</v>
      </c>
      <c r="H24">
        <v>1</v>
      </c>
      <c r="I24">
        <v>0.34799999999999998</v>
      </c>
      <c r="J24" t="s">
        <v>78</v>
      </c>
      <c r="K24">
        <v>39</v>
      </c>
      <c r="L24">
        <v>8.3000000000000007</v>
      </c>
      <c r="M24" t="s">
        <v>21</v>
      </c>
      <c r="N24">
        <v>7.3</v>
      </c>
      <c r="O24">
        <v>9.77</v>
      </c>
      <c r="P24">
        <v>0.14000000000000001</v>
      </c>
      <c r="Q24" t="s">
        <v>1</v>
      </c>
      <c r="R24">
        <v>6.2E-2</v>
      </c>
      <c r="S24" t="s">
        <v>1</v>
      </c>
      <c r="T24" t="s">
        <v>1</v>
      </c>
      <c r="U24">
        <v>1</v>
      </c>
      <c r="V24" t="s">
        <v>1</v>
      </c>
      <c r="W24">
        <v>0.14499999999999999</v>
      </c>
      <c r="X24">
        <v>0.114</v>
      </c>
      <c r="Y24">
        <v>7.4999999999999997E-2</v>
      </c>
      <c r="Z24">
        <v>0.19900000000000001</v>
      </c>
      <c r="AA24" t="s">
        <v>1</v>
      </c>
      <c r="AB24" t="s">
        <v>1</v>
      </c>
      <c r="AC24">
        <v>0.27400000000000002</v>
      </c>
      <c r="AD24">
        <v>0.90704089499999996</v>
      </c>
    </row>
    <row r="25" spans="1:30">
      <c r="A25">
        <v>349</v>
      </c>
      <c r="B25" t="s">
        <v>77</v>
      </c>
      <c r="C25" t="s">
        <v>31</v>
      </c>
      <c r="D25">
        <v>1</v>
      </c>
      <c r="E25">
        <v>15</v>
      </c>
      <c r="F25">
        <v>6.7000000000000004E-2</v>
      </c>
      <c r="G25" t="s">
        <v>1</v>
      </c>
      <c r="H25">
        <v>1</v>
      </c>
      <c r="I25">
        <v>6.7000000000000004E-2</v>
      </c>
      <c r="J25" t="s">
        <v>78</v>
      </c>
      <c r="K25">
        <v>39</v>
      </c>
      <c r="L25">
        <v>8.3000000000000007</v>
      </c>
      <c r="M25" t="s">
        <v>21</v>
      </c>
      <c r="N25">
        <v>7.3</v>
      </c>
      <c r="O25">
        <v>9.77</v>
      </c>
      <c r="P25">
        <v>0.14000000000000001</v>
      </c>
      <c r="Q25" t="s">
        <v>1</v>
      </c>
      <c r="R25">
        <v>6.2E-2</v>
      </c>
      <c r="S25" t="s">
        <v>1</v>
      </c>
      <c r="T25" t="s">
        <v>1</v>
      </c>
      <c r="U25">
        <v>1</v>
      </c>
      <c r="V25" t="s">
        <v>1</v>
      </c>
      <c r="W25">
        <v>0.14499999999999999</v>
      </c>
      <c r="X25">
        <v>0.114</v>
      </c>
      <c r="Y25">
        <v>7.4999999999999997E-2</v>
      </c>
      <c r="Z25">
        <v>0.19900000000000001</v>
      </c>
      <c r="AA25" t="s">
        <v>1</v>
      </c>
      <c r="AB25" t="s">
        <v>1</v>
      </c>
      <c r="AC25">
        <v>0.27400000000000002</v>
      </c>
      <c r="AD25">
        <v>0.90704089499999996</v>
      </c>
    </row>
    <row r="26" spans="1:30">
      <c r="A26">
        <v>365</v>
      </c>
      <c r="B26" t="s">
        <v>77</v>
      </c>
      <c r="C26" t="s">
        <v>32</v>
      </c>
      <c r="D26">
        <v>1</v>
      </c>
      <c r="E26">
        <v>15</v>
      </c>
      <c r="F26">
        <v>0.13300000000000001</v>
      </c>
      <c r="G26" t="s">
        <v>1</v>
      </c>
      <c r="H26">
        <v>2</v>
      </c>
      <c r="I26">
        <v>0.26700000000000002</v>
      </c>
      <c r="J26" t="s">
        <v>78</v>
      </c>
      <c r="K26">
        <v>39</v>
      </c>
      <c r="L26">
        <v>8.3000000000000007</v>
      </c>
      <c r="M26" t="s">
        <v>33</v>
      </c>
      <c r="N26">
        <v>3.52</v>
      </c>
      <c r="O26">
        <v>3.77</v>
      </c>
      <c r="P26">
        <v>2.5000000000000001E-2</v>
      </c>
      <c r="Q26" t="s">
        <v>1</v>
      </c>
      <c r="R26">
        <v>1.2999999999999999E-2</v>
      </c>
      <c r="S26">
        <v>1.2999999999999999E-2</v>
      </c>
      <c r="T26">
        <v>1.2E-2</v>
      </c>
      <c r="U26">
        <v>1</v>
      </c>
      <c r="V26" t="s">
        <v>1</v>
      </c>
      <c r="W26">
        <v>0.50800000000000001</v>
      </c>
      <c r="X26" t="s">
        <v>1</v>
      </c>
      <c r="Y26">
        <v>1.2E-2</v>
      </c>
      <c r="Z26">
        <v>4.2000000000000003E-2</v>
      </c>
      <c r="AA26" t="s">
        <v>1</v>
      </c>
      <c r="AB26" t="s">
        <v>1</v>
      </c>
      <c r="AC26">
        <v>5.3999999999999999E-2</v>
      </c>
      <c r="AD26">
        <v>0.90704089499999996</v>
      </c>
    </row>
    <row r="27" spans="1:30">
      <c r="A27">
        <v>366</v>
      </c>
      <c r="B27" t="s">
        <v>77</v>
      </c>
      <c r="C27" t="s">
        <v>32</v>
      </c>
      <c r="D27">
        <v>1</v>
      </c>
      <c r="E27">
        <v>21</v>
      </c>
      <c r="F27">
        <v>4.8000000000000001E-2</v>
      </c>
      <c r="G27">
        <v>1</v>
      </c>
      <c r="H27">
        <v>1</v>
      </c>
      <c r="I27">
        <v>4.8000000000000001E-2</v>
      </c>
      <c r="J27" t="s">
        <v>78</v>
      </c>
      <c r="K27">
        <v>39</v>
      </c>
      <c r="L27">
        <v>8.3000000000000007</v>
      </c>
      <c r="M27" t="s">
        <v>33</v>
      </c>
      <c r="N27">
        <v>3.52</v>
      </c>
      <c r="O27">
        <v>3.77</v>
      </c>
      <c r="P27">
        <v>2.5000000000000001E-2</v>
      </c>
      <c r="Q27" t="s">
        <v>1</v>
      </c>
      <c r="R27">
        <v>1.2999999999999999E-2</v>
      </c>
      <c r="S27">
        <v>1.2999999999999999E-2</v>
      </c>
      <c r="T27">
        <v>1.2E-2</v>
      </c>
      <c r="U27">
        <v>1</v>
      </c>
      <c r="V27" t="s">
        <v>1</v>
      </c>
      <c r="W27">
        <v>0.50800000000000001</v>
      </c>
      <c r="X27" t="s">
        <v>1</v>
      </c>
      <c r="Y27">
        <v>1.2E-2</v>
      </c>
      <c r="Z27">
        <v>4.2000000000000003E-2</v>
      </c>
      <c r="AA27" t="s">
        <v>1</v>
      </c>
      <c r="AB27" t="s">
        <v>1</v>
      </c>
      <c r="AC27">
        <v>5.3999999999999999E-2</v>
      </c>
      <c r="AD27">
        <v>0.90704089499999996</v>
      </c>
    </row>
    <row r="28" spans="1:30">
      <c r="A28">
        <v>386</v>
      </c>
      <c r="B28" t="s">
        <v>77</v>
      </c>
      <c r="C28" t="s">
        <v>34</v>
      </c>
      <c r="D28">
        <v>11</v>
      </c>
      <c r="E28">
        <v>254</v>
      </c>
      <c r="F28">
        <v>4.2999999999999997E-2</v>
      </c>
      <c r="G28" t="s">
        <v>1</v>
      </c>
      <c r="H28">
        <v>3.16</v>
      </c>
      <c r="I28">
        <v>0.13700000000000001</v>
      </c>
      <c r="J28" t="s">
        <v>78</v>
      </c>
      <c r="K28">
        <v>39</v>
      </c>
      <c r="L28">
        <v>8.3000000000000007</v>
      </c>
      <c r="M28" t="s">
        <v>33</v>
      </c>
      <c r="N28">
        <v>4.21</v>
      </c>
      <c r="O28">
        <v>4.33</v>
      </c>
      <c r="P28">
        <v>6.5000000000000002E-2</v>
      </c>
      <c r="Q28" t="s">
        <v>1</v>
      </c>
      <c r="R28">
        <v>4.2999999999999997E-2</v>
      </c>
      <c r="S28">
        <v>2.1999999999999999E-2</v>
      </c>
      <c r="T28">
        <v>4.2999999999999997E-2</v>
      </c>
      <c r="U28">
        <v>1</v>
      </c>
      <c r="V28" t="s">
        <v>1</v>
      </c>
      <c r="W28">
        <v>0.11899999999999999</v>
      </c>
      <c r="X28">
        <v>0.09</v>
      </c>
      <c r="Y28">
        <v>3.1E-2</v>
      </c>
      <c r="Z28">
        <v>0.11799999999999999</v>
      </c>
      <c r="AA28" t="s">
        <v>1</v>
      </c>
      <c r="AB28" t="s">
        <v>1</v>
      </c>
      <c r="AC28">
        <v>0.14899999999999999</v>
      </c>
      <c r="AD28">
        <v>0.90704089499999996</v>
      </c>
    </row>
    <row r="29" spans="1:30">
      <c r="A29">
        <v>410</v>
      </c>
      <c r="B29" t="s">
        <v>77</v>
      </c>
      <c r="C29" t="s">
        <v>35</v>
      </c>
      <c r="D29">
        <v>1</v>
      </c>
      <c r="E29">
        <v>254</v>
      </c>
      <c r="F29">
        <v>4.0000000000000001E-3</v>
      </c>
      <c r="G29" t="s">
        <v>1</v>
      </c>
      <c r="H29">
        <v>1.25</v>
      </c>
      <c r="I29">
        <v>5.0000000000000001E-3</v>
      </c>
      <c r="J29" t="s">
        <v>78</v>
      </c>
      <c r="K29">
        <v>39</v>
      </c>
      <c r="L29">
        <v>8.3000000000000007</v>
      </c>
      <c r="M29" t="s">
        <v>16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>
        <v>0.90704089499999996</v>
      </c>
    </row>
    <row r="30" spans="1:30">
      <c r="A30">
        <v>414</v>
      </c>
      <c r="B30" t="s">
        <v>77</v>
      </c>
      <c r="C30" t="s">
        <v>36</v>
      </c>
      <c r="D30">
        <v>1</v>
      </c>
      <c r="E30">
        <v>254</v>
      </c>
      <c r="F30">
        <v>4.0000000000000001E-3</v>
      </c>
      <c r="G30" t="s">
        <v>1</v>
      </c>
      <c r="H30" t="s">
        <v>1</v>
      </c>
      <c r="I30" t="s">
        <v>1</v>
      </c>
      <c r="J30" t="s">
        <v>78</v>
      </c>
      <c r="K30">
        <v>39</v>
      </c>
      <c r="L30">
        <v>8.3000000000000007</v>
      </c>
      <c r="M30" t="s">
        <v>37</v>
      </c>
      <c r="N30">
        <v>3.43</v>
      </c>
      <c r="O30">
        <v>5.92</v>
      </c>
      <c r="P30">
        <v>2.5999999999999999E-2</v>
      </c>
      <c r="Q30" t="s">
        <v>1</v>
      </c>
      <c r="R30">
        <v>2.4E-2</v>
      </c>
      <c r="S30" t="s">
        <v>1</v>
      </c>
      <c r="T30" t="s">
        <v>1</v>
      </c>
      <c r="U30">
        <v>2.9</v>
      </c>
      <c r="V30" t="s">
        <v>1</v>
      </c>
      <c r="W30">
        <v>0.747</v>
      </c>
      <c r="X30">
        <v>0.16600000000000001</v>
      </c>
      <c r="Y30">
        <v>0.03</v>
      </c>
      <c r="Z30" t="s">
        <v>1</v>
      </c>
      <c r="AA30" t="s">
        <v>1</v>
      </c>
      <c r="AB30" t="s">
        <v>1</v>
      </c>
      <c r="AC30">
        <v>0.03</v>
      </c>
      <c r="AD30">
        <v>0.90704089499999996</v>
      </c>
    </row>
    <row r="31" spans="1:30">
      <c r="A31">
        <v>415</v>
      </c>
      <c r="B31" t="s">
        <v>77</v>
      </c>
      <c r="C31" t="s">
        <v>38</v>
      </c>
      <c r="D31">
        <v>1</v>
      </c>
      <c r="E31">
        <v>2</v>
      </c>
      <c r="F31">
        <v>0.5</v>
      </c>
      <c r="G31" t="s">
        <v>1</v>
      </c>
      <c r="H31" t="s">
        <v>1</v>
      </c>
      <c r="I31" t="s">
        <v>1</v>
      </c>
      <c r="J31" t="s">
        <v>78</v>
      </c>
      <c r="K31">
        <v>39</v>
      </c>
      <c r="L31">
        <v>8.3000000000000007</v>
      </c>
      <c r="M31" t="s">
        <v>39</v>
      </c>
      <c r="N31">
        <v>12</v>
      </c>
      <c r="O31" t="s">
        <v>1</v>
      </c>
      <c r="P31">
        <v>1.38</v>
      </c>
      <c r="Q31" t="s">
        <v>1</v>
      </c>
      <c r="R31" t="s">
        <v>1</v>
      </c>
      <c r="S31">
        <v>0.221</v>
      </c>
      <c r="T31">
        <v>0.221</v>
      </c>
      <c r="U31">
        <v>1</v>
      </c>
      <c r="V31" t="s">
        <v>1</v>
      </c>
      <c r="W31">
        <v>0.28000000000000003</v>
      </c>
      <c r="X31">
        <v>1.2E-2</v>
      </c>
      <c r="Y31" t="s">
        <v>1</v>
      </c>
      <c r="Z31" t="s">
        <v>1</v>
      </c>
      <c r="AA31">
        <v>0.09</v>
      </c>
      <c r="AB31" t="s">
        <v>1</v>
      </c>
      <c r="AC31" t="s">
        <v>1</v>
      </c>
      <c r="AD31">
        <v>0.90704089499999996</v>
      </c>
    </row>
    <row r="32" spans="1:30">
      <c r="A32">
        <v>425</v>
      </c>
      <c r="B32" t="s">
        <v>77</v>
      </c>
      <c r="C32" t="s">
        <v>40</v>
      </c>
      <c r="D32">
        <v>17</v>
      </c>
      <c r="E32">
        <v>32</v>
      </c>
      <c r="F32">
        <v>0.53100000000000003</v>
      </c>
      <c r="G32">
        <v>6</v>
      </c>
      <c r="H32">
        <v>0.4</v>
      </c>
      <c r="I32">
        <v>0.21299999999999999</v>
      </c>
      <c r="J32" t="s">
        <v>78</v>
      </c>
      <c r="K32">
        <v>39</v>
      </c>
      <c r="L32">
        <v>8.3000000000000007</v>
      </c>
      <c r="M32" t="s">
        <v>41</v>
      </c>
      <c r="N32">
        <v>8.1</v>
      </c>
      <c r="O32">
        <v>188.5</v>
      </c>
      <c r="P32">
        <v>9.56</v>
      </c>
      <c r="Q32" t="s">
        <v>1</v>
      </c>
      <c r="R32" t="s">
        <v>1</v>
      </c>
      <c r="S32" t="s">
        <v>1</v>
      </c>
      <c r="T32" t="s">
        <v>1</v>
      </c>
      <c r="U32">
        <v>938</v>
      </c>
      <c r="V32">
        <v>0.9</v>
      </c>
      <c r="W32">
        <v>2.1999999999999999E-2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>
        <v>0.90704089499999996</v>
      </c>
    </row>
    <row r="33" spans="1:30">
      <c r="A33">
        <v>436</v>
      </c>
      <c r="B33" t="s">
        <v>77</v>
      </c>
      <c r="C33" t="s">
        <v>42</v>
      </c>
      <c r="D33">
        <v>48</v>
      </c>
      <c r="E33">
        <v>19.899999999999999</v>
      </c>
      <c r="F33">
        <v>1.206</v>
      </c>
      <c r="G33" t="s">
        <v>1</v>
      </c>
      <c r="H33">
        <v>3.35</v>
      </c>
      <c r="I33">
        <v>4.04</v>
      </c>
      <c r="J33" t="s">
        <v>78</v>
      </c>
      <c r="K33">
        <v>39</v>
      </c>
      <c r="L33">
        <v>8.3000000000000007</v>
      </c>
      <c r="M33" t="s">
        <v>43</v>
      </c>
      <c r="N33">
        <v>12.7</v>
      </c>
      <c r="O33">
        <v>20.350000000000001</v>
      </c>
      <c r="P33">
        <v>1.9570000000000001</v>
      </c>
      <c r="Q33">
        <v>2.74</v>
      </c>
      <c r="R33">
        <v>0.26500000000000001</v>
      </c>
      <c r="S33">
        <v>0.91800000000000004</v>
      </c>
      <c r="T33">
        <v>0.317</v>
      </c>
      <c r="U33">
        <v>1.1000000000000001</v>
      </c>
      <c r="V33">
        <v>0.8</v>
      </c>
      <c r="W33">
        <v>9.9000000000000005E-2</v>
      </c>
      <c r="X33">
        <v>6.4000000000000001E-2</v>
      </c>
      <c r="Y33">
        <v>1.4E-2</v>
      </c>
      <c r="Z33" t="s">
        <v>1</v>
      </c>
      <c r="AA33" t="s">
        <v>1</v>
      </c>
      <c r="AB33" t="s">
        <v>1</v>
      </c>
      <c r="AC33">
        <v>1.4E-2</v>
      </c>
      <c r="AD33">
        <v>0.90704089499999996</v>
      </c>
    </row>
    <row r="34" spans="1:30">
      <c r="A34">
        <v>437</v>
      </c>
      <c r="B34" t="s">
        <v>77</v>
      </c>
      <c r="C34" t="s">
        <v>42</v>
      </c>
      <c r="D34">
        <v>12</v>
      </c>
      <c r="E34">
        <v>32</v>
      </c>
      <c r="F34">
        <v>0.375</v>
      </c>
      <c r="G34">
        <v>30</v>
      </c>
      <c r="H34">
        <v>3</v>
      </c>
      <c r="I34">
        <v>1.125</v>
      </c>
      <c r="J34" t="s">
        <v>78</v>
      </c>
      <c r="K34">
        <v>39</v>
      </c>
      <c r="L34">
        <v>8.3000000000000007</v>
      </c>
      <c r="M34" t="s">
        <v>43</v>
      </c>
      <c r="N34">
        <v>12.7</v>
      </c>
      <c r="O34">
        <v>20.350000000000001</v>
      </c>
      <c r="P34">
        <v>1.9570000000000001</v>
      </c>
      <c r="Q34">
        <v>2.74</v>
      </c>
      <c r="R34">
        <v>0.26500000000000001</v>
      </c>
      <c r="S34">
        <v>0.91800000000000004</v>
      </c>
      <c r="T34">
        <v>0.317</v>
      </c>
      <c r="U34">
        <v>1.1000000000000001</v>
      </c>
      <c r="V34">
        <v>0.8</v>
      </c>
      <c r="W34">
        <v>9.9000000000000005E-2</v>
      </c>
      <c r="X34">
        <v>6.4000000000000001E-2</v>
      </c>
      <c r="Y34">
        <v>1.4E-2</v>
      </c>
      <c r="Z34" t="s">
        <v>1</v>
      </c>
      <c r="AA34" t="s">
        <v>1</v>
      </c>
      <c r="AB34" t="s">
        <v>1</v>
      </c>
      <c r="AC34">
        <v>1.4E-2</v>
      </c>
      <c r="AD34">
        <v>0.90704089499999996</v>
      </c>
    </row>
    <row r="35" spans="1:30">
      <c r="A35">
        <v>444</v>
      </c>
      <c r="B35" t="s">
        <v>77</v>
      </c>
      <c r="C35" t="s">
        <v>44</v>
      </c>
      <c r="D35">
        <v>3</v>
      </c>
      <c r="E35">
        <v>47</v>
      </c>
      <c r="F35">
        <v>6.4000000000000001E-2</v>
      </c>
      <c r="G35" t="s">
        <v>1</v>
      </c>
      <c r="H35" t="s">
        <v>1</v>
      </c>
      <c r="I35" t="s">
        <v>1</v>
      </c>
      <c r="J35" t="s">
        <v>78</v>
      </c>
      <c r="K35">
        <v>39</v>
      </c>
      <c r="L35">
        <v>8.3000000000000007</v>
      </c>
      <c r="M35" t="s">
        <v>21</v>
      </c>
      <c r="N35">
        <v>58.67</v>
      </c>
      <c r="O35">
        <v>67.13</v>
      </c>
      <c r="P35">
        <v>60.097999999999999</v>
      </c>
      <c r="Q35" t="s">
        <v>1</v>
      </c>
      <c r="R35">
        <v>0.20899999999999999</v>
      </c>
      <c r="S35">
        <v>94.885000000000005</v>
      </c>
      <c r="T35">
        <v>31.155999999999999</v>
      </c>
      <c r="U35">
        <v>170.2</v>
      </c>
      <c r="V35">
        <v>0.84</v>
      </c>
      <c r="W35">
        <v>1.9E-2</v>
      </c>
      <c r="X35">
        <v>0.04</v>
      </c>
      <c r="Y35">
        <v>0.182</v>
      </c>
      <c r="Z35">
        <v>0.20899999999999999</v>
      </c>
      <c r="AA35">
        <v>0.622</v>
      </c>
      <c r="AB35" t="s">
        <v>1</v>
      </c>
      <c r="AC35">
        <v>0.39100000000000001</v>
      </c>
      <c r="AD35">
        <v>0.90704089499999996</v>
      </c>
    </row>
    <row r="36" spans="1:30">
      <c r="A36">
        <v>450</v>
      </c>
      <c r="B36" t="s">
        <v>77</v>
      </c>
      <c r="C36" t="s">
        <v>45</v>
      </c>
      <c r="D36">
        <v>9</v>
      </c>
      <c r="E36">
        <v>32</v>
      </c>
      <c r="F36">
        <v>0.28100000000000003</v>
      </c>
      <c r="G36">
        <v>16</v>
      </c>
      <c r="H36">
        <v>2.2999999999999998</v>
      </c>
      <c r="I36">
        <v>0.64700000000000002</v>
      </c>
      <c r="J36" t="s">
        <v>78</v>
      </c>
      <c r="K36">
        <v>39</v>
      </c>
      <c r="L36">
        <v>8.3000000000000007</v>
      </c>
      <c r="M36" t="s">
        <v>46</v>
      </c>
      <c r="N36">
        <v>6.9</v>
      </c>
      <c r="O36">
        <v>7.9</v>
      </c>
      <c r="P36">
        <v>0.505</v>
      </c>
      <c r="Q36" t="s">
        <v>1</v>
      </c>
      <c r="R36">
        <v>4.4999999999999998E-2</v>
      </c>
      <c r="S36">
        <v>0.11600000000000001</v>
      </c>
      <c r="T36">
        <v>1.4E-2</v>
      </c>
      <c r="U36">
        <v>1.6</v>
      </c>
      <c r="V36">
        <v>0.78</v>
      </c>
      <c r="W36">
        <v>0.17899999999999999</v>
      </c>
      <c r="X36">
        <v>0.11899999999999999</v>
      </c>
      <c r="Y36" t="s">
        <v>1</v>
      </c>
      <c r="Z36" t="s">
        <v>1</v>
      </c>
      <c r="AA36">
        <v>0.54600000000000004</v>
      </c>
      <c r="AB36" t="s">
        <v>1</v>
      </c>
      <c r="AC36" t="s">
        <v>1</v>
      </c>
      <c r="AD36">
        <v>0.90704089499999996</v>
      </c>
    </row>
    <row r="37" spans="1:30">
      <c r="A37">
        <v>451</v>
      </c>
      <c r="B37" t="s">
        <v>77</v>
      </c>
      <c r="C37" t="s">
        <v>45</v>
      </c>
      <c r="D37">
        <v>66</v>
      </c>
      <c r="E37">
        <v>254</v>
      </c>
      <c r="F37">
        <v>0.26</v>
      </c>
      <c r="G37" t="s">
        <v>1</v>
      </c>
      <c r="H37">
        <v>2.2000000000000002</v>
      </c>
      <c r="I37">
        <v>0.57199999999999995</v>
      </c>
      <c r="J37" t="s">
        <v>78</v>
      </c>
      <c r="K37">
        <v>39</v>
      </c>
      <c r="L37">
        <v>8.3000000000000007</v>
      </c>
      <c r="M37" t="s">
        <v>46</v>
      </c>
      <c r="N37">
        <v>6.9</v>
      </c>
      <c r="O37">
        <v>7.9</v>
      </c>
      <c r="P37">
        <v>0.505</v>
      </c>
      <c r="Q37" t="s">
        <v>1</v>
      </c>
      <c r="R37">
        <v>4.4999999999999998E-2</v>
      </c>
      <c r="S37">
        <v>0.11600000000000001</v>
      </c>
      <c r="T37">
        <v>1.4E-2</v>
      </c>
      <c r="U37">
        <v>1.6</v>
      </c>
      <c r="V37">
        <v>0.78</v>
      </c>
      <c r="W37">
        <v>0.17899999999999999</v>
      </c>
      <c r="X37">
        <v>0.11899999999999999</v>
      </c>
      <c r="Y37" t="s">
        <v>1</v>
      </c>
      <c r="Z37" t="s">
        <v>1</v>
      </c>
      <c r="AA37">
        <v>0.54600000000000004</v>
      </c>
      <c r="AB37" t="s">
        <v>1</v>
      </c>
      <c r="AC37" t="s">
        <v>1</v>
      </c>
      <c r="AD37">
        <v>0.90704089499999996</v>
      </c>
    </row>
    <row r="38" spans="1:30">
      <c r="A38">
        <v>460</v>
      </c>
      <c r="B38" t="s">
        <v>77</v>
      </c>
      <c r="C38" t="s">
        <v>47</v>
      </c>
      <c r="D38">
        <v>3</v>
      </c>
      <c r="E38">
        <v>10</v>
      </c>
      <c r="F38">
        <v>0.3</v>
      </c>
      <c r="G38" t="s">
        <v>1</v>
      </c>
      <c r="H38">
        <v>7.29</v>
      </c>
      <c r="I38">
        <v>2.1859999999999999</v>
      </c>
      <c r="J38" t="s">
        <v>78</v>
      </c>
      <c r="K38">
        <v>39</v>
      </c>
      <c r="L38">
        <v>8.3000000000000007</v>
      </c>
      <c r="M38" t="s">
        <v>6</v>
      </c>
      <c r="N38">
        <v>5.17</v>
      </c>
      <c r="O38">
        <v>5.0999999999999996</v>
      </c>
      <c r="P38">
        <v>2.8000000000000001E-2</v>
      </c>
      <c r="Q38">
        <v>0.01</v>
      </c>
      <c r="R38">
        <v>1.2999999999999999E-2</v>
      </c>
      <c r="S38">
        <v>7.0000000000000001E-3</v>
      </c>
      <c r="T38">
        <v>1.2E-2</v>
      </c>
      <c r="U38">
        <v>1</v>
      </c>
      <c r="V38">
        <v>0.66</v>
      </c>
      <c r="W38">
        <v>5.5E-2</v>
      </c>
      <c r="X38">
        <v>6.9000000000000006E-2</v>
      </c>
      <c r="Y38">
        <v>8.9999999999999993E-3</v>
      </c>
      <c r="Z38" t="s">
        <v>1</v>
      </c>
      <c r="AA38" t="s">
        <v>1</v>
      </c>
      <c r="AB38" t="s">
        <v>1</v>
      </c>
      <c r="AC38">
        <v>8.9999999999999993E-3</v>
      </c>
      <c r="AD38">
        <v>0.90704089499999996</v>
      </c>
    </row>
    <row r="39" spans="1:30">
      <c r="A39">
        <v>498</v>
      </c>
      <c r="B39" t="s">
        <v>77</v>
      </c>
      <c r="C39" t="s">
        <v>48</v>
      </c>
      <c r="D39">
        <v>35</v>
      </c>
      <c r="E39">
        <v>56</v>
      </c>
      <c r="F39">
        <v>0.625</v>
      </c>
      <c r="G39">
        <v>94</v>
      </c>
      <c r="H39">
        <v>2.69</v>
      </c>
      <c r="I39">
        <v>1.679</v>
      </c>
      <c r="J39" t="s">
        <v>78</v>
      </c>
      <c r="K39">
        <v>39</v>
      </c>
      <c r="L39">
        <v>8.3000000000000007</v>
      </c>
      <c r="M39" t="s">
        <v>6</v>
      </c>
      <c r="N39">
        <v>10.47</v>
      </c>
      <c r="O39">
        <v>14.03</v>
      </c>
      <c r="P39">
        <v>0.74199999999999999</v>
      </c>
      <c r="Q39">
        <v>0.59</v>
      </c>
      <c r="R39">
        <v>0.26</v>
      </c>
      <c r="S39">
        <v>0.56899999999999995</v>
      </c>
      <c r="T39">
        <v>0.22</v>
      </c>
      <c r="U39">
        <v>1</v>
      </c>
      <c r="V39">
        <v>0.8</v>
      </c>
      <c r="W39">
        <v>7.4999999999999997E-2</v>
      </c>
      <c r="X39">
        <v>4.8000000000000001E-2</v>
      </c>
      <c r="Y39">
        <v>5.2999999999999999E-2</v>
      </c>
      <c r="Z39">
        <v>0.11</v>
      </c>
      <c r="AA39">
        <v>0.88</v>
      </c>
      <c r="AB39" t="s">
        <v>1</v>
      </c>
      <c r="AC39">
        <v>0.16400000000000001</v>
      </c>
      <c r="AD39">
        <v>0.90704089499999996</v>
      </c>
    </row>
    <row r="40" spans="1:30">
      <c r="A40">
        <v>499</v>
      </c>
      <c r="B40" t="s">
        <v>77</v>
      </c>
      <c r="C40" t="s">
        <v>48</v>
      </c>
      <c r="D40">
        <v>3</v>
      </c>
      <c r="E40">
        <v>254</v>
      </c>
      <c r="F40">
        <v>1.2E-2</v>
      </c>
      <c r="G40" t="s">
        <v>1</v>
      </c>
      <c r="H40">
        <v>2.38</v>
      </c>
      <c r="I40">
        <v>2.8000000000000001E-2</v>
      </c>
      <c r="J40" t="s">
        <v>78</v>
      </c>
      <c r="K40">
        <v>39</v>
      </c>
      <c r="L40">
        <v>8.3000000000000007</v>
      </c>
      <c r="M40" t="s">
        <v>6</v>
      </c>
      <c r="N40">
        <v>10.47</v>
      </c>
      <c r="O40">
        <v>14.03</v>
      </c>
      <c r="P40">
        <v>0.74199999999999999</v>
      </c>
      <c r="Q40">
        <v>0.59</v>
      </c>
      <c r="R40">
        <v>0.26</v>
      </c>
      <c r="S40">
        <v>0.56899999999999995</v>
      </c>
      <c r="T40">
        <v>0.22</v>
      </c>
      <c r="U40">
        <v>1</v>
      </c>
      <c r="V40">
        <v>0.8</v>
      </c>
      <c r="W40">
        <v>7.4999999999999997E-2</v>
      </c>
      <c r="X40">
        <v>4.8000000000000001E-2</v>
      </c>
      <c r="Y40">
        <v>5.2999999999999999E-2</v>
      </c>
      <c r="Z40">
        <v>0.11</v>
      </c>
      <c r="AA40">
        <v>0.88</v>
      </c>
      <c r="AB40" t="s">
        <v>1</v>
      </c>
      <c r="AC40">
        <v>0.16400000000000001</v>
      </c>
      <c r="AD40">
        <v>0.90704089499999996</v>
      </c>
    </row>
    <row r="41" spans="1:30">
      <c r="A41">
        <v>503</v>
      </c>
      <c r="B41" t="s">
        <v>77</v>
      </c>
      <c r="C41" t="s">
        <v>49</v>
      </c>
      <c r="D41">
        <v>3</v>
      </c>
      <c r="E41">
        <v>13</v>
      </c>
      <c r="F41">
        <v>0.23100000000000001</v>
      </c>
      <c r="G41">
        <v>33</v>
      </c>
      <c r="H41">
        <v>11</v>
      </c>
      <c r="I41">
        <v>2.5379999999999998</v>
      </c>
      <c r="J41" t="s">
        <v>78</v>
      </c>
      <c r="K41">
        <v>39</v>
      </c>
      <c r="L41">
        <v>8.3000000000000007</v>
      </c>
      <c r="M41" t="s">
        <v>50</v>
      </c>
      <c r="N41">
        <v>2.92</v>
      </c>
      <c r="O41">
        <v>3.24</v>
      </c>
      <c r="P41">
        <v>0.01</v>
      </c>
      <c r="Q41" t="s">
        <v>1</v>
      </c>
      <c r="R41">
        <v>4.0000000000000001E-3</v>
      </c>
      <c r="S41">
        <v>6.0000000000000001E-3</v>
      </c>
      <c r="T41" t="s">
        <v>1</v>
      </c>
      <c r="U41">
        <v>1</v>
      </c>
      <c r="V41" t="s">
        <v>1</v>
      </c>
      <c r="W41">
        <v>0.48799999999999999</v>
      </c>
      <c r="X41">
        <v>0.107</v>
      </c>
      <c r="Y41">
        <v>1E-3</v>
      </c>
      <c r="Z41">
        <v>2.1000000000000001E-2</v>
      </c>
      <c r="AA41" t="s">
        <v>1</v>
      </c>
      <c r="AB41" t="s">
        <v>1</v>
      </c>
      <c r="AC41">
        <v>2.1999999999999999E-2</v>
      </c>
      <c r="AD41">
        <v>0.90704089499999996</v>
      </c>
    </row>
    <row r="42" spans="1:30">
      <c r="A42">
        <v>504</v>
      </c>
      <c r="B42" t="s">
        <v>77</v>
      </c>
      <c r="C42" t="s">
        <v>49</v>
      </c>
      <c r="D42">
        <v>1</v>
      </c>
      <c r="E42">
        <v>10</v>
      </c>
      <c r="F42">
        <v>0.1</v>
      </c>
      <c r="G42">
        <v>1</v>
      </c>
      <c r="H42">
        <v>1</v>
      </c>
      <c r="I42">
        <v>0.1</v>
      </c>
      <c r="J42" t="s">
        <v>78</v>
      </c>
      <c r="K42">
        <v>39</v>
      </c>
      <c r="L42">
        <v>8.3000000000000007</v>
      </c>
      <c r="M42" t="s">
        <v>50</v>
      </c>
      <c r="N42">
        <v>2.92</v>
      </c>
      <c r="O42">
        <v>3.24</v>
      </c>
      <c r="P42">
        <v>0.01</v>
      </c>
      <c r="Q42" t="s">
        <v>1</v>
      </c>
      <c r="R42">
        <v>4.0000000000000001E-3</v>
      </c>
      <c r="S42">
        <v>6.0000000000000001E-3</v>
      </c>
      <c r="T42" t="s">
        <v>1</v>
      </c>
      <c r="U42">
        <v>1</v>
      </c>
      <c r="V42" t="s">
        <v>1</v>
      </c>
      <c r="W42">
        <v>0.48799999999999999</v>
      </c>
      <c r="X42">
        <v>0.107</v>
      </c>
      <c r="Y42">
        <v>1E-3</v>
      </c>
      <c r="Z42">
        <v>2.1000000000000001E-2</v>
      </c>
      <c r="AA42" t="s">
        <v>1</v>
      </c>
      <c r="AB42" t="s">
        <v>1</v>
      </c>
      <c r="AC42">
        <v>2.1999999999999999E-2</v>
      </c>
      <c r="AD42">
        <v>0.90704089499999996</v>
      </c>
    </row>
    <row r="43" spans="1:30">
      <c r="A43">
        <v>521</v>
      </c>
      <c r="B43" t="s">
        <v>77</v>
      </c>
      <c r="C43" t="s">
        <v>51</v>
      </c>
      <c r="D43">
        <v>2</v>
      </c>
      <c r="E43">
        <v>77.3</v>
      </c>
      <c r="F43">
        <v>2.5999999999999999E-2</v>
      </c>
      <c r="G43">
        <v>2</v>
      </c>
      <c r="H43">
        <v>1</v>
      </c>
      <c r="I43">
        <v>2.5999999999999999E-2</v>
      </c>
      <c r="J43" t="s">
        <v>78</v>
      </c>
      <c r="K43">
        <v>39</v>
      </c>
      <c r="L43">
        <v>8.3000000000000007</v>
      </c>
      <c r="M43" t="s">
        <v>52</v>
      </c>
      <c r="N43">
        <v>17.91</v>
      </c>
      <c r="O43">
        <v>29.71</v>
      </c>
      <c r="P43">
        <v>5.258</v>
      </c>
      <c r="Q43">
        <v>1.55</v>
      </c>
      <c r="R43">
        <v>2.1989999999999998</v>
      </c>
      <c r="S43">
        <v>3.573</v>
      </c>
      <c r="T43">
        <v>1.5569999999999999</v>
      </c>
      <c r="U43">
        <v>1</v>
      </c>
      <c r="V43">
        <v>0.54</v>
      </c>
      <c r="W43">
        <v>0.56899999999999995</v>
      </c>
      <c r="X43">
        <v>5.5E-2</v>
      </c>
      <c r="Y43">
        <v>3.0000000000000001E-3</v>
      </c>
      <c r="Z43" t="s">
        <v>1</v>
      </c>
      <c r="AA43" t="s">
        <v>1</v>
      </c>
      <c r="AB43" t="s">
        <v>1</v>
      </c>
      <c r="AC43">
        <v>3.0000000000000001E-3</v>
      </c>
      <c r="AD43">
        <v>0.90704089499999996</v>
      </c>
    </row>
    <row r="44" spans="1:30">
      <c r="A44">
        <v>533</v>
      </c>
      <c r="B44" t="s">
        <v>77</v>
      </c>
      <c r="C44" t="s">
        <v>53</v>
      </c>
      <c r="D44">
        <v>1</v>
      </c>
      <c r="E44">
        <v>32</v>
      </c>
      <c r="F44">
        <v>1</v>
      </c>
      <c r="G44">
        <v>1</v>
      </c>
      <c r="H44">
        <v>1</v>
      </c>
      <c r="I44">
        <v>1</v>
      </c>
      <c r="J44" t="s">
        <v>78</v>
      </c>
      <c r="K44">
        <v>39</v>
      </c>
      <c r="L44">
        <v>8.3000000000000007</v>
      </c>
      <c r="M44" t="s">
        <v>52</v>
      </c>
      <c r="N44">
        <v>10.49</v>
      </c>
      <c r="O44">
        <v>14.66</v>
      </c>
      <c r="P44">
        <v>0.75</v>
      </c>
      <c r="Q44" t="s">
        <v>1</v>
      </c>
      <c r="R44">
        <v>0.54</v>
      </c>
      <c r="S44">
        <v>0.12</v>
      </c>
      <c r="T44">
        <v>0.36</v>
      </c>
      <c r="U44">
        <v>1</v>
      </c>
      <c r="V44">
        <v>0.41</v>
      </c>
      <c r="W44">
        <v>0.53900000000000003</v>
      </c>
      <c r="X44">
        <v>7.0999999999999994E-2</v>
      </c>
      <c r="Y44" t="s">
        <v>1</v>
      </c>
      <c r="Z44" t="s">
        <v>1</v>
      </c>
      <c r="AA44">
        <v>8.4000000000000005E-2</v>
      </c>
      <c r="AB44" t="s">
        <v>1</v>
      </c>
      <c r="AC44" t="s">
        <v>1</v>
      </c>
      <c r="AD44">
        <v>0.90704089499999996</v>
      </c>
    </row>
    <row r="45" spans="1:30">
      <c r="A45">
        <v>540</v>
      </c>
      <c r="B45" t="s">
        <v>77</v>
      </c>
      <c r="C45" t="s">
        <v>54</v>
      </c>
      <c r="D45">
        <v>1</v>
      </c>
      <c r="E45">
        <v>15</v>
      </c>
      <c r="F45">
        <v>6.7000000000000004E-2</v>
      </c>
      <c r="G45" t="s">
        <v>1</v>
      </c>
      <c r="H45">
        <v>1</v>
      </c>
      <c r="I45">
        <v>6.7000000000000004E-2</v>
      </c>
      <c r="J45" t="s">
        <v>78</v>
      </c>
      <c r="K45">
        <v>39</v>
      </c>
      <c r="L45">
        <v>8.3000000000000007</v>
      </c>
      <c r="M45" t="s">
        <v>55</v>
      </c>
      <c r="N45">
        <v>9.8000000000000007</v>
      </c>
      <c r="O45">
        <v>14.25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>
        <v>0.90704089499999996</v>
      </c>
    </row>
    <row r="46" spans="1:30">
      <c r="A46">
        <v>2</v>
      </c>
      <c r="B46" t="s">
        <v>96</v>
      </c>
      <c r="C46" t="s">
        <v>97</v>
      </c>
      <c r="D46">
        <v>9</v>
      </c>
      <c r="E46">
        <v>18</v>
      </c>
      <c r="F46">
        <v>0.5</v>
      </c>
      <c r="G46">
        <v>11</v>
      </c>
      <c r="H46">
        <v>1.22</v>
      </c>
      <c r="I46">
        <v>0.61099999999999999</v>
      </c>
      <c r="J46" t="s">
        <v>78</v>
      </c>
      <c r="K46">
        <v>32.5</v>
      </c>
      <c r="L46">
        <v>8.9</v>
      </c>
      <c r="M46" t="s">
        <v>98</v>
      </c>
      <c r="N46">
        <v>7</v>
      </c>
      <c r="O46">
        <v>7.2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>
        <v>0.82</v>
      </c>
      <c r="W46" t="s">
        <v>1</v>
      </c>
      <c r="X46">
        <v>7.9000000000000001E-2</v>
      </c>
      <c r="Y46" t="s">
        <v>1</v>
      </c>
      <c r="Z46" t="s">
        <v>1</v>
      </c>
      <c r="AA46">
        <v>0.48299999999999998</v>
      </c>
      <c r="AB46" t="s">
        <v>1</v>
      </c>
      <c r="AC46" t="s">
        <v>1</v>
      </c>
      <c r="AD46">
        <v>0.77343226300000001</v>
      </c>
    </row>
    <row r="47" spans="1:30">
      <c r="A47">
        <v>5</v>
      </c>
      <c r="B47" t="s">
        <v>96</v>
      </c>
      <c r="C47" t="s">
        <v>0</v>
      </c>
      <c r="D47">
        <v>23</v>
      </c>
      <c r="E47">
        <v>27.7</v>
      </c>
      <c r="F47">
        <v>0.83</v>
      </c>
      <c r="G47" t="s">
        <v>1</v>
      </c>
      <c r="H47" t="s">
        <v>1</v>
      </c>
      <c r="I47" t="s">
        <v>1</v>
      </c>
      <c r="J47" t="s">
        <v>78</v>
      </c>
      <c r="K47">
        <v>32.5</v>
      </c>
      <c r="L47">
        <v>8.9</v>
      </c>
      <c r="M47" t="s">
        <v>2</v>
      </c>
      <c r="N47">
        <v>5.19</v>
      </c>
      <c r="O47">
        <v>9.76</v>
      </c>
      <c r="P47">
        <v>0.16700000000000001</v>
      </c>
      <c r="Q47" t="s">
        <v>1</v>
      </c>
      <c r="R47">
        <v>4.2000000000000003E-2</v>
      </c>
      <c r="S47">
        <v>9.1999999999999998E-2</v>
      </c>
      <c r="T47">
        <v>4.2000000000000003E-2</v>
      </c>
      <c r="U47">
        <v>1</v>
      </c>
      <c r="V47" t="s">
        <v>1</v>
      </c>
      <c r="W47">
        <v>8.6999999999999994E-2</v>
      </c>
      <c r="X47">
        <v>7.5999999999999998E-2</v>
      </c>
      <c r="Y47">
        <v>0.10199999999999999</v>
      </c>
      <c r="Z47">
        <v>0.215</v>
      </c>
      <c r="AA47" t="s">
        <v>1</v>
      </c>
      <c r="AB47" t="s">
        <v>1</v>
      </c>
      <c r="AC47">
        <v>0.317</v>
      </c>
      <c r="AD47">
        <v>0.77343226300000001</v>
      </c>
    </row>
    <row r="48" spans="1:30">
      <c r="A48">
        <v>13</v>
      </c>
      <c r="B48" t="s">
        <v>96</v>
      </c>
      <c r="C48" t="s">
        <v>3</v>
      </c>
      <c r="D48">
        <v>81</v>
      </c>
      <c r="E48">
        <v>20.6</v>
      </c>
      <c r="F48">
        <v>3.97</v>
      </c>
      <c r="G48">
        <v>323</v>
      </c>
      <c r="H48">
        <v>3.99</v>
      </c>
      <c r="I48">
        <v>15.84</v>
      </c>
      <c r="J48" t="s">
        <v>78</v>
      </c>
      <c r="K48">
        <v>32.5</v>
      </c>
      <c r="L48">
        <v>8.9</v>
      </c>
      <c r="M48" t="s">
        <v>4</v>
      </c>
      <c r="N48">
        <v>5.03</v>
      </c>
      <c r="O48">
        <v>6.36</v>
      </c>
      <c r="P48">
        <v>0.08</v>
      </c>
      <c r="Q48">
        <v>0.03</v>
      </c>
      <c r="R48" t="s">
        <v>1</v>
      </c>
      <c r="S48" t="s">
        <v>1</v>
      </c>
      <c r="T48" t="s">
        <v>1</v>
      </c>
      <c r="U48">
        <v>1.7</v>
      </c>
      <c r="V48">
        <v>0.41</v>
      </c>
      <c r="W48">
        <v>0.68400000000000005</v>
      </c>
      <c r="X48">
        <v>7.5999999999999998E-2</v>
      </c>
      <c r="Y48" t="s">
        <v>1</v>
      </c>
      <c r="Z48" t="s">
        <v>1</v>
      </c>
      <c r="AA48" t="s">
        <v>1</v>
      </c>
      <c r="AB48">
        <v>0.217</v>
      </c>
      <c r="AC48" t="s">
        <v>1</v>
      </c>
      <c r="AD48">
        <v>0.77343226300000001</v>
      </c>
    </row>
    <row r="49" spans="1:30">
      <c r="A49">
        <v>14</v>
      </c>
      <c r="B49" t="s">
        <v>96</v>
      </c>
      <c r="C49" t="s">
        <v>3</v>
      </c>
      <c r="D49">
        <v>31</v>
      </c>
      <c r="E49">
        <v>12</v>
      </c>
      <c r="F49">
        <v>2.58</v>
      </c>
      <c r="G49">
        <v>77</v>
      </c>
      <c r="H49">
        <v>2.48</v>
      </c>
      <c r="I49">
        <v>6.4080000000000004</v>
      </c>
      <c r="J49" t="s">
        <v>78</v>
      </c>
      <c r="K49">
        <v>32.5</v>
      </c>
      <c r="L49">
        <v>8.9</v>
      </c>
      <c r="M49" t="s">
        <v>4</v>
      </c>
      <c r="N49">
        <v>5.03</v>
      </c>
      <c r="O49">
        <v>6.36</v>
      </c>
      <c r="P49">
        <v>0.08</v>
      </c>
      <c r="Q49">
        <v>0.03</v>
      </c>
      <c r="R49" t="s">
        <v>1</v>
      </c>
      <c r="S49" t="s">
        <v>1</v>
      </c>
      <c r="T49" t="s">
        <v>1</v>
      </c>
      <c r="U49">
        <v>1.7</v>
      </c>
      <c r="V49">
        <v>0.41</v>
      </c>
      <c r="W49">
        <v>0.68400000000000005</v>
      </c>
      <c r="X49">
        <v>7.5999999999999998E-2</v>
      </c>
      <c r="Y49" t="s">
        <v>1</v>
      </c>
      <c r="Z49" t="s">
        <v>1</v>
      </c>
      <c r="AA49" t="s">
        <v>1</v>
      </c>
      <c r="AB49">
        <v>0.217</v>
      </c>
      <c r="AC49" t="s">
        <v>1</v>
      </c>
      <c r="AD49">
        <v>0.77343226300000001</v>
      </c>
    </row>
    <row r="50" spans="1:30">
      <c r="A50">
        <v>15</v>
      </c>
      <c r="B50" t="s">
        <v>96</v>
      </c>
      <c r="C50" t="s">
        <v>3</v>
      </c>
      <c r="D50">
        <v>2</v>
      </c>
      <c r="E50">
        <v>21.5</v>
      </c>
      <c r="F50">
        <v>9.2999999999999999E-2</v>
      </c>
      <c r="G50" t="s">
        <v>1</v>
      </c>
      <c r="H50">
        <v>2.99</v>
      </c>
      <c r="I50">
        <v>0.27800000000000002</v>
      </c>
      <c r="J50" t="s">
        <v>78</v>
      </c>
      <c r="K50">
        <v>32.5</v>
      </c>
      <c r="L50">
        <v>8.9</v>
      </c>
      <c r="M50" t="s">
        <v>4</v>
      </c>
      <c r="N50">
        <v>5.03</v>
      </c>
      <c r="O50">
        <v>6.36</v>
      </c>
      <c r="P50">
        <v>0.08</v>
      </c>
      <c r="Q50">
        <v>0.03</v>
      </c>
      <c r="R50" t="s">
        <v>1</v>
      </c>
      <c r="S50" t="s">
        <v>1</v>
      </c>
      <c r="T50" t="s">
        <v>1</v>
      </c>
      <c r="U50">
        <v>1.7</v>
      </c>
      <c r="V50">
        <v>0.41</v>
      </c>
      <c r="W50">
        <v>0.68400000000000005</v>
      </c>
      <c r="X50">
        <v>7.5999999999999998E-2</v>
      </c>
      <c r="Y50" t="s">
        <v>1</v>
      </c>
      <c r="Z50" t="s">
        <v>1</v>
      </c>
      <c r="AA50" t="s">
        <v>1</v>
      </c>
      <c r="AB50">
        <v>0.217</v>
      </c>
      <c r="AC50" t="s">
        <v>1</v>
      </c>
      <c r="AD50">
        <v>0.77343226300000001</v>
      </c>
    </row>
    <row r="51" spans="1:30">
      <c r="A51">
        <v>21</v>
      </c>
      <c r="B51" t="s">
        <v>96</v>
      </c>
      <c r="C51" t="s">
        <v>99</v>
      </c>
      <c r="D51">
        <v>2</v>
      </c>
      <c r="E51">
        <v>4.4000000000000004</v>
      </c>
      <c r="F51">
        <v>0.45500000000000002</v>
      </c>
      <c r="G51" t="s">
        <v>1</v>
      </c>
      <c r="H51">
        <v>2.99</v>
      </c>
      <c r="I51">
        <v>1.36</v>
      </c>
      <c r="J51" t="s">
        <v>78</v>
      </c>
      <c r="K51">
        <v>32.5</v>
      </c>
      <c r="L51">
        <v>8.9</v>
      </c>
      <c r="M51" t="s">
        <v>4</v>
      </c>
      <c r="N51">
        <v>5</v>
      </c>
      <c r="O51">
        <v>10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>
        <v>0.77343226300000001</v>
      </c>
    </row>
    <row r="52" spans="1:30">
      <c r="A52">
        <v>34</v>
      </c>
      <c r="B52" t="s">
        <v>96</v>
      </c>
      <c r="C52" t="s">
        <v>7</v>
      </c>
      <c r="D52">
        <v>1</v>
      </c>
      <c r="E52">
        <v>254</v>
      </c>
      <c r="F52">
        <v>4.0000000000000001E-3</v>
      </c>
      <c r="G52" t="s">
        <v>1</v>
      </c>
      <c r="H52" t="s">
        <v>1</v>
      </c>
      <c r="I52" t="s">
        <v>1</v>
      </c>
      <c r="J52" t="s">
        <v>78</v>
      </c>
      <c r="K52">
        <v>32.5</v>
      </c>
      <c r="L52">
        <v>8.9</v>
      </c>
      <c r="M52" t="s">
        <v>8</v>
      </c>
      <c r="N52">
        <v>7.42</v>
      </c>
      <c r="O52">
        <v>7.7</v>
      </c>
      <c r="P52">
        <v>0.54</v>
      </c>
      <c r="Q52" t="s">
        <v>1</v>
      </c>
      <c r="R52" t="s">
        <v>1</v>
      </c>
      <c r="S52" t="s">
        <v>1</v>
      </c>
      <c r="T52" t="s">
        <v>1</v>
      </c>
      <c r="U52">
        <v>1</v>
      </c>
      <c r="V52">
        <v>0.77</v>
      </c>
      <c r="W52">
        <v>0.219</v>
      </c>
      <c r="X52">
        <v>4.8000000000000001E-2</v>
      </c>
      <c r="Y52">
        <v>4.8000000000000001E-2</v>
      </c>
      <c r="Z52" t="s">
        <v>1</v>
      </c>
      <c r="AA52" t="s">
        <v>1</v>
      </c>
      <c r="AB52" t="s">
        <v>1</v>
      </c>
      <c r="AC52">
        <v>4.8000000000000001E-2</v>
      </c>
      <c r="AD52">
        <v>0.77343226300000001</v>
      </c>
    </row>
    <row r="53" spans="1:30">
      <c r="A53">
        <v>48</v>
      </c>
      <c r="B53" t="s">
        <v>96</v>
      </c>
      <c r="C53" t="s">
        <v>100</v>
      </c>
      <c r="D53">
        <v>2</v>
      </c>
      <c r="E53">
        <v>0.5</v>
      </c>
      <c r="F53">
        <v>4</v>
      </c>
      <c r="G53" t="s">
        <v>1</v>
      </c>
      <c r="H53">
        <v>9.6199999999999992</v>
      </c>
      <c r="I53">
        <v>38.491999999999997</v>
      </c>
      <c r="J53" t="s">
        <v>78</v>
      </c>
      <c r="K53">
        <v>32.5</v>
      </c>
      <c r="L53">
        <v>8.9</v>
      </c>
      <c r="M53" t="s">
        <v>101</v>
      </c>
      <c r="N53">
        <v>5</v>
      </c>
      <c r="O53">
        <v>4.5</v>
      </c>
      <c r="P53" t="s">
        <v>1</v>
      </c>
      <c r="Q53" t="s">
        <v>1</v>
      </c>
      <c r="R53">
        <v>3.0000000000000001E-3</v>
      </c>
      <c r="S53" t="s">
        <v>1</v>
      </c>
      <c r="T53" t="s">
        <v>1</v>
      </c>
      <c r="U53">
        <v>4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>
        <v>0.77343226300000001</v>
      </c>
    </row>
    <row r="54" spans="1:30">
      <c r="A54">
        <v>49</v>
      </c>
      <c r="B54" t="s">
        <v>96</v>
      </c>
      <c r="C54" t="s">
        <v>100</v>
      </c>
      <c r="D54">
        <v>51</v>
      </c>
      <c r="E54">
        <v>102.3</v>
      </c>
      <c r="F54">
        <v>0.499</v>
      </c>
      <c r="G54">
        <v>1325</v>
      </c>
      <c r="H54">
        <v>25.98</v>
      </c>
      <c r="I54">
        <v>12.952</v>
      </c>
      <c r="J54" t="s">
        <v>78</v>
      </c>
      <c r="K54">
        <v>32.5</v>
      </c>
      <c r="L54">
        <v>8.9</v>
      </c>
      <c r="M54" t="s">
        <v>101</v>
      </c>
      <c r="N54">
        <v>5</v>
      </c>
      <c r="O54">
        <v>4.5</v>
      </c>
      <c r="P54" t="s">
        <v>1</v>
      </c>
      <c r="Q54" t="s">
        <v>1</v>
      </c>
      <c r="R54">
        <v>3.0000000000000001E-3</v>
      </c>
      <c r="S54" t="s">
        <v>1</v>
      </c>
      <c r="T54" t="s">
        <v>1</v>
      </c>
      <c r="U54">
        <v>4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>
        <v>0.77343226300000001</v>
      </c>
    </row>
    <row r="55" spans="1:30">
      <c r="A55">
        <v>50</v>
      </c>
      <c r="B55" t="s">
        <v>96</v>
      </c>
      <c r="C55" t="s">
        <v>100</v>
      </c>
      <c r="D55">
        <v>9</v>
      </c>
      <c r="E55">
        <v>22</v>
      </c>
      <c r="F55">
        <v>0.40899999999999997</v>
      </c>
      <c r="G55">
        <v>17</v>
      </c>
      <c r="H55">
        <v>1.89</v>
      </c>
      <c r="I55">
        <v>0.77300000000000002</v>
      </c>
      <c r="J55" t="s">
        <v>78</v>
      </c>
      <c r="K55">
        <v>32.5</v>
      </c>
      <c r="L55">
        <v>8.9</v>
      </c>
      <c r="M55" t="s">
        <v>101</v>
      </c>
      <c r="N55">
        <v>5</v>
      </c>
      <c r="O55">
        <v>4.5</v>
      </c>
      <c r="P55" t="s">
        <v>1</v>
      </c>
      <c r="Q55" t="s">
        <v>1</v>
      </c>
      <c r="R55">
        <v>3.0000000000000001E-3</v>
      </c>
      <c r="S55" t="s">
        <v>1</v>
      </c>
      <c r="T55" t="s">
        <v>1</v>
      </c>
      <c r="U55">
        <v>4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>
        <v>0.77343226300000001</v>
      </c>
    </row>
    <row r="56" spans="1:30">
      <c r="A56">
        <v>51</v>
      </c>
      <c r="B56" t="s">
        <v>96</v>
      </c>
      <c r="C56" t="s">
        <v>100</v>
      </c>
      <c r="D56">
        <v>9</v>
      </c>
      <c r="E56">
        <v>22</v>
      </c>
      <c r="F56">
        <v>0.40899999999999997</v>
      </c>
      <c r="G56">
        <v>17</v>
      </c>
      <c r="H56">
        <v>1</v>
      </c>
      <c r="I56">
        <v>0.40899999999999997</v>
      </c>
      <c r="J56" t="s">
        <v>78</v>
      </c>
      <c r="K56">
        <v>32.5</v>
      </c>
      <c r="L56">
        <v>8.9</v>
      </c>
      <c r="M56" t="s">
        <v>101</v>
      </c>
      <c r="N56">
        <v>5</v>
      </c>
      <c r="O56">
        <v>4.5</v>
      </c>
      <c r="P56" t="s">
        <v>1</v>
      </c>
      <c r="Q56" t="s">
        <v>1</v>
      </c>
      <c r="R56">
        <v>3.0000000000000001E-3</v>
      </c>
      <c r="S56" t="s">
        <v>1</v>
      </c>
      <c r="T56" t="s">
        <v>1</v>
      </c>
      <c r="U56">
        <v>4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>
        <v>0.77343226300000001</v>
      </c>
    </row>
    <row r="57" spans="1:30">
      <c r="A57">
        <v>66</v>
      </c>
      <c r="B57" t="s">
        <v>96</v>
      </c>
      <c r="C57" t="s">
        <v>9</v>
      </c>
      <c r="D57">
        <v>6</v>
      </c>
      <c r="E57">
        <v>5.5</v>
      </c>
      <c r="F57">
        <v>1.091</v>
      </c>
      <c r="G57" t="s">
        <v>1</v>
      </c>
      <c r="H57">
        <v>0.48</v>
      </c>
      <c r="I57">
        <v>0.52400000000000002</v>
      </c>
      <c r="J57" t="s">
        <v>78</v>
      </c>
      <c r="K57">
        <v>32.5</v>
      </c>
      <c r="L57">
        <v>8.9</v>
      </c>
      <c r="M57" t="s">
        <v>10</v>
      </c>
      <c r="N57">
        <v>11.2</v>
      </c>
      <c r="O57">
        <v>147.6</v>
      </c>
      <c r="P57">
        <v>14.87</v>
      </c>
      <c r="Q57" t="s">
        <v>1</v>
      </c>
      <c r="R57">
        <v>1E-3</v>
      </c>
      <c r="S57">
        <v>9.7370000000000001</v>
      </c>
      <c r="T57" t="s">
        <v>1</v>
      </c>
      <c r="U57">
        <v>2964</v>
      </c>
      <c r="V57" t="s">
        <v>1</v>
      </c>
      <c r="W57">
        <v>3.6999999999999998E-2</v>
      </c>
      <c r="X57">
        <v>0.121</v>
      </c>
      <c r="Y57">
        <v>8.0000000000000002E-3</v>
      </c>
      <c r="Z57">
        <v>7.6999999999999999E-2</v>
      </c>
      <c r="AA57" t="s">
        <v>1</v>
      </c>
      <c r="AB57" t="s">
        <v>1</v>
      </c>
      <c r="AC57">
        <v>8.4000000000000005E-2</v>
      </c>
      <c r="AD57">
        <v>0.77343226300000001</v>
      </c>
    </row>
    <row r="58" spans="1:30">
      <c r="A58">
        <v>67</v>
      </c>
      <c r="B58" t="s">
        <v>96</v>
      </c>
      <c r="C58" t="s">
        <v>9</v>
      </c>
      <c r="D58">
        <v>1</v>
      </c>
      <c r="E58">
        <v>250</v>
      </c>
      <c r="F58">
        <v>4.0000000000000001E-3</v>
      </c>
      <c r="G58" t="s">
        <v>1</v>
      </c>
      <c r="H58">
        <v>0.48</v>
      </c>
      <c r="I58">
        <v>2E-3</v>
      </c>
      <c r="J58" t="s">
        <v>78</v>
      </c>
      <c r="K58">
        <v>32.5</v>
      </c>
      <c r="L58">
        <v>8.9</v>
      </c>
      <c r="M58" t="s">
        <v>10</v>
      </c>
      <c r="N58">
        <v>11.2</v>
      </c>
      <c r="O58">
        <v>147.6</v>
      </c>
      <c r="P58">
        <v>14.87</v>
      </c>
      <c r="Q58" t="s">
        <v>1</v>
      </c>
      <c r="R58">
        <v>1E-3</v>
      </c>
      <c r="S58">
        <v>9.7370000000000001</v>
      </c>
      <c r="T58" t="s">
        <v>1</v>
      </c>
      <c r="U58">
        <v>2964</v>
      </c>
      <c r="V58" t="s">
        <v>1</v>
      </c>
      <c r="W58">
        <v>3.6999999999999998E-2</v>
      </c>
      <c r="X58">
        <v>0.121</v>
      </c>
      <c r="Y58">
        <v>8.0000000000000002E-3</v>
      </c>
      <c r="Z58">
        <v>7.6999999999999999E-2</v>
      </c>
      <c r="AA58" t="s">
        <v>1</v>
      </c>
      <c r="AB58" t="s">
        <v>1</v>
      </c>
      <c r="AC58">
        <v>8.4000000000000005E-2</v>
      </c>
      <c r="AD58">
        <v>0.77343226300000001</v>
      </c>
    </row>
    <row r="59" spans="1:30">
      <c r="A59">
        <v>79</v>
      </c>
      <c r="B59" t="s">
        <v>96</v>
      </c>
      <c r="C59" t="s">
        <v>11</v>
      </c>
      <c r="D59">
        <v>4</v>
      </c>
      <c r="E59">
        <v>17</v>
      </c>
      <c r="F59">
        <v>0.23499999999999999</v>
      </c>
      <c r="G59">
        <v>3</v>
      </c>
      <c r="H59">
        <v>0.04</v>
      </c>
      <c r="I59">
        <v>8.9999999999999993E-3</v>
      </c>
      <c r="J59" t="s">
        <v>78</v>
      </c>
      <c r="K59">
        <v>32.5</v>
      </c>
      <c r="L59">
        <v>8.9</v>
      </c>
      <c r="M59" t="s">
        <v>10</v>
      </c>
      <c r="N59">
        <v>13.65</v>
      </c>
      <c r="O59">
        <v>159.32</v>
      </c>
      <c r="P59">
        <v>10.4</v>
      </c>
      <c r="Q59" t="s">
        <v>1</v>
      </c>
      <c r="R59" t="s">
        <v>1</v>
      </c>
      <c r="S59">
        <v>0.8</v>
      </c>
      <c r="T59" t="s">
        <v>1</v>
      </c>
      <c r="U59">
        <v>4137</v>
      </c>
      <c r="V59">
        <v>0.63</v>
      </c>
      <c r="W59">
        <v>3.9E-2</v>
      </c>
      <c r="X59">
        <v>0.11700000000000001</v>
      </c>
      <c r="Y59" t="s">
        <v>1</v>
      </c>
      <c r="Z59" t="s">
        <v>1</v>
      </c>
      <c r="AA59" t="s">
        <v>1</v>
      </c>
      <c r="AB59">
        <v>0.77600000000000002</v>
      </c>
      <c r="AC59" t="s">
        <v>1</v>
      </c>
      <c r="AD59">
        <v>0.77343226300000001</v>
      </c>
    </row>
    <row r="60" spans="1:30">
      <c r="A60">
        <v>80</v>
      </c>
      <c r="B60" t="s">
        <v>96</v>
      </c>
      <c r="C60" t="s">
        <v>11</v>
      </c>
      <c r="D60">
        <v>17</v>
      </c>
      <c r="E60">
        <v>32</v>
      </c>
      <c r="F60">
        <v>0.53100000000000003</v>
      </c>
      <c r="G60">
        <v>2</v>
      </c>
      <c r="H60">
        <v>0.01</v>
      </c>
      <c r="I60">
        <v>5.0000000000000001E-3</v>
      </c>
      <c r="J60" t="s">
        <v>78</v>
      </c>
      <c r="K60">
        <v>32.5</v>
      </c>
      <c r="L60">
        <v>8.9</v>
      </c>
      <c r="M60" t="s">
        <v>10</v>
      </c>
      <c r="N60">
        <v>13.65</v>
      </c>
      <c r="O60">
        <v>159.32</v>
      </c>
      <c r="P60">
        <v>10.4</v>
      </c>
      <c r="Q60" t="s">
        <v>1</v>
      </c>
      <c r="R60" t="s">
        <v>1</v>
      </c>
      <c r="S60">
        <v>0.8</v>
      </c>
      <c r="T60" t="s">
        <v>1</v>
      </c>
      <c r="U60">
        <v>4137</v>
      </c>
      <c r="V60">
        <v>0.63</v>
      </c>
      <c r="W60">
        <v>3.9E-2</v>
      </c>
      <c r="X60">
        <v>0.11700000000000001</v>
      </c>
      <c r="Y60" t="s">
        <v>1</v>
      </c>
      <c r="Z60" t="s">
        <v>1</v>
      </c>
      <c r="AA60" t="s">
        <v>1</v>
      </c>
      <c r="AB60">
        <v>0.77600000000000002</v>
      </c>
      <c r="AC60" t="s">
        <v>1</v>
      </c>
      <c r="AD60">
        <v>0.77343226300000001</v>
      </c>
    </row>
    <row r="61" spans="1:30">
      <c r="A61">
        <v>89</v>
      </c>
      <c r="B61" t="s">
        <v>96</v>
      </c>
      <c r="C61" t="s">
        <v>102</v>
      </c>
      <c r="D61">
        <v>3</v>
      </c>
      <c r="E61">
        <v>15</v>
      </c>
      <c r="F61">
        <v>1</v>
      </c>
      <c r="G61" t="s">
        <v>1</v>
      </c>
      <c r="H61">
        <v>1.5</v>
      </c>
      <c r="I61">
        <v>1.5</v>
      </c>
      <c r="J61" t="s">
        <v>78</v>
      </c>
      <c r="K61">
        <v>32.5</v>
      </c>
      <c r="L61">
        <v>8.9</v>
      </c>
      <c r="M61" t="s">
        <v>103</v>
      </c>
      <c r="N61">
        <v>10.7</v>
      </c>
      <c r="O61">
        <v>12.3</v>
      </c>
      <c r="P61">
        <v>1.6</v>
      </c>
      <c r="Q61">
        <v>0.7</v>
      </c>
      <c r="R61">
        <v>1.05</v>
      </c>
      <c r="S61" t="s">
        <v>1</v>
      </c>
      <c r="T61" t="s">
        <v>1</v>
      </c>
      <c r="U61">
        <v>2</v>
      </c>
      <c r="V61">
        <v>0.81</v>
      </c>
      <c r="W61">
        <v>6.3E-2</v>
      </c>
      <c r="X61">
        <v>6.8000000000000005E-2</v>
      </c>
      <c r="Y61" t="s">
        <v>1</v>
      </c>
      <c r="Z61" t="s">
        <v>1</v>
      </c>
      <c r="AA61" t="s">
        <v>1</v>
      </c>
      <c r="AB61">
        <v>0.82699999999999996</v>
      </c>
      <c r="AC61" t="s">
        <v>1</v>
      </c>
      <c r="AD61">
        <v>0.77343226300000001</v>
      </c>
    </row>
    <row r="62" spans="1:30">
      <c r="A62">
        <v>90</v>
      </c>
      <c r="B62" t="s">
        <v>96</v>
      </c>
      <c r="C62" t="s">
        <v>102</v>
      </c>
      <c r="D62">
        <v>11</v>
      </c>
      <c r="E62">
        <v>18</v>
      </c>
      <c r="F62">
        <v>0.61099999999999999</v>
      </c>
      <c r="G62" t="s">
        <v>1</v>
      </c>
      <c r="H62">
        <v>1.04</v>
      </c>
      <c r="I62">
        <v>0.63300000000000001</v>
      </c>
      <c r="J62" t="s">
        <v>78</v>
      </c>
      <c r="K62">
        <v>32.5</v>
      </c>
      <c r="L62">
        <v>8.9</v>
      </c>
      <c r="M62" t="s">
        <v>103</v>
      </c>
      <c r="N62">
        <v>10.7</v>
      </c>
      <c r="O62">
        <v>12.3</v>
      </c>
      <c r="P62">
        <v>1.6</v>
      </c>
      <c r="Q62">
        <v>0.7</v>
      </c>
      <c r="R62">
        <v>1.05</v>
      </c>
      <c r="S62" t="s">
        <v>1</v>
      </c>
      <c r="T62" t="s">
        <v>1</v>
      </c>
      <c r="U62">
        <v>2</v>
      </c>
      <c r="V62">
        <v>0.81</v>
      </c>
      <c r="W62">
        <v>6.3E-2</v>
      </c>
      <c r="X62">
        <v>6.8000000000000005E-2</v>
      </c>
      <c r="Y62" t="s">
        <v>1</v>
      </c>
      <c r="Z62" t="s">
        <v>1</v>
      </c>
      <c r="AA62" t="s">
        <v>1</v>
      </c>
      <c r="AB62">
        <v>0.82699999999999996</v>
      </c>
      <c r="AC62" t="s">
        <v>1</v>
      </c>
      <c r="AD62">
        <v>0.77343226300000001</v>
      </c>
    </row>
    <row r="63" spans="1:30">
      <c r="A63">
        <v>91</v>
      </c>
      <c r="B63" t="s">
        <v>96</v>
      </c>
      <c r="C63" t="s">
        <v>102</v>
      </c>
      <c r="D63">
        <v>14</v>
      </c>
      <c r="E63">
        <v>42</v>
      </c>
      <c r="F63">
        <v>0.33300000000000002</v>
      </c>
      <c r="G63">
        <v>8</v>
      </c>
      <c r="H63">
        <v>0.56999999999999995</v>
      </c>
      <c r="I63">
        <v>0.19</v>
      </c>
      <c r="J63" t="s">
        <v>78</v>
      </c>
      <c r="K63">
        <v>32.5</v>
      </c>
      <c r="L63">
        <v>8.9</v>
      </c>
      <c r="M63" t="s">
        <v>103</v>
      </c>
      <c r="N63">
        <v>10.7</v>
      </c>
      <c r="O63">
        <v>12.3</v>
      </c>
      <c r="P63">
        <v>1.6</v>
      </c>
      <c r="Q63">
        <v>0.7</v>
      </c>
      <c r="R63">
        <v>1.05</v>
      </c>
      <c r="S63" t="s">
        <v>1</v>
      </c>
      <c r="T63" t="s">
        <v>1</v>
      </c>
      <c r="U63">
        <v>2</v>
      </c>
      <c r="V63">
        <v>0.81</v>
      </c>
      <c r="W63">
        <v>6.3E-2</v>
      </c>
      <c r="X63">
        <v>6.8000000000000005E-2</v>
      </c>
      <c r="Y63" t="s">
        <v>1</v>
      </c>
      <c r="Z63" t="s">
        <v>1</v>
      </c>
      <c r="AA63" t="s">
        <v>1</v>
      </c>
      <c r="AB63">
        <v>0.82699999999999996</v>
      </c>
      <c r="AC63" t="s">
        <v>1</v>
      </c>
      <c r="AD63">
        <v>0.77343226300000001</v>
      </c>
    </row>
    <row r="64" spans="1:30">
      <c r="A64">
        <v>99</v>
      </c>
      <c r="B64" t="s">
        <v>96</v>
      </c>
      <c r="C64" t="s">
        <v>104</v>
      </c>
      <c r="D64">
        <v>32</v>
      </c>
      <c r="E64">
        <v>40</v>
      </c>
      <c r="F64">
        <v>0.8</v>
      </c>
      <c r="G64">
        <v>54</v>
      </c>
      <c r="H64">
        <v>1.69</v>
      </c>
      <c r="I64">
        <v>1.35</v>
      </c>
      <c r="J64" t="s">
        <v>78</v>
      </c>
      <c r="K64">
        <v>32.5</v>
      </c>
      <c r="L64">
        <v>8.9</v>
      </c>
      <c r="M64" t="s">
        <v>105</v>
      </c>
      <c r="N64">
        <v>15.36</v>
      </c>
      <c r="O64">
        <v>21.45</v>
      </c>
      <c r="P64">
        <v>0.98</v>
      </c>
      <c r="Q64" t="s">
        <v>1</v>
      </c>
      <c r="R64">
        <v>0.70499999999999996</v>
      </c>
      <c r="S64" t="s">
        <v>1</v>
      </c>
      <c r="T64" t="s">
        <v>1</v>
      </c>
      <c r="U64">
        <v>1</v>
      </c>
      <c r="V64">
        <v>0.75</v>
      </c>
      <c r="W64">
        <v>0.155</v>
      </c>
      <c r="X64">
        <v>9.2999999999999999E-2</v>
      </c>
      <c r="Y64" t="s">
        <v>1</v>
      </c>
      <c r="Z64" t="s">
        <v>1</v>
      </c>
      <c r="AA64" t="s">
        <v>1</v>
      </c>
      <c r="AB64">
        <v>0.70299999999999996</v>
      </c>
      <c r="AC64" t="s">
        <v>1</v>
      </c>
      <c r="AD64">
        <v>0.77343226300000001</v>
      </c>
    </row>
    <row r="65" spans="1:30">
      <c r="A65">
        <v>105</v>
      </c>
      <c r="B65" t="s">
        <v>96</v>
      </c>
      <c r="C65" t="s">
        <v>12</v>
      </c>
      <c r="D65">
        <v>1</v>
      </c>
      <c r="E65">
        <v>24.2</v>
      </c>
      <c r="F65">
        <v>4.1000000000000002E-2</v>
      </c>
      <c r="G65" t="s">
        <v>1</v>
      </c>
      <c r="H65" t="s">
        <v>1</v>
      </c>
      <c r="I65" t="s">
        <v>1</v>
      </c>
      <c r="J65" t="s">
        <v>78</v>
      </c>
      <c r="K65">
        <v>32.5</v>
      </c>
      <c r="L65">
        <v>8.9</v>
      </c>
      <c r="M65" t="s">
        <v>13</v>
      </c>
      <c r="N65">
        <v>6.58</v>
      </c>
      <c r="O65">
        <v>5.92</v>
      </c>
      <c r="P65">
        <v>0.13500000000000001</v>
      </c>
      <c r="Q65">
        <v>0.16</v>
      </c>
      <c r="R65" t="s">
        <v>1</v>
      </c>
      <c r="S65">
        <v>0.02</v>
      </c>
      <c r="T65">
        <v>0.02</v>
      </c>
      <c r="U65">
        <v>1</v>
      </c>
      <c r="V65">
        <v>0.88</v>
      </c>
      <c r="W65">
        <v>0.184</v>
      </c>
      <c r="X65">
        <v>9.5000000000000001E-2</v>
      </c>
      <c r="Y65">
        <v>2.1000000000000001E-2</v>
      </c>
      <c r="Z65" t="s">
        <v>1</v>
      </c>
      <c r="AA65" t="s">
        <v>1</v>
      </c>
      <c r="AB65" t="s">
        <v>1</v>
      </c>
      <c r="AC65">
        <v>2.1000000000000001E-2</v>
      </c>
      <c r="AD65">
        <v>0.77343226300000001</v>
      </c>
    </row>
    <row r="66" spans="1:30">
      <c r="A66">
        <v>111</v>
      </c>
      <c r="B66" t="s">
        <v>96</v>
      </c>
      <c r="C66" t="s">
        <v>14</v>
      </c>
      <c r="D66">
        <v>9</v>
      </c>
      <c r="E66">
        <v>43</v>
      </c>
      <c r="F66">
        <v>0.20899999999999999</v>
      </c>
      <c r="G66" t="s">
        <v>1</v>
      </c>
      <c r="H66" t="s">
        <v>1</v>
      </c>
      <c r="I66" t="s">
        <v>1</v>
      </c>
      <c r="J66" t="s">
        <v>78</v>
      </c>
      <c r="K66">
        <v>32.5</v>
      </c>
      <c r="L66">
        <v>8.9</v>
      </c>
      <c r="M66" t="s">
        <v>10</v>
      </c>
      <c r="N66">
        <v>12.11</v>
      </c>
      <c r="O66">
        <v>9.9600000000000009</v>
      </c>
      <c r="P66">
        <v>0.35899999999999999</v>
      </c>
      <c r="Q66">
        <v>0.45800000000000002</v>
      </c>
      <c r="R66">
        <v>2E-3</v>
      </c>
      <c r="S66">
        <v>0.13400000000000001</v>
      </c>
      <c r="T66" t="s">
        <v>1</v>
      </c>
      <c r="U66">
        <v>37.299999999999997</v>
      </c>
      <c r="V66" t="s">
        <v>1</v>
      </c>
      <c r="W66">
        <v>2.3E-2</v>
      </c>
      <c r="X66">
        <v>0.124</v>
      </c>
      <c r="Y66">
        <v>5.0000000000000001E-3</v>
      </c>
      <c r="Z66">
        <v>6.9000000000000006E-2</v>
      </c>
      <c r="AA66" t="s">
        <v>1</v>
      </c>
      <c r="AB66" t="s">
        <v>1</v>
      </c>
      <c r="AC66">
        <v>7.4999999999999997E-2</v>
      </c>
      <c r="AD66">
        <v>0.77343226300000001</v>
      </c>
    </row>
    <row r="67" spans="1:30">
      <c r="A67">
        <v>119</v>
      </c>
      <c r="B67" t="s">
        <v>96</v>
      </c>
      <c r="C67" t="s">
        <v>15</v>
      </c>
      <c r="D67">
        <v>3</v>
      </c>
      <c r="E67">
        <v>254</v>
      </c>
      <c r="F67">
        <v>1.2E-2</v>
      </c>
      <c r="G67" t="s">
        <v>1</v>
      </c>
      <c r="H67" t="s">
        <v>1</v>
      </c>
      <c r="I67" t="s">
        <v>1</v>
      </c>
      <c r="J67" t="s">
        <v>78</v>
      </c>
      <c r="K67">
        <v>32.5</v>
      </c>
      <c r="L67">
        <v>8.9</v>
      </c>
      <c r="M67" t="s">
        <v>16</v>
      </c>
      <c r="N67">
        <v>7.15</v>
      </c>
      <c r="O67">
        <v>10.6</v>
      </c>
      <c r="P67">
        <v>0.44</v>
      </c>
      <c r="Q67" t="s">
        <v>1</v>
      </c>
      <c r="R67">
        <v>0.32</v>
      </c>
      <c r="S67" t="s">
        <v>1</v>
      </c>
      <c r="T67" t="s">
        <v>1</v>
      </c>
      <c r="U67">
        <v>1.2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>
        <v>0.77343226300000001</v>
      </c>
    </row>
    <row r="68" spans="1:30">
      <c r="A68">
        <v>123</v>
      </c>
      <c r="B68" t="s">
        <v>96</v>
      </c>
      <c r="C68" t="s">
        <v>17</v>
      </c>
      <c r="D68">
        <v>1</v>
      </c>
      <c r="E68">
        <v>21</v>
      </c>
      <c r="F68">
        <v>4.8000000000000001E-2</v>
      </c>
      <c r="G68" t="s">
        <v>1</v>
      </c>
      <c r="H68">
        <v>1.3</v>
      </c>
      <c r="I68">
        <v>6.2E-2</v>
      </c>
      <c r="J68" t="s">
        <v>78</v>
      </c>
      <c r="K68">
        <v>32.5</v>
      </c>
      <c r="L68">
        <v>8.9</v>
      </c>
      <c r="M68" t="s">
        <v>16</v>
      </c>
      <c r="N68">
        <v>15.48</v>
      </c>
      <c r="O68">
        <v>20.46</v>
      </c>
      <c r="P68">
        <v>1.4</v>
      </c>
      <c r="Q68" t="s">
        <v>1</v>
      </c>
      <c r="R68">
        <v>1.1000000000000001</v>
      </c>
      <c r="S68" t="s">
        <v>1</v>
      </c>
      <c r="T68" t="s">
        <v>1</v>
      </c>
      <c r="U68">
        <v>3</v>
      </c>
      <c r="V68">
        <v>0.56000000000000005</v>
      </c>
      <c r="W68">
        <v>0.626</v>
      </c>
      <c r="X68">
        <v>0.11</v>
      </c>
      <c r="Y68" t="s">
        <v>1</v>
      </c>
      <c r="Z68" t="s">
        <v>1</v>
      </c>
      <c r="AA68" t="s">
        <v>1</v>
      </c>
      <c r="AB68">
        <v>0.246</v>
      </c>
      <c r="AC68" t="s">
        <v>1</v>
      </c>
      <c r="AD68">
        <v>0.77343226300000001</v>
      </c>
    </row>
    <row r="69" spans="1:30">
      <c r="A69">
        <v>128</v>
      </c>
      <c r="B69" t="s">
        <v>96</v>
      </c>
      <c r="C69" t="s">
        <v>18</v>
      </c>
      <c r="D69">
        <v>2</v>
      </c>
      <c r="E69">
        <v>254</v>
      </c>
      <c r="F69">
        <v>8.0000000000000002E-3</v>
      </c>
      <c r="G69" t="s">
        <v>1</v>
      </c>
      <c r="H69" t="s">
        <v>1</v>
      </c>
      <c r="I69" t="s">
        <v>1</v>
      </c>
      <c r="J69" t="s">
        <v>78</v>
      </c>
      <c r="K69">
        <v>32.5</v>
      </c>
      <c r="L69">
        <v>8.9</v>
      </c>
      <c r="M69" t="s">
        <v>19</v>
      </c>
      <c r="N69">
        <v>5.5</v>
      </c>
      <c r="O69">
        <v>7.8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>
        <v>2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>
        <v>0.77343226300000001</v>
      </c>
    </row>
    <row r="70" spans="1:30">
      <c r="A70">
        <v>132</v>
      </c>
      <c r="B70" t="s">
        <v>96</v>
      </c>
      <c r="C70" t="s">
        <v>106</v>
      </c>
      <c r="D70">
        <v>3</v>
      </c>
      <c r="E70">
        <v>22.2</v>
      </c>
      <c r="F70">
        <v>0.13500000000000001</v>
      </c>
      <c r="G70" t="s">
        <v>1</v>
      </c>
      <c r="H70">
        <v>7.67</v>
      </c>
      <c r="I70">
        <v>1.036</v>
      </c>
      <c r="J70" t="s">
        <v>78</v>
      </c>
      <c r="K70">
        <v>32.5</v>
      </c>
      <c r="L70">
        <v>8.9</v>
      </c>
      <c r="M70" t="s">
        <v>107</v>
      </c>
      <c r="N70">
        <v>5.49</v>
      </c>
      <c r="O70">
        <v>7.51</v>
      </c>
      <c r="P70">
        <v>0.16800000000000001</v>
      </c>
      <c r="Q70" t="s">
        <v>1</v>
      </c>
      <c r="R70">
        <v>5.0999999999999997E-2</v>
      </c>
      <c r="S70">
        <v>0.13600000000000001</v>
      </c>
      <c r="T70">
        <v>3.3000000000000002E-2</v>
      </c>
      <c r="U70">
        <v>1</v>
      </c>
      <c r="V70" t="s">
        <v>1</v>
      </c>
      <c r="W70">
        <v>0.88</v>
      </c>
      <c r="X70">
        <v>8.0000000000000002E-3</v>
      </c>
      <c r="Y70" t="s">
        <v>1</v>
      </c>
      <c r="Z70" t="s">
        <v>1</v>
      </c>
      <c r="AA70" t="s">
        <v>1</v>
      </c>
      <c r="AB70">
        <v>0.04</v>
      </c>
      <c r="AC70" t="s">
        <v>1</v>
      </c>
      <c r="AD70">
        <v>0.77343226300000001</v>
      </c>
    </row>
    <row r="71" spans="1:30">
      <c r="A71">
        <v>137</v>
      </c>
      <c r="B71" t="s">
        <v>96</v>
      </c>
      <c r="C71" t="s">
        <v>108</v>
      </c>
      <c r="D71">
        <v>60</v>
      </c>
      <c r="E71">
        <v>43.7</v>
      </c>
      <c r="F71">
        <v>1.373</v>
      </c>
      <c r="G71">
        <v>460</v>
      </c>
      <c r="H71">
        <v>7.67</v>
      </c>
      <c r="I71">
        <v>10.526</v>
      </c>
      <c r="J71" t="s">
        <v>78</v>
      </c>
      <c r="K71">
        <v>32.5</v>
      </c>
      <c r="L71">
        <v>8.9</v>
      </c>
      <c r="M71" t="s">
        <v>107</v>
      </c>
      <c r="N71">
        <v>4</v>
      </c>
      <c r="O71">
        <v>11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>
        <v>0.77343226300000001</v>
      </c>
    </row>
    <row r="72" spans="1:30">
      <c r="A72">
        <v>139</v>
      </c>
      <c r="B72" t="s">
        <v>96</v>
      </c>
      <c r="C72" t="s">
        <v>109</v>
      </c>
      <c r="D72">
        <v>2</v>
      </c>
      <c r="E72">
        <v>1.3</v>
      </c>
      <c r="F72">
        <v>1.538</v>
      </c>
      <c r="G72" t="s">
        <v>1</v>
      </c>
      <c r="H72" t="s">
        <v>1</v>
      </c>
      <c r="I72" t="s">
        <v>1</v>
      </c>
      <c r="J72" t="s">
        <v>78</v>
      </c>
      <c r="K72">
        <v>32.5</v>
      </c>
      <c r="L72">
        <v>8.9</v>
      </c>
      <c r="M72" t="s">
        <v>21</v>
      </c>
      <c r="N72">
        <v>11</v>
      </c>
      <c r="O72">
        <v>16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>
        <v>0.77343226300000001</v>
      </c>
    </row>
    <row r="73" spans="1:30">
      <c r="A73">
        <v>143</v>
      </c>
      <c r="B73" t="s">
        <v>96</v>
      </c>
      <c r="C73" t="s">
        <v>20</v>
      </c>
      <c r="D73" t="s">
        <v>1</v>
      </c>
      <c r="E73" t="s">
        <v>1</v>
      </c>
      <c r="F73">
        <v>0.65</v>
      </c>
      <c r="G73" t="s">
        <v>1</v>
      </c>
      <c r="H73">
        <v>4</v>
      </c>
      <c r="I73">
        <v>2.6</v>
      </c>
      <c r="J73" t="s">
        <v>78</v>
      </c>
      <c r="K73">
        <v>32.5</v>
      </c>
      <c r="L73">
        <v>8.9</v>
      </c>
      <c r="M73" t="s">
        <v>21</v>
      </c>
      <c r="N73">
        <v>12.12</v>
      </c>
      <c r="O73">
        <v>14.95</v>
      </c>
      <c r="P73">
        <v>1.38</v>
      </c>
      <c r="Q73">
        <v>0.78</v>
      </c>
      <c r="R73">
        <v>0.6</v>
      </c>
      <c r="S73">
        <v>0.26</v>
      </c>
      <c r="T73" t="s">
        <v>1</v>
      </c>
      <c r="U73">
        <v>1.2</v>
      </c>
      <c r="V73">
        <v>0.53</v>
      </c>
      <c r="W73">
        <v>3.9E-2</v>
      </c>
      <c r="X73">
        <v>3.5999999999999997E-2</v>
      </c>
      <c r="Y73">
        <v>7.5999999999999998E-2</v>
      </c>
      <c r="Z73" t="s">
        <v>1</v>
      </c>
      <c r="AA73" t="s">
        <v>1</v>
      </c>
      <c r="AB73" t="s">
        <v>1</v>
      </c>
      <c r="AC73">
        <v>7.5999999999999998E-2</v>
      </c>
      <c r="AD73">
        <v>0.77343226300000001</v>
      </c>
    </row>
    <row r="74" spans="1:30">
      <c r="A74">
        <v>147</v>
      </c>
      <c r="B74" t="s">
        <v>96</v>
      </c>
      <c r="C74" t="s">
        <v>110</v>
      </c>
      <c r="D74">
        <v>213</v>
      </c>
      <c r="E74">
        <v>60</v>
      </c>
      <c r="F74">
        <v>3.55</v>
      </c>
      <c r="G74">
        <v>390</v>
      </c>
      <c r="H74">
        <v>1.83</v>
      </c>
      <c r="I74">
        <v>6.5</v>
      </c>
      <c r="J74" t="s">
        <v>78</v>
      </c>
      <c r="K74">
        <v>32.5</v>
      </c>
      <c r="L74">
        <v>8.9</v>
      </c>
      <c r="M74" t="s">
        <v>21</v>
      </c>
      <c r="N74">
        <v>19.5</v>
      </c>
      <c r="O74">
        <v>25</v>
      </c>
      <c r="P74">
        <v>0.5</v>
      </c>
      <c r="Q74" t="s">
        <v>1</v>
      </c>
      <c r="R74">
        <v>0.2</v>
      </c>
      <c r="S74" t="s">
        <v>1</v>
      </c>
      <c r="T74" t="s">
        <v>1</v>
      </c>
      <c r="U74" t="s">
        <v>1</v>
      </c>
      <c r="V74">
        <v>0.86</v>
      </c>
      <c r="W74">
        <v>2.8000000000000001E-2</v>
      </c>
      <c r="X74">
        <v>5.6000000000000001E-2</v>
      </c>
      <c r="Y74" t="s">
        <v>1</v>
      </c>
      <c r="Z74" t="s">
        <v>1</v>
      </c>
      <c r="AA74">
        <v>0.88</v>
      </c>
      <c r="AB74" t="s">
        <v>1</v>
      </c>
      <c r="AC74" t="s">
        <v>1</v>
      </c>
      <c r="AD74">
        <v>0.77343226300000001</v>
      </c>
    </row>
    <row r="75" spans="1:30">
      <c r="A75">
        <v>148</v>
      </c>
      <c r="B75" t="s">
        <v>96</v>
      </c>
      <c r="C75" t="s">
        <v>110</v>
      </c>
      <c r="D75">
        <v>115</v>
      </c>
      <c r="E75">
        <v>116</v>
      </c>
      <c r="F75">
        <v>0.99099999999999999</v>
      </c>
      <c r="G75" t="s">
        <v>1</v>
      </c>
      <c r="H75">
        <v>1.53</v>
      </c>
      <c r="I75">
        <v>1.5169999999999999</v>
      </c>
      <c r="J75" t="s">
        <v>78</v>
      </c>
      <c r="K75">
        <v>32.5</v>
      </c>
      <c r="L75">
        <v>8.9</v>
      </c>
      <c r="M75" t="s">
        <v>21</v>
      </c>
      <c r="N75">
        <v>19.5</v>
      </c>
      <c r="O75">
        <v>25</v>
      </c>
      <c r="P75">
        <v>0.5</v>
      </c>
      <c r="Q75" t="s">
        <v>1</v>
      </c>
      <c r="R75">
        <v>0.2</v>
      </c>
      <c r="S75" t="s">
        <v>1</v>
      </c>
      <c r="T75" t="s">
        <v>1</v>
      </c>
      <c r="U75" t="s">
        <v>1</v>
      </c>
      <c r="V75">
        <v>0.86</v>
      </c>
      <c r="W75">
        <v>2.8000000000000001E-2</v>
      </c>
      <c r="X75">
        <v>5.6000000000000001E-2</v>
      </c>
      <c r="Y75" t="s">
        <v>1</v>
      </c>
      <c r="Z75" t="s">
        <v>1</v>
      </c>
      <c r="AA75">
        <v>0.88</v>
      </c>
      <c r="AB75" t="s">
        <v>1</v>
      </c>
      <c r="AC75" t="s">
        <v>1</v>
      </c>
      <c r="AD75">
        <v>0.77343226300000001</v>
      </c>
    </row>
    <row r="76" spans="1:30">
      <c r="A76">
        <v>149</v>
      </c>
      <c r="B76" t="s">
        <v>96</v>
      </c>
      <c r="C76" t="s">
        <v>110</v>
      </c>
      <c r="D76">
        <v>6</v>
      </c>
      <c r="E76">
        <v>10</v>
      </c>
      <c r="F76">
        <v>0.6</v>
      </c>
      <c r="G76">
        <v>9</v>
      </c>
      <c r="H76">
        <v>1.5</v>
      </c>
      <c r="I76">
        <v>0.9</v>
      </c>
      <c r="J76" t="s">
        <v>78</v>
      </c>
      <c r="K76">
        <v>32.5</v>
      </c>
      <c r="L76">
        <v>8.9</v>
      </c>
      <c r="M76" t="s">
        <v>21</v>
      </c>
      <c r="N76">
        <v>19.5</v>
      </c>
      <c r="O76">
        <v>25</v>
      </c>
      <c r="P76">
        <v>0.5</v>
      </c>
      <c r="Q76" t="s">
        <v>1</v>
      </c>
      <c r="R76">
        <v>0.2</v>
      </c>
      <c r="S76" t="s">
        <v>1</v>
      </c>
      <c r="T76" t="s">
        <v>1</v>
      </c>
      <c r="U76" t="s">
        <v>1</v>
      </c>
      <c r="V76">
        <v>0.86</v>
      </c>
      <c r="W76">
        <v>2.8000000000000001E-2</v>
      </c>
      <c r="X76">
        <v>5.6000000000000001E-2</v>
      </c>
      <c r="Y76" t="s">
        <v>1</v>
      </c>
      <c r="Z76" t="s">
        <v>1</v>
      </c>
      <c r="AA76">
        <v>0.88</v>
      </c>
      <c r="AB76" t="s">
        <v>1</v>
      </c>
      <c r="AC76" t="s">
        <v>1</v>
      </c>
      <c r="AD76">
        <v>0.77343226300000001</v>
      </c>
    </row>
    <row r="77" spans="1:30">
      <c r="A77">
        <v>238</v>
      </c>
      <c r="B77" t="s">
        <v>96</v>
      </c>
      <c r="C77" t="s">
        <v>111</v>
      </c>
      <c r="D77">
        <v>1</v>
      </c>
      <c r="E77">
        <v>8</v>
      </c>
      <c r="F77">
        <v>0.125</v>
      </c>
      <c r="G77" t="s">
        <v>1</v>
      </c>
      <c r="H77" t="s">
        <v>1</v>
      </c>
      <c r="I77" t="s">
        <v>1</v>
      </c>
      <c r="J77" t="s">
        <v>78</v>
      </c>
      <c r="K77">
        <v>32.5</v>
      </c>
      <c r="L77">
        <v>8.9</v>
      </c>
      <c r="M77" t="s">
        <v>25</v>
      </c>
      <c r="N77">
        <v>12.3</v>
      </c>
      <c r="O77">
        <v>12.4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>
        <v>1</v>
      </c>
      <c r="V77" t="s">
        <v>1</v>
      </c>
      <c r="W77">
        <v>0.40799999999999997</v>
      </c>
      <c r="X77">
        <v>8.1000000000000003E-2</v>
      </c>
      <c r="Y77" t="s">
        <v>1</v>
      </c>
      <c r="Z77" t="s">
        <v>1</v>
      </c>
      <c r="AA77" t="s">
        <v>1</v>
      </c>
      <c r="AB77">
        <v>0.42499999999999999</v>
      </c>
      <c r="AC77" t="s">
        <v>1</v>
      </c>
      <c r="AD77">
        <v>0.77343226300000001</v>
      </c>
    </row>
    <row r="78" spans="1:30">
      <c r="A78">
        <v>241</v>
      </c>
      <c r="B78" t="s">
        <v>96</v>
      </c>
      <c r="C78" t="s">
        <v>22</v>
      </c>
      <c r="D78">
        <v>38</v>
      </c>
      <c r="E78">
        <v>8.6</v>
      </c>
      <c r="F78">
        <v>4.444</v>
      </c>
      <c r="G78">
        <v>59</v>
      </c>
      <c r="H78">
        <v>1.9</v>
      </c>
      <c r="I78">
        <v>8.4589999999999996</v>
      </c>
      <c r="J78" t="s">
        <v>78</v>
      </c>
      <c r="K78">
        <v>32.5</v>
      </c>
      <c r="L78">
        <v>8.9</v>
      </c>
      <c r="M78" t="s">
        <v>23</v>
      </c>
      <c r="N78">
        <v>7.6</v>
      </c>
      <c r="O78">
        <v>8.9</v>
      </c>
      <c r="P78">
        <v>0.84499999999999997</v>
      </c>
      <c r="Q78" t="s">
        <v>1</v>
      </c>
      <c r="R78" t="s">
        <v>1</v>
      </c>
      <c r="S78">
        <v>8.2000000000000003E-2</v>
      </c>
      <c r="T78">
        <v>7.5999999999999998E-2</v>
      </c>
      <c r="U78" t="s">
        <v>1</v>
      </c>
      <c r="V78">
        <v>0.8</v>
      </c>
      <c r="W78">
        <v>4.4999999999999998E-2</v>
      </c>
      <c r="X78">
        <v>6.4000000000000001E-2</v>
      </c>
      <c r="Y78" t="s">
        <v>1</v>
      </c>
      <c r="Z78" t="s">
        <v>1</v>
      </c>
      <c r="AA78">
        <v>0.79900000000000004</v>
      </c>
      <c r="AB78" t="s">
        <v>1</v>
      </c>
      <c r="AC78" t="s">
        <v>1</v>
      </c>
      <c r="AD78">
        <v>0.77343226300000001</v>
      </c>
    </row>
    <row r="79" spans="1:30">
      <c r="A79">
        <v>244</v>
      </c>
      <c r="B79" t="s">
        <v>96</v>
      </c>
      <c r="C79" t="s">
        <v>112</v>
      </c>
      <c r="D79">
        <v>3</v>
      </c>
      <c r="E79">
        <v>2</v>
      </c>
      <c r="F79">
        <v>1.5</v>
      </c>
      <c r="G79" t="s">
        <v>1</v>
      </c>
      <c r="H79">
        <v>10</v>
      </c>
      <c r="I79">
        <v>15</v>
      </c>
      <c r="J79" t="s">
        <v>78</v>
      </c>
      <c r="K79">
        <v>32.5</v>
      </c>
      <c r="L79">
        <v>8.9</v>
      </c>
      <c r="M79" t="s">
        <v>23</v>
      </c>
      <c r="N79">
        <v>24.31</v>
      </c>
      <c r="O79">
        <v>24.74</v>
      </c>
      <c r="P79">
        <v>9.7349999999999994</v>
      </c>
      <c r="Q79">
        <v>10.237</v>
      </c>
      <c r="R79">
        <v>8.8999999999999996E-2</v>
      </c>
      <c r="S79">
        <v>2.2879999999999998</v>
      </c>
      <c r="T79">
        <v>0.19400000000000001</v>
      </c>
      <c r="U79">
        <v>148.9</v>
      </c>
      <c r="V79">
        <v>0.86</v>
      </c>
      <c r="W79">
        <v>4.4999999999999998E-2</v>
      </c>
      <c r="X79">
        <v>5.3999999999999999E-2</v>
      </c>
      <c r="Y79">
        <v>2E-3</v>
      </c>
      <c r="Z79">
        <v>9.1999999999999998E-2</v>
      </c>
      <c r="AA79">
        <v>0.90800000000000003</v>
      </c>
      <c r="AB79">
        <v>0.80800000000000005</v>
      </c>
      <c r="AC79">
        <v>9.4E-2</v>
      </c>
      <c r="AD79">
        <v>0.77343226300000001</v>
      </c>
    </row>
    <row r="80" spans="1:30">
      <c r="A80">
        <v>248</v>
      </c>
      <c r="B80" t="s">
        <v>96</v>
      </c>
      <c r="C80" t="s">
        <v>113</v>
      </c>
      <c r="D80">
        <v>126</v>
      </c>
      <c r="E80">
        <v>30</v>
      </c>
      <c r="F80">
        <v>4.2</v>
      </c>
      <c r="G80" t="s">
        <v>1</v>
      </c>
      <c r="H80">
        <v>1</v>
      </c>
      <c r="I80">
        <v>4.2</v>
      </c>
      <c r="J80" t="s">
        <v>78</v>
      </c>
      <c r="K80">
        <v>32.5</v>
      </c>
      <c r="L80">
        <v>8.9</v>
      </c>
      <c r="M80" t="s">
        <v>23</v>
      </c>
      <c r="N80">
        <v>8</v>
      </c>
      <c r="O80">
        <v>10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>
        <v>0.77343226300000001</v>
      </c>
    </row>
    <row r="81" spans="1:30">
      <c r="A81">
        <v>249</v>
      </c>
      <c r="B81" t="s">
        <v>96</v>
      </c>
      <c r="C81" t="s">
        <v>113</v>
      </c>
      <c r="D81">
        <v>12</v>
      </c>
      <c r="E81">
        <v>4.5</v>
      </c>
      <c r="F81">
        <v>2.6669999999999998</v>
      </c>
      <c r="G81" t="s">
        <v>1</v>
      </c>
      <c r="H81">
        <v>1</v>
      </c>
      <c r="I81">
        <v>2.6669999999999998</v>
      </c>
      <c r="J81" t="s">
        <v>78</v>
      </c>
      <c r="K81">
        <v>32.5</v>
      </c>
      <c r="L81">
        <v>8.9</v>
      </c>
      <c r="M81" t="s">
        <v>23</v>
      </c>
      <c r="N81">
        <v>8</v>
      </c>
      <c r="O81">
        <v>10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>
        <v>0.77343226300000001</v>
      </c>
    </row>
    <row r="82" spans="1:30">
      <c r="A82">
        <v>252</v>
      </c>
      <c r="B82" t="s">
        <v>96</v>
      </c>
      <c r="C82" t="s">
        <v>114</v>
      </c>
      <c r="D82">
        <v>42</v>
      </c>
      <c r="E82">
        <v>23</v>
      </c>
      <c r="F82">
        <v>1.8260000000000001</v>
      </c>
      <c r="G82">
        <v>104</v>
      </c>
      <c r="H82">
        <v>3.5</v>
      </c>
      <c r="I82">
        <v>6.391</v>
      </c>
      <c r="J82" t="s">
        <v>78</v>
      </c>
      <c r="K82">
        <v>32.5</v>
      </c>
      <c r="L82">
        <v>8.9</v>
      </c>
      <c r="M82" t="s">
        <v>115</v>
      </c>
      <c r="N82">
        <v>11.6</v>
      </c>
      <c r="O82" t="s">
        <v>1</v>
      </c>
      <c r="P82">
        <v>0.8</v>
      </c>
      <c r="Q82" t="s">
        <v>1</v>
      </c>
      <c r="R82" t="s">
        <v>1</v>
      </c>
      <c r="S82">
        <v>0.13</v>
      </c>
      <c r="T82" t="s">
        <v>1</v>
      </c>
      <c r="U82">
        <v>3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>
        <v>0.77343226300000001</v>
      </c>
    </row>
    <row r="83" spans="1:30">
      <c r="A83">
        <v>253</v>
      </c>
      <c r="B83" t="s">
        <v>96</v>
      </c>
      <c r="C83" t="s">
        <v>114</v>
      </c>
      <c r="D83">
        <v>42</v>
      </c>
      <c r="E83">
        <v>23</v>
      </c>
      <c r="F83">
        <v>1.8260000000000001</v>
      </c>
      <c r="G83">
        <v>104</v>
      </c>
      <c r="H83">
        <v>2.48</v>
      </c>
      <c r="I83">
        <v>4.5220000000000002</v>
      </c>
      <c r="J83" t="s">
        <v>78</v>
      </c>
      <c r="K83">
        <v>32.5</v>
      </c>
      <c r="L83">
        <v>8.9</v>
      </c>
      <c r="M83" t="s">
        <v>115</v>
      </c>
      <c r="N83">
        <v>11.6</v>
      </c>
      <c r="O83" t="s">
        <v>1</v>
      </c>
      <c r="P83">
        <v>0.8</v>
      </c>
      <c r="Q83" t="s">
        <v>1</v>
      </c>
      <c r="R83" t="s">
        <v>1</v>
      </c>
      <c r="S83">
        <v>0.13</v>
      </c>
      <c r="T83" t="s">
        <v>1</v>
      </c>
      <c r="U83">
        <v>3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>
        <v>0.77343226300000001</v>
      </c>
    </row>
    <row r="84" spans="1:30">
      <c r="A84">
        <v>256</v>
      </c>
      <c r="B84" t="s">
        <v>96</v>
      </c>
      <c r="C84" t="s">
        <v>116</v>
      </c>
      <c r="D84">
        <v>1</v>
      </c>
      <c r="E84">
        <v>254</v>
      </c>
      <c r="F84">
        <v>4.0000000000000001E-3</v>
      </c>
      <c r="G84" t="s">
        <v>1</v>
      </c>
      <c r="H84" t="s">
        <v>1</v>
      </c>
      <c r="I84" t="s">
        <v>1</v>
      </c>
      <c r="J84" t="s">
        <v>78</v>
      </c>
      <c r="K84">
        <v>32.5</v>
      </c>
      <c r="L84">
        <v>8.9</v>
      </c>
      <c r="M84" t="s">
        <v>117</v>
      </c>
      <c r="N84">
        <v>6.75</v>
      </c>
      <c r="O84">
        <v>8.35</v>
      </c>
      <c r="P84">
        <v>0.193</v>
      </c>
      <c r="Q84">
        <v>0.16</v>
      </c>
      <c r="R84">
        <v>4.3999999999999997E-2</v>
      </c>
      <c r="S84">
        <v>6.0999999999999999E-2</v>
      </c>
      <c r="T84">
        <v>3.2000000000000001E-2</v>
      </c>
      <c r="U84">
        <v>1</v>
      </c>
      <c r="V84">
        <v>0.76</v>
      </c>
      <c r="W84">
        <v>2.5000000000000001E-2</v>
      </c>
      <c r="X84">
        <v>0.189</v>
      </c>
      <c r="Y84">
        <v>0.03</v>
      </c>
      <c r="Z84">
        <v>9.2999999999999999E-2</v>
      </c>
      <c r="AA84" t="s">
        <v>1</v>
      </c>
      <c r="AB84">
        <v>0.69199999999999995</v>
      </c>
      <c r="AC84">
        <v>0.123</v>
      </c>
      <c r="AD84">
        <v>0.77343226300000001</v>
      </c>
    </row>
    <row r="85" spans="1:30">
      <c r="A85">
        <v>257</v>
      </c>
      <c r="B85" t="s">
        <v>96</v>
      </c>
      <c r="C85" t="s">
        <v>116</v>
      </c>
      <c r="D85">
        <v>10</v>
      </c>
      <c r="E85">
        <v>15.9</v>
      </c>
      <c r="F85">
        <v>0.629</v>
      </c>
      <c r="G85" t="s">
        <v>1</v>
      </c>
      <c r="H85" t="s">
        <v>1</v>
      </c>
      <c r="I85" t="s">
        <v>1</v>
      </c>
      <c r="J85" t="s">
        <v>78</v>
      </c>
      <c r="K85">
        <v>32.5</v>
      </c>
      <c r="L85">
        <v>8.9</v>
      </c>
      <c r="M85" t="s">
        <v>117</v>
      </c>
      <c r="N85">
        <v>6.75</v>
      </c>
      <c r="O85">
        <v>8.35</v>
      </c>
      <c r="P85">
        <v>0.193</v>
      </c>
      <c r="Q85">
        <v>0.16</v>
      </c>
      <c r="R85">
        <v>4.3999999999999997E-2</v>
      </c>
      <c r="S85">
        <v>6.0999999999999999E-2</v>
      </c>
      <c r="T85">
        <v>3.2000000000000001E-2</v>
      </c>
      <c r="U85">
        <v>1</v>
      </c>
      <c r="V85">
        <v>0.76</v>
      </c>
      <c r="W85">
        <v>2.5000000000000001E-2</v>
      </c>
      <c r="X85">
        <v>0.189</v>
      </c>
      <c r="Y85">
        <v>0.03</v>
      </c>
      <c r="Z85">
        <v>9.2999999999999999E-2</v>
      </c>
      <c r="AA85" t="s">
        <v>1</v>
      </c>
      <c r="AB85">
        <v>0.69199999999999995</v>
      </c>
      <c r="AC85">
        <v>0.123</v>
      </c>
      <c r="AD85">
        <v>0.77343226300000001</v>
      </c>
    </row>
    <row r="86" spans="1:30">
      <c r="A86">
        <v>265</v>
      </c>
      <c r="B86" t="s">
        <v>96</v>
      </c>
      <c r="C86" t="s">
        <v>118</v>
      </c>
      <c r="D86">
        <v>7</v>
      </c>
      <c r="E86">
        <v>5</v>
      </c>
      <c r="F86">
        <v>1.4</v>
      </c>
      <c r="G86" t="s">
        <v>1</v>
      </c>
      <c r="H86" t="s">
        <v>1</v>
      </c>
      <c r="I86" t="s">
        <v>1</v>
      </c>
      <c r="J86" t="s">
        <v>78</v>
      </c>
      <c r="K86">
        <v>32.5</v>
      </c>
      <c r="L86">
        <v>8.9</v>
      </c>
      <c r="M86" t="s">
        <v>119</v>
      </c>
      <c r="N86">
        <v>9.8000000000000007</v>
      </c>
      <c r="O86">
        <v>8.1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>
        <v>0.77343226300000001</v>
      </c>
    </row>
    <row r="87" spans="1:30">
      <c r="A87">
        <v>271</v>
      </c>
      <c r="B87" t="s">
        <v>96</v>
      </c>
      <c r="C87" t="s">
        <v>120</v>
      </c>
      <c r="D87">
        <v>77</v>
      </c>
      <c r="E87">
        <v>60</v>
      </c>
      <c r="F87">
        <v>1.2829999999999999</v>
      </c>
      <c r="G87">
        <v>389</v>
      </c>
      <c r="H87">
        <v>5.94</v>
      </c>
      <c r="I87">
        <v>7.6230000000000002</v>
      </c>
      <c r="J87" t="s">
        <v>78</v>
      </c>
      <c r="K87">
        <v>32.5</v>
      </c>
      <c r="L87">
        <v>8.9</v>
      </c>
      <c r="M87" t="s">
        <v>121</v>
      </c>
      <c r="N87">
        <v>7.91</v>
      </c>
      <c r="O87">
        <v>9.23</v>
      </c>
      <c r="P87">
        <v>0.23</v>
      </c>
      <c r="Q87">
        <v>0.18</v>
      </c>
      <c r="R87">
        <v>2.9000000000000001E-2</v>
      </c>
      <c r="S87">
        <v>0.05</v>
      </c>
      <c r="T87" t="s">
        <v>1</v>
      </c>
      <c r="U87">
        <v>3.7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>
        <v>0.77343226300000001</v>
      </c>
    </row>
    <row r="88" spans="1:30">
      <c r="A88">
        <v>277</v>
      </c>
      <c r="B88" t="s">
        <v>96</v>
      </c>
      <c r="C88" t="s">
        <v>24</v>
      </c>
      <c r="D88">
        <v>13</v>
      </c>
      <c r="E88">
        <v>45</v>
      </c>
      <c r="F88">
        <v>0.28899999999999998</v>
      </c>
      <c r="G88" t="s">
        <v>1</v>
      </c>
      <c r="H88" t="s">
        <v>1</v>
      </c>
      <c r="I88" t="s">
        <v>1</v>
      </c>
      <c r="J88" t="s">
        <v>78</v>
      </c>
      <c r="K88">
        <v>32.5</v>
      </c>
      <c r="L88">
        <v>8.9</v>
      </c>
      <c r="M88" t="s">
        <v>25</v>
      </c>
      <c r="N88">
        <v>14.1</v>
      </c>
      <c r="O88">
        <v>20.149999999999999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>
        <v>0.77343226300000001</v>
      </c>
    </row>
    <row r="89" spans="1:30">
      <c r="A89">
        <v>281</v>
      </c>
      <c r="B89" t="s">
        <v>96</v>
      </c>
      <c r="C89" t="s">
        <v>122</v>
      </c>
      <c r="D89">
        <v>37</v>
      </c>
      <c r="E89">
        <v>43</v>
      </c>
      <c r="F89">
        <v>0.86</v>
      </c>
      <c r="G89" t="s">
        <v>1</v>
      </c>
      <c r="H89">
        <v>3</v>
      </c>
      <c r="I89">
        <v>2.581</v>
      </c>
      <c r="J89" t="s">
        <v>78</v>
      </c>
      <c r="K89">
        <v>32.5</v>
      </c>
      <c r="L89">
        <v>8.9</v>
      </c>
      <c r="M89" t="s">
        <v>123</v>
      </c>
      <c r="N89">
        <v>10.39</v>
      </c>
      <c r="O89">
        <v>12.8</v>
      </c>
      <c r="P89">
        <v>0.52200000000000002</v>
      </c>
      <c r="Q89" t="s">
        <v>1</v>
      </c>
      <c r="R89">
        <v>0.23899999999999999</v>
      </c>
      <c r="S89">
        <v>0.26500000000000001</v>
      </c>
      <c r="T89">
        <v>0.27900000000000003</v>
      </c>
      <c r="U89">
        <v>50</v>
      </c>
      <c r="V89" t="s">
        <v>1</v>
      </c>
      <c r="W89">
        <v>0.52600000000000002</v>
      </c>
      <c r="X89">
        <v>7.2999999999999995E-2</v>
      </c>
      <c r="Y89">
        <v>4.0000000000000001E-3</v>
      </c>
      <c r="Z89">
        <v>7.0000000000000007E-2</v>
      </c>
      <c r="AA89" t="s">
        <v>1</v>
      </c>
      <c r="AB89" t="s">
        <v>1</v>
      </c>
      <c r="AC89">
        <v>7.3999999999999996E-2</v>
      </c>
      <c r="AD89">
        <v>0.77343226300000001</v>
      </c>
    </row>
    <row r="90" spans="1:30">
      <c r="A90">
        <v>289</v>
      </c>
      <c r="B90" t="s">
        <v>96</v>
      </c>
      <c r="C90" t="s">
        <v>124</v>
      </c>
      <c r="D90">
        <v>120</v>
      </c>
      <c r="E90">
        <v>30</v>
      </c>
      <c r="F90">
        <v>4</v>
      </c>
      <c r="G90">
        <v>253</v>
      </c>
      <c r="H90">
        <v>2.78</v>
      </c>
      <c r="I90">
        <v>11.12</v>
      </c>
      <c r="J90" t="s">
        <v>78</v>
      </c>
      <c r="K90">
        <v>32.5</v>
      </c>
      <c r="L90">
        <v>8.9</v>
      </c>
      <c r="M90" t="s">
        <v>125</v>
      </c>
      <c r="N90">
        <v>12</v>
      </c>
      <c r="O90">
        <v>18</v>
      </c>
      <c r="P90">
        <v>1.19</v>
      </c>
      <c r="Q90" t="s">
        <v>1</v>
      </c>
      <c r="R90" t="s">
        <v>1</v>
      </c>
      <c r="S90">
        <v>0.27</v>
      </c>
      <c r="T90" t="s">
        <v>1</v>
      </c>
      <c r="U90" t="s">
        <v>1</v>
      </c>
      <c r="V90">
        <v>0.63</v>
      </c>
      <c r="W90">
        <v>4.5999999999999999E-2</v>
      </c>
      <c r="X90">
        <v>6.3E-2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>
        <v>0.77343226300000001</v>
      </c>
    </row>
    <row r="91" spans="1:30">
      <c r="A91">
        <v>296</v>
      </c>
      <c r="B91" t="s">
        <v>96</v>
      </c>
      <c r="C91" t="s">
        <v>26</v>
      </c>
      <c r="D91">
        <v>1</v>
      </c>
      <c r="E91">
        <v>13</v>
      </c>
      <c r="F91">
        <v>7.6999999999999999E-2</v>
      </c>
      <c r="G91" t="s">
        <v>1</v>
      </c>
      <c r="H91">
        <v>2.1</v>
      </c>
      <c r="I91">
        <v>0.16200000000000001</v>
      </c>
      <c r="J91" t="s">
        <v>78</v>
      </c>
      <c r="K91">
        <v>32.5</v>
      </c>
      <c r="L91">
        <v>8.9</v>
      </c>
      <c r="M91" t="s">
        <v>27</v>
      </c>
      <c r="N91">
        <v>6.97</v>
      </c>
      <c r="O91">
        <v>5.0199999999999996</v>
      </c>
      <c r="P91">
        <v>0.215</v>
      </c>
      <c r="Q91" t="s">
        <v>1</v>
      </c>
      <c r="R91" t="s">
        <v>1</v>
      </c>
      <c r="S91" t="s">
        <v>1</v>
      </c>
      <c r="T91" t="s">
        <v>1</v>
      </c>
      <c r="U91">
        <v>31.1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>
        <v>0.77343226300000001</v>
      </c>
    </row>
    <row r="92" spans="1:30">
      <c r="A92">
        <v>297</v>
      </c>
      <c r="B92" t="s">
        <v>96</v>
      </c>
      <c r="C92" t="s">
        <v>26</v>
      </c>
      <c r="D92">
        <v>1</v>
      </c>
      <c r="E92">
        <v>15</v>
      </c>
      <c r="F92">
        <v>6.7000000000000004E-2</v>
      </c>
      <c r="G92" t="s">
        <v>1</v>
      </c>
      <c r="H92">
        <v>1</v>
      </c>
      <c r="I92">
        <v>6.7000000000000004E-2</v>
      </c>
      <c r="J92" t="s">
        <v>78</v>
      </c>
      <c r="K92">
        <v>32.5</v>
      </c>
      <c r="L92">
        <v>8.9</v>
      </c>
      <c r="M92" t="s">
        <v>27</v>
      </c>
      <c r="N92">
        <v>6.97</v>
      </c>
      <c r="O92">
        <v>5.0199999999999996</v>
      </c>
      <c r="P92">
        <v>0.215</v>
      </c>
      <c r="Q92" t="s">
        <v>1</v>
      </c>
      <c r="R92" t="s">
        <v>1</v>
      </c>
      <c r="S92" t="s">
        <v>1</v>
      </c>
      <c r="T92" t="s">
        <v>1</v>
      </c>
      <c r="U92">
        <v>31.1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>
        <v>0.77343226300000001</v>
      </c>
    </row>
    <row r="93" spans="1:30">
      <c r="A93">
        <v>315</v>
      </c>
      <c r="B93" t="s">
        <v>96</v>
      </c>
      <c r="C93" t="s">
        <v>28</v>
      </c>
      <c r="D93">
        <v>3</v>
      </c>
      <c r="E93">
        <v>85.3</v>
      </c>
      <c r="F93">
        <v>3.5000000000000003E-2</v>
      </c>
      <c r="G93" t="s">
        <v>1</v>
      </c>
      <c r="H93">
        <v>2.1</v>
      </c>
      <c r="I93">
        <v>7.3999999999999996E-2</v>
      </c>
      <c r="J93" t="s">
        <v>78</v>
      </c>
      <c r="K93">
        <v>32.5</v>
      </c>
      <c r="L93">
        <v>8.9</v>
      </c>
      <c r="M93" t="s">
        <v>27</v>
      </c>
      <c r="N93">
        <v>3.16</v>
      </c>
      <c r="O93">
        <v>4.03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>
        <v>0.77343226300000001</v>
      </c>
    </row>
    <row r="94" spans="1:30">
      <c r="A94">
        <v>316</v>
      </c>
      <c r="B94" t="s">
        <v>96</v>
      </c>
      <c r="C94" t="s">
        <v>28</v>
      </c>
      <c r="D94">
        <v>6</v>
      </c>
      <c r="E94">
        <v>250</v>
      </c>
      <c r="F94">
        <v>2.4E-2</v>
      </c>
      <c r="G94" t="s">
        <v>1</v>
      </c>
      <c r="H94">
        <v>2.1</v>
      </c>
      <c r="I94">
        <v>0.05</v>
      </c>
      <c r="J94" t="s">
        <v>78</v>
      </c>
      <c r="K94">
        <v>32.5</v>
      </c>
      <c r="L94">
        <v>8.9</v>
      </c>
      <c r="M94" t="s">
        <v>27</v>
      </c>
      <c r="N94">
        <v>3.16</v>
      </c>
      <c r="O94">
        <v>4.03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>
        <v>0.77343226300000001</v>
      </c>
    </row>
    <row r="95" spans="1:30">
      <c r="A95">
        <v>322</v>
      </c>
      <c r="B95" t="s">
        <v>96</v>
      </c>
      <c r="C95" t="s">
        <v>126</v>
      </c>
      <c r="D95">
        <v>7</v>
      </c>
      <c r="E95">
        <v>32</v>
      </c>
      <c r="F95">
        <v>0.219</v>
      </c>
      <c r="G95">
        <v>26</v>
      </c>
      <c r="H95">
        <v>4.3</v>
      </c>
      <c r="I95">
        <v>0.94099999999999995</v>
      </c>
      <c r="J95" t="s">
        <v>78</v>
      </c>
      <c r="K95">
        <v>32.5</v>
      </c>
      <c r="L95">
        <v>8.9</v>
      </c>
      <c r="M95" t="s">
        <v>27</v>
      </c>
      <c r="N95">
        <v>4.25</v>
      </c>
      <c r="O95">
        <v>3.9</v>
      </c>
      <c r="P95">
        <v>0.06</v>
      </c>
      <c r="Q95" t="s">
        <v>1</v>
      </c>
      <c r="R95" t="s">
        <v>1</v>
      </c>
      <c r="S95" t="s">
        <v>1</v>
      </c>
      <c r="T95" t="s">
        <v>1</v>
      </c>
      <c r="U95">
        <v>29.3</v>
      </c>
      <c r="V95">
        <v>0.64</v>
      </c>
      <c r="W95">
        <v>0.15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>
        <v>0.77343226300000001</v>
      </c>
    </row>
    <row r="96" spans="1:30">
      <c r="A96">
        <v>324</v>
      </c>
      <c r="B96" t="s">
        <v>96</v>
      </c>
      <c r="C96" t="s">
        <v>127</v>
      </c>
      <c r="D96">
        <v>1</v>
      </c>
      <c r="E96">
        <v>2.2000000000000002</v>
      </c>
      <c r="F96">
        <v>0.45500000000000002</v>
      </c>
      <c r="G96" t="s">
        <v>1</v>
      </c>
      <c r="H96">
        <v>15</v>
      </c>
      <c r="I96">
        <v>6.8179999999999996</v>
      </c>
      <c r="J96" t="s">
        <v>78</v>
      </c>
      <c r="K96">
        <v>32.5</v>
      </c>
      <c r="L96">
        <v>8.9</v>
      </c>
      <c r="M96" t="s">
        <v>27</v>
      </c>
      <c r="N96">
        <v>4.37</v>
      </c>
      <c r="O96">
        <v>3.77</v>
      </c>
      <c r="P96">
        <v>0.105</v>
      </c>
      <c r="Q96" t="s">
        <v>1</v>
      </c>
      <c r="R96">
        <v>0</v>
      </c>
      <c r="S96" t="s">
        <v>1</v>
      </c>
      <c r="T96" t="s">
        <v>1</v>
      </c>
      <c r="U96">
        <v>19.5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>
        <v>0.77343226300000001</v>
      </c>
    </row>
    <row r="97" spans="1:30">
      <c r="A97">
        <v>327</v>
      </c>
      <c r="B97" t="s">
        <v>96</v>
      </c>
      <c r="C97" t="s">
        <v>29</v>
      </c>
      <c r="D97">
        <v>5</v>
      </c>
      <c r="E97">
        <v>254</v>
      </c>
      <c r="F97">
        <v>0.02</v>
      </c>
      <c r="G97" t="s">
        <v>1</v>
      </c>
      <c r="H97">
        <v>2.1</v>
      </c>
      <c r="I97">
        <v>4.1000000000000002E-2</v>
      </c>
      <c r="J97" t="s">
        <v>78</v>
      </c>
      <c r="K97">
        <v>32.5</v>
      </c>
      <c r="L97">
        <v>8.9</v>
      </c>
      <c r="M97" t="s">
        <v>27</v>
      </c>
      <c r="N97">
        <v>3.27</v>
      </c>
      <c r="O97">
        <v>3.44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>
        <v>0.77343226300000001</v>
      </c>
    </row>
    <row r="98" spans="1:30">
      <c r="A98">
        <v>332</v>
      </c>
      <c r="B98" t="s">
        <v>96</v>
      </c>
      <c r="C98" t="s">
        <v>30</v>
      </c>
      <c r="D98">
        <v>2</v>
      </c>
      <c r="E98">
        <v>15</v>
      </c>
      <c r="F98">
        <v>0.13300000000000001</v>
      </c>
      <c r="G98" t="s">
        <v>1</v>
      </c>
      <c r="H98">
        <v>1</v>
      </c>
      <c r="I98">
        <v>0.13300000000000001</v>
      </c>
      <c r="J98" t="s">
        <v>78</v>
      </c>
      <c r="K98">
        <v>32.5</v>
      </c>
      <c r="L98">
        <v>8.9</v>
      </c>
      <c r="M98" t="s">
        <v>27</v>
      </c>
      <c r="N98">
        <v>5.44</v>
      </c>
      <c r="O98">
        <v>4.71</v>
      </c>
      <c r="P98">
        <v>0.12</v>
      </c>
      <c r="Q98" t="s">
        <v>1</v>
      </c>
      <c r="R98" t="s">
        <v>1</v>
      </c>
      <c r="S98" t="s">
        <v>1</v>
      </c>
      <c r="T98" t="s">
        <v>1</v>
      </c>
      <c r="U98">
        <v>50</v>
      </c>
      <c r="V98" t="s">
        <v>1</v>
      </c>
      <c r="W98">
        <v>2.1999999999999999E-2</v>
      </c>
      <c r="X98">
        <v>3.5000000000000003E-2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>
        <v>0.77343226300000001</v>
      </c>
    </row>
    <row r="99" spans="1:30">
      <c r="A99">
        <v>334</v>
      </c>
      <c r="B99" t="s">
        <v>96</v>
      </c>
      <c r="C99" t="s">
        <v>128</v>
      </c>
      <c r="D99">
        <v>2</v>
      </c>
      <c r="E99">
        <v>14.2</v>
      </c>
      <c r="F99">
        <v>0.14099999999999999</v>
      </c>
      <c r="G99" t="s">
        <v>1</v>
      </c>
      <c r="H99">
        <v>2.1</v>
      </c>
      <c r="I99">
        <v>0.29599999999999999</v>
      </c>
      <c r="J99" t="s">
        <v>78</v>
      </c>
      <c r="K99">
        <v>32.5</v>
      </c>
      <c r="L99">
        <v>8.9</v>
      </c>
      <c r="M99" t="s">
        <v>27</v>
      </c>
      <c r="N99">
        <v>3.2</v>
      </c>
      <c r="O99">
        <v>3.36</v>
      </c>
      <c r="P99">
        <v>5.5E-2</v>
      </c>
      <c r="Q99" t="s">
        <v>1</v>
      </c>
      <c r="R99">
        <v>1E-3</v>
      </c>
      <c r="S99">
        <v>5.2999999999999999E-2</v>
      </c>
      <c r="T99">
        <v>6.0000000000000001E-3</v>
      </c>
      <c r="U99">
        <v>12.6</v>
      </c>
      <c r="V99" t="s">
        <v>1</v>
      </c>
      <c r="W99" t="s">
        <v>1</v>
      </c>
      <c r="X99" t="s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>
        <v>0.77343226300000001</v>
      </c>
    </row>
    <row r="100" spans="1:30">
      <c r="A100">
        <v>344</v>
      </c>
      <c r="B100" t="s">
        <v>96</v>
      </c>
      <c r="C100" t="s">
        <v>129</v>
      </c>
      <c r="D100">
        <v>22</v>
      </c>
      <c r="E100">
        <v>13.3</v>
      </c>
      <c r="F100">
        <v>1.6539999999999999</v>
      </c>
      <c r="G100" t="s">
        <v>1</v>
      </c>
      <c r="H100">
        <v>2.1</v>
      </c>
      <c r="I100">
        <v>3.4740000000000002</v>
      </c>
      <c r="J100" t="s">
        <v>78</v>
      </c>
      <c r="K100">
        <v>32.5</v>
      </c>
      <c r="L100">
        <v>8.9</v>
      </c>
      <c r="M100" t="s">
        <v>27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>
        <v>0.77343226300000001</v>
      </c>
    </row>
    <row r="101" spans="1:30">
      <c r="A101">
        <v>350</v>
      </c>
      <c r="B101" t="s">
        <v>96</v>
      </c>
      <c r="C101" t="s">
        <v>31</v>
      </c>
      <c r="D101">
        <v>3</v>
      </c>
      <c r="E101">
        <v>23</v>
      </c>
      <c r="F101">
        <v>0.13</v>
      </c>
      <c r="G101" t="s">
        <v>1</v>
      </c>
      <c r="H101">
        <v>1</v>
      </c>
      <c r="I101">
        <v>0.13</v>
      </c>
      <c r="J101" t="s">
        <v>78</v>
      </c>
      <c r="K101">
        <v>32.5</v>
      </c>
      <c r="L101">
        <v>8.9</v>
      </c>
      <c r="M101" t="s">
        <v>21</v>
      </c>
      <c r="N101">
        <v>7.3</v>
      </c>
      <c r="O101">
        <v>9.77</v>
      </c>
      <c r="P101">
        <v>0.14000000000000001</v>
      </c>
      <c r="Q101" t="s">
        <v>1</v>
      </c>
      <c r="R101">
        <v>6.2E-2</v>
      </c>
      <c r="S101" t="s">
        <v>1</v>
      </c>
      <c r="T101" t="s">
        <v>1</v>
      </c>
      <c r="U101">
        <v>1</v>
      </c>
      <c r="V101" t="s">
        <v>1</v>
      </c>
      <c r="W101">
        <v>0.14499999999999999</v>
      </c>
      <c r="X101">
        <v>0.114</v>
      </c>
      <c r="Y101">
        <v>7.4999999999999997E-2</v>
      </c>
      <c r="Z101">
        <v>0.19900000000000001</v>
      </c>
      <c r="AA101" t="s">
        <v>1</v>
      </c>
      <c r="AB101" t="s">
        <v>1</v>
      </c>
      <c r="AC101">
        <v>0.27400000000000002</v>
      </c>
      <c r="AD101">
        <v>0.77343226300000001</v>
      </c>
    </row>
    <row r="102" spans="1:30">
      <c r="A102">
        <v>355</v>
      </c>
      <c r="B102" t="s">
        <v>96</v>
      </c>
      <c r="C102" t="s">
        <v>130</v>
      </c>
      <c r="D102">
        <v>6</v>
      </c>
      <c r="E102">
        <v>1.2</v>
      </c>
      <c r="F102">
        <v>5</v>
      </c>
      <c r="G102" t="s">
        <v>1</v>
      </c>
      <c r="H102">
        <v>3.5</v>
      </c>
      <c r="I102">
        <v>17.5</v>
      </c>
      <c r="J102" t="s">
        <v>78</v>
      </c>
      <c r="K102">
        <v>32.5</v>
      </c>
      <c r="L102">
        <v>8.9</v>
      </c>
      <c r="M102" t="s">
        <v>21</v>
      </c>
      <c r="N102">
        <v>4.2</v>
      </c>
      <c r="O102">
        <v>4.3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>
        <v>0.77343226300000001</v>
      </c>
    </row>
    <row r="103" spans="1:30">
      <c r="A103">
        <v>356</v>
      </c>
      <c r="B103" t="s">
        <v>96</v>
      </c>
      <c r="C103" t="s">
        <v>131</v>
      </c>
      <c r="D103">
        <v>54</v>
      </c>
      <c r="E103">
        <v>60</v>
      </c>
      <c r="F103">
        <v>0.9</v>
      </c>
      <c r="G103">
        <v>94</v>
      </c>
      <c r="H103">
        <v>1.74</v>
      </c>
      <c r="I103">
        <v>1.5669999999999999</v>
      </c>
      <c r="J103" t="s">
        <v>78</v>
      </c>
      <c r="K103">
        <v>32.5</v>
      </c>
      <c r="L103">
        <v>8.9</v>
      </c>
      <c r="M103" t="s">
        <v>21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>
        <v>0.77343226300000001</v>
      </c>
    </row>
    <row r="104" spans="1:30">
      <c r="A104">
        <v>367</v>
      </c>
      <c r="B104" t="s">
        <v>96</v>
      </c>
      <c r="C104" t="s">
        <v>32</v>
      </c>
      <c r="D104">
        <v>33</v>
      </c>
      <c r="E104">
        <v>38.6</v>
      </c>
      <c r="F104">
        <v>0.85499999999999998</v>
      </c>
      <c r="G104">
        <v>161</v>
      </c>
      <c r="H104">
        <v>5</v>
      </c>
      <c r="I104">
        <v>4.2750000000000004</v>
      </c>
      <c r="J104" t="s">
        <v>78</v>
      </c>
      <c r="K104">
        <v>32.5</v>
      </c>
      <c r="L104">
        <v>8.9</v>
      </c>
      <c r="M104" t="s">
        <v>33</v>
      </c>
      <c r="N104">
        <v>3.52</v>
      </c>
      <c r="O104">
        <v>3.77</v>
      </c>
      <c r="P104">
        <v>2.5000000000000001E-2</v>
      </c>
      <c r="Q104" t="s">
        <v>1</v>
      </c>
      <c r="R104">
        <v>1.2999999999999999E-2</v>
      </c>
      <c r="S104">
        <v>1.2999999999999999E-2</v>
      </c>
      <c r="T104">
        <v>1.2E-2</v>
      </c>
      <c r="U104">
        <v>1</v>
      </c>
      <c r="V104" t="s">
        <v>1</v>
      </c>
      <c r="W104">
        <v>0.50800000000000001</v>
      </c>
      <c r="X104" t="s">
        <v>1</v>
      </c>
      <c r="Y104">
        <v>1.2E-2</v>
      </c>
      <c r="Z104">
        <v>4.2000000000000003E-2</v>
      </c>
      <c r="AA104" t="s">
        <v>1</v>
      </c>
      <c r="AB104" t="s">
        <v>1</v>
      </c>
      <c r="AC104">
        <v>5.3999999999999999E-2</v>
      </c>
      <c r="AD104">
        <v>0.77343226300000001</v>
      </c>
    </row>
    <row r="105" spans="1:30">
      <c r="A105">
        <v>368</v>
      </c>
      <c r="B105" t="s">
        <v>96</v>
      </c>
      <c r="C105" t="s">
        <v>32</v>
      </c>
      <c r="D105">
        <v>7</v>
      </c>
      <c r="E105">
        <v>21</v>
      </c>
      <c r="F105">
        <v>0.33300000000000002</v>
      </c>
      <c r="G105">
        <v>22</v>
      </c>
      <c r="H105">
        <v>3.14</v>
      </c>
      <c r="I105">
        <v>1.048</v>
      </c>
      <c r="J105" t="s">
        <v>78</v>
      </c>
      <c r="K105">
        <v>32.5</v>
      </c>
      <c r="L105">
        <v>8.9</v>
      </c>
      <c r="M105" t="s">
        <v>33</v>
      </c>
      <c r="N105">
        <v>3.52</v>
      </c>
      <c r="O105">
        <v>3.77</v>
      </c>
      <c r="P105">
        <v>2.5000000000000001E-2</v>
      </c>
      <c r="Q105" t="s">
        <v>1</v>
      </c>
      <c r="R105">
        <v>1.2999999999999999E-2</v>
      </c>
      <c r="S105">
        <v>1.2999999999999999E-2</v>
      </c>
      <c r="T105">
        <v>1.2E-2</v>
      </c>
      <c r="U105">
        <v>1</v>
      </c>
      <c r="V105" t="s">
        <v>1</v>
      </c>
      <c r="W105">
        <v>0.50800000000000001</v>
      </c>
      <c r="X105" t="s">
        <v>1</v>
      </c>
      <c r="Y105">
        <v>1.2E-2</v>
      </c>
      <c r="Z105">
        <v>4.2000000000000003E-2</v>
      </c>
      <c r="AA105" t="s">
        <v>1</v>
      </c>
      <c r="AB105" t="s">
        <v>1</v>
      </c>
      <c r="AC105">
        <v>5.3999999999999999E-2</v>
      </c>
      <c r="AD105">
        <v>0.77343226300000001</v>
      </c>
    </row>
    <row r="106" spans="1:30">
      <c r="A106">
        <v>369</v>
      </c>
      <c r="B106" t="s">
        <v>96</v>
      </c>
      <c r="C106" t="s">
        <v>32</v>
      </c>
      <c r="D106">
        <v>2</v>
      </c>
      <c r="E106">
        <v>48</v>
      </c>
      <c r="F106">
        <v>4.2000000000000003E-2</v>
      </c>
      <c r="G106" t="s">
        <v>1</v>
      </c>
      <c r="H106">
        <v>9</v>
      </c>
      <c r="I106">
        <v>0.375</v>
      </c>
      <c r="J106" t="s">
        <v>78</v>
      </c>
      <c r="K106">
        <v>32.5</v>
      </c>
      <c r="L106">
        <v>8.9</v>
      </c>
      <c r="M106" t="s">
        <v>33</v>
      </c>
      <c r="N106">
        <v>3.52</v>
      </c>
      <c r="O106">
        <v>3.77</v>
      </c>
      <c r="P106">
        <v>2.5000000000000001E-2</v>
      </c>
      <c r="Q106" t="s">
        <v>1</v>
      </c>
      <c r="R106">
        <v>1.2999999999999999E-2</v>
      </c>
      <c r="S106">
        <v>1.2999999999999999E-2</v>
      </c>
      <c r="T106">
        <v>1.2E-2</v>
      </c>
      <c r="U106">
        <v>1</v>
      </c>
      <c r="V106" t="s">
        <v>1</v>
      </c>
      <c r="W106">
        <v>0.50800000000000001</v>
      </c>
      <c r="X106" t="s">
        <v>1</v>
      </c>
      <c r="Y106">
        <v>1.2E-2</v>
      </c>
      <c r="Z106">
        <v>4.2000000000000003E-2</v>
      </c>
      <c r="AA106" t="s">
        <v>1</v>
      </c>
      <c r="AB106" t="s">
        <v>1</v>
      </c>
      <c r="AC106">
        <v>5.3999999999999999E-2</v>
      </c>
      <c r="AD106">
        <v>0.77343226300000001</v>
      </c>
    </row>
    <row r="107" spans="1:30">
      <c r="A107">
        <v>370</v>
      </c>
      <c r="B107" t="s">
        <v>96</v>
      </c>
      <c r="C107" t="s">
        <v>32</v>
      </c>
      <c r="D107">
        <v>2</v>
      </c>
      <c r="E107">
        <v>22.5</v>
      </c>
      <c r="F107">
        <v>8.8999999999999996E-2</v>
      </c>
      <c r="G107" t="s">
        <v>1</v>
      </c>
      <c r="H107">
        <v>3.16</v>
      </c>
      <c r="I107">
        <v>0.28100000000000003</v>
      </c>
      <c r="J107" t="s">
        <v>78</v>
      </c>
      <c r="K107">
        <v>32.5</v>
      </c>
      <c r="L107">
        <v>8.9</v>
      </c>
      <c r="M107" t="s">
        <v>33</v>
      </c>
      <c r="N107">
        <v>3.52</v>
      </c>
      <c r="O107">
        <v>3.77</v>
      </c>
      <c r="P107">
        <v>2.5000000000000001E-2</v>
      </c>
      <c r="Q107" t="s">
        <v>1</v>
      </c>
      <c r="R107">
        <v>1.2999999999999999E-2</v>
      </c>
      <c r="S107">
        <v>1.2999999999999999E-2</v>
      </c>
      <c r="T107">
        <v>1.2E-2</v>
      </c>
      <c r="U107">
        <v>1</v>
      </c>
      <c r="V107" t="s">
        <v>1</v>
      </c>
      <c r="W107">
        <v>0.50800000000000001</v>
      </c>
      <c r="X107" t="s">
        <v>1</v>
      </c>
      <c r="Y107">
        <v>1.2E-2</v>
      </c>
      <c r="Z107">
        <v>4.2000000000000003E-2</v>
      </c>
      <c r="AA107" t="s">
        <v>1</v>
      </c>
      <c r="AB107" t="s">
        <v>1</v>
      </c>
      <c r="AC107">
        <v>5.3999999999999999E-2</v>
      </c>
      <c r="AD107">
        <v>0.77343226300000001</v>
      </c>
    </row>
    <row r="108" spans="1:30">
      <c r="A108">
        <v>371</v>
      </c>
      <c r="B108" t="s">
        <v>96</v>
      </c>
      <c r="C108" t="s">
        <v>32</v>
      </c>
      <c r="D108">
        <v>1</v>
      </c>
      <c r="E108">
        <v>15</v>
      </c>
      <c r="F108">
        <v>6.7000000000000004E-2</v>
      </c>
      <c r="G108" t="s">
        <v>1</v>
      </c>
      <c r="H108">
        <v>1</v>
      </c>
      <c r="I108">
        <v>6.7000000000000004E-2</v>
      </c>
      <c r="J108" t="s">
        <v>78</v>
      </c>
      <c r="K108">
        <v>32.5</v>
      </c>
      <c r="L108">
        <v>8.9</v>
      </c>
      <c r="M108" t="s">
        <v>33</v>
      </c>
      <c r="N108">
        <v>3.52</v>
      </c>
      <c r="O108">
        <v>3.77</v>
      </c>
      <c r="P108">
        <v>2.5000000000000001E-2</v>
      </c>
      <c r="Q108" t="s">
        <v>1</v>
      </c>
      <c r="R108">
        <v>1.2999999999999999E-2</v>
      </c>
      <c r="S108">
        <v>1.2999999999999999E-2</v>
      </c>
      <c r="T108">
        <v>1.2E-2</v>
      </c>
      <c r="U108">
        <v>1</v>
      </c>
      <c r="V108" t="s">
        <v>1</v>
      </c>
      <c r="W108">
        <v>0.50800000000000001</v>
      </c>
      <c r="X108" t="s">
        <v>1</v>
      </c>
      <c r="Y108">
        <v>1.2E-2</v>
      </c>
      <c r="Z108">
        <v>4.2000000000000003E-2</v>
      </c>
      <c r="AA108" t="s">
        <v>1</v>
      </c>
      <c r="AB108" t="s">
        <v>1</v>
      </c>
      <c r="AC108">
        <v>5.3999999999999999E-2</v>
      </c>
      <c r="AD108">
        <v>0.77343226300000001</v>
      </c>
    </row>
    <row r="109" spans="1:30">
      <c r="A109">
        <v>372</v>
      </c>
      <c r="B109" t="s">
        <v>96</v>
      </c>
      <c r="C109" t="s">
        <v>32</v>
      </c>
      <c r="D109">
        <v>1</v>
      </c>
      <c r="E109">
        <v>84</v>
      </c>
      <c r="F109">
        <v>1.2E-2</v>
      </c>
      <c r="G109">
        <v>1</v>
      </c>
      <c r="H109">
        <v>1</v>
      </c>
      <c r="I109">
        <v>1.2E-2</v>
      </c>
      <c r="J109" t="s">
        <v>78</v>
      </c>
      <c r="K109">
        <v>32.5</v>
      </c>
      <c r="L109">
        <v>8.9</v>
      </c>
      <c r="M109" t="s">
        <v>33</v>
      </c>
      <c r="N109">
        <v>3.52</v>
      </c>
      <c r="O109">
        <v>3.77</v>
      </c>
      <c r="P109">
        <v>2.5000000000000001E-2</v>
      </c>
      <c r="Q109" t="s">
        <v>1</v>
      </c>
      <c r="R109">
        <v>1.2999999999999999E-2</v>
      </c>
      <c r="S109">
        <v>1.2999999999999999E-2</v>
      </c>
      <c r="T109">
        <v>1.2E-2</v>
      </c>
      <c r="U109">
        <v>1</v>
      </c>
      <c r="V109" t="s">
        <v>1</v>
      </c>
      <c r="W109">
        <v>0.50800000000000001</v>
      </c>
      <c r="X109" t="s">
        <v>1</v>
      </c>
      <c r="Y109">
        <v>1.2E-2</v>
      </c>
      <c r="Z109">
        <v>4.2000000000000003E-2</v>
      </c>
      <c r="AA109" t="s">
        <v>1</v>
      </c>
      <c r="AB109" t="s">
        <v>1</v>
      </c>
      <c r="AC109">
        <v>5.3999999999999999E-2</v>
      </c>
      <c r="AD109">
        <v>0.77343226300000001</v>
      </c>
    </row>
    <row r="110" spans="1:30">
      <c r="A110">
        <v>387</v>
      </c>
      <c r="B110" t="s">
        <v>96</v>
      </c>
      <c r="C110" t="s">
        <v>34</v>
      </c>
      <c r="D110">
        <v>4</v>
      </c>
      <c r="E110">
        <v>254</v>
      </c>
      <c r="F110">
        <v>1.6E-2</v>
      </c>
      <c r="G110" t="s">
        <v>1</v>
      </c>
      <c r="H110">
        <v>3.16</v>
      </c>
      <c r="I110">
        <v>0.05</v>
      </c>
      <c r="J110" t="s">
        <v>78</v>
      </c>
      <c r="K110">
        <v>32.5</v>
      </c>
      <c r="L110">
        <v>8.9</v>
      </c>
      <c r="M110" t="s">
        <v>33</v>
      </c>
      <c r="N110">
        <v>4.21</v>
      </c>
      <c r="O110">
        <v>4.33</v>
      </c>
      <c r="P110">
        <v>6.5000000000000002E-2</v>
      </c>
      <c r="Q110" t="s">
        <v>1</v>
      </c>
      <c r="R110">
        <v>4.2999999999999997E-2</v>
      </c>
      <c r="S110">
        <v>2.1999999999999999E-2</v>
      </c>
      <c r="T110">
        <v>4.2999999999999997E-2</v>
      </c>
      <c r="U110">
        <v>1</v>
      </c>
      <c r="V110" t="s">
        <v>1</v>
      </c>
      <c r="W110">
        <v>0.11899999999999999</v>
      </c>
      <c r="X110">
        <v>0.09</v>
      </c>
      <c r="Y110">
        <v>3.1E-2</v>
      </c>
      <c r="Z110">
        <v>0.11799999999999999</v>
      </c>
      <c r="AA110" t="s">
        <v>1</v>
      </c>
      <c r="AB110" t="s">
        <v>1</v>
      </c>
      <c r="AC110">
        <v>0.14899999999999999</v>
      </c>
      <c r="AD110">
        <v>0.77343226300000001</v>
      </c>
    </row>
    <row r="111" spans="1:30">
      <c r="A111">
        <v>392</v>
      </c>
      <c r="B111" t="s">
        <v>96</v>
      </c>
      <c r="C111" t="s">
        <v>132</v>
      </c>
      <c r="D111">
        <v>1</v>
      </c>
      <c r="E111">
        <v>20.8</v>
      </c>
      <c r="F111">
        <v>4.8000000000000001E-2</v>
      </c>
      <c r="G111" t="s">
        <v>1</v>
      </c>
      <c r="H111">
        <v>3.16</v>
      </c>
      <c r="I111">
        <v>0.152</v>
      </c>
      <c r="J111" t="s">
        <v>78</v>
      </c>
      <c r="K111">
        <v>32.5</v>
      </c>
      <c r="L111">
        <v>8.9</v>
      </c>
      <c r="M111" t="s">
        <v>33</v>
      </c>
      <c r="N111">
        <v>5.26</v>
      </c>
      <c r="O111">
        <v>5.23</v>
      </c>
      <c r="P111">
        <v>0.161</v>
      </c>
      <c r="Q111">
        <v>0.1</v>
      </c>
      <c r="R111">
        <v>8.5000000000000006E-2</v>
      </c>
      <c r="S111">
        <v>8.0000000000000002E-3</v>
      </c>
      <c r="T111">
        <v>2.3E-2</v>
      </c>
      <c r="U111">
        <v>1</v>
      </c>
      <c r="V111">
        <v>0.86</v>
      </c>
      <c r="W111">
        <v>0.08</v>
      </c>
      <c r="X111">
        <v>2.9000000000000001E-2</v>
      </c>
      <c r="Y111">
        <v>1E-3</v>
      </c>
      <c r="Z111" t="s">
        <v>1</v>
      </c>
      <c r="AA111" t="s">
        <v>1</v>
      </c>
      <c r="AB111" t="s">
        <v>1</v>
      </c>
      <c r="AC111">
        <v>1E-3</v>
      </c>
      <c r="AD111">
        <v>0.77343226300000001</v>
      </c>
    </row>
    <row r="112" spans="1:30">
      <c r="A112">
        <v>393</v>
      </c>
      <c r="B112" t="s">
        <v>96</v>
      </c>
      <c r="C112" t="s">
        <v>132</v>
      </c>
      <c r="D112">
        <v>33</v>
      </c>
      <c r="E112">
        <v>139.69999999999999</v>
      </c>
      <c r="F112">
        <v>2.4E-2</v>
      </c>
      <c r="G112" t="s">
        <v>1</v>
      </c>
      <c r="H112">
        <v>3.16</v>
      </c>
      <c r="I112">
        <v>7.4999999999999997E-2</v>
      </c>
      <c r="J112" t="s">
        <v>78</v>
      </c>
      <c r="K112">
        <v>32.5</v>
      </c>
      <c r="L112">
        <v>8.9</v>
      </c>
      <c r="M112" t="s">
        <v>33</v>
      </c>
      <c r="N112">
        <v>5.26</v>
      </c>
      <c r="O112">
        <v>5.23</v>
      </c>
      <c r="P112">
        <v>0.161</v>
      </c>
      <c r="Q112">
        <v>0.1</v>
      </c>
      <c r="R112">
        <v>8.5000000000000006E-2</v>
      </c>
      <c r="S112">
        <v>8.0000000000000002E-3</v>
      </c>
      <c r="T112">
        <v>2.3E-2</v>
      </c>
      <c r="U112">
        <v>1</v>
      </c>
      <c r="V112">
        <v>0.86</v>
      </c>
      <c r="W112">
        <v>0.08</v>
      </c>
      <c r="X112">
        <v>2.9000000000000001E-2</v>
      </c>
      <c r="Y112">
        <v>1E-3</v>
      </c>
      <c r="Z112" t="s">
        <v>1</v>
      </c>
      <c r="AA112" t="s">
        <v>1</v>
      </c>
      <c r="AB112" t="s">
        <v>1</v>
      </c>
      <c r="AC112">
        <v>1E-3</v>
      </c>
      <c r="AD112">
        <v>0.77343226300000001</v>
      </c>
    </row>
    <row r="113" spans="1:30">
      <c r="A113">
        <v>411</v>
      </c>
      <c r="B113" t="s">
        <v>96</v>
      </c>
      <c r="C113" t="s">
        <v>35</v>
      </c>
      <c r="D113">
        <v>4</v>
      </c>
      <c r="E113">
        <v>254</v>
      </c>
      <c r="F113">
        <v>1.6E-2</v>
      </c>
      <c r="G113" t="s">
        <v>1</v>
      </c>
      <c r="H113">
        <v>1.25</v>
      </c>
      <c r="I113">
        <v>0.02</v>
      </c>
      <c r="J113" t="s">
        <v>78</v>
      </c>
      <c r="K113">
        <v>32.5</v>
      </c>
      <c r="L113">
        <v>8.9</v>
      </c>
      <c r="M113" t="s">
        <v>16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>
        <v>0.77343226300000001</v>
      </c>
    </row>
    <row r="114" spans="1:30">
      <c r="A114">
        <v>416</v>
      </c>
      <c r="B114" t="s">
        <v>96</v>
      </c>
      <c r="C114" t="s">
        <v>38</v>
      </c>
      <c r="D114">
        <v>1</v>
      </c>
      <c r="E114">
        <v>2</v>
      </c>
      <c r="F114">
        <v>0.5</v>
      </c>
      <c r="G114" t="s">
        <v>1</v>
      </c>
      <c r="H114" t="s">
        <v>1</v>
      </c>
      <c r="I114" t="s">
        <v>1</v>
      </c>
      <c r="J114" t="s">
        <v>78</v>
      </c>
      <c r="K114">
        <v>32.5</v>
      </c>
      <c r="L114">
        <v>8.9</v>
      </c>
      <c r="M114" t="s">
        <v>39</v>
      </c>
      <c r="N114">
        <v>12</v>
      </c>
      <c r="O114" t="s">
        <v>1</v>
      </c>
      <c r="P114">
        <v>1.38</v>
      </c>
      <c r="Q114" t="s">
        <v>1</v>
      </c>
      <c r="R114" t="s">
        <v>1</v>
      </c>
      <c r="S114">
        <v>0.221</v>
      </c>
      <c r="T114">
        <v>0.221</v>
      </c>
      <c r="U114">
        <v>1</v>
      </c>
      <c r="V114" t="s">
        <v>1</v>
      </c>
      <c r="W114">
        <v>0.28000000000000003</v>
      </c>
      <c r="X114">
        <v>1.2E-2</v>
      </c>
      <c r="Y114" t="s">
        <v>1</v>
      </c>
      <c r="Z114" t="s">
        <v>1</v>
      </c>
      <c r="AA114">
        <v>0.09</v>
      </c>
      <c r="AB114" t="s">
        <v>1</v>
      </c>
      <c r="AC114" t="s">
        <v>1</v>
      </c>
      <c r="AD114">
        <v>0.77343226300000001</v>
      </c>
    </row>
    <row r="115" spans="1:30">
      <c r="A115">
        <v>426</v>
      </c>
      <c r="B115" t="s">
        <v>96</v>
      </c>
      <c r="C115" t="s">
        <v>40</v>
      </c>
      <c r="D115">
        <v>12</v>
      </c>
      <c r="E115">
        <v>32</v>
      </c>
      <c r="F115">
        <v>0.375</v>
      </c>
      <c r="G115">
        <v>4</v>
      </c>
      <c r="H115">
        <v>0.4</v>
      </c>
      <c r="I115">
        <v>0.15</v>
      </c>
      <c r="J115" t="s">
        <v>78</v>
      </c>
      <c r="K115">
        <v>32.5</v>
      </c>
      <c r="L115">
        <v>8.9</v>
      </c>
      <c r="M115" t="s">
        <v>41</v>
      </c>
      <c r="N115">
        <v>8.1</v>
      </c>
      <c r="O115">
        <v>188.5</v>
      </c>
      <c r="P115">
        <v>9.56</v>
      </c>
      <c r="Q115" t="s">
        <v>1</v>
      </c>
      <c r="R115" t="s">
        <v>1</v>
      </c>
      <c r="S115" t="s">
        <v>1</v>
      </c>
      <c r="T115" t="s">
        <v>1</v>
      </c>
      <c r="U115">
        <v>938</v>
      </c>
      <c r="V115">
        <v>0.9</v>
      </c>
      <c r="W115">
        <v>2.1999999999999999E-2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>
        <v>0.77343226300000001</v>
      </c>
    </row>
    <row r="116" spans="1:30">
      <c r="A116">
        <v>428</v>
      </c>
      <c r="B116" t="s">
        <v>96</v>
      </c>
      <c r="C116" t="s">
        <v>133</v>
      </c>
      <c r="D116">
        <v>28</v>
      </c>
      <c r="E116">
        <v>12</v>
      </c>
      <c r="F116">
        <v>2.3330000000000002</v>
      </c>
      <c r="G116">
        <v>38</v>
      </c>
      <c r="H116">
        <v>1.7</v>
      </c>
      <c r="I116">
        <v>3.9670000000000001</v>
      </c>
      <c r="J116" t="s">
        <v>78</v>
      </c>
      <c r="K116">
        <v>32.5</v>
      </c>
      <c r="L116">
        <v>8.9</v>
      </c>
      <c r="M116" t="s">
        <v>21</v>
      </c>
      <c r="N116">
        <v>19</v>
      </c>
      <c r="O116">
        <v>17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>
        <v>0.77343226300000001</v>
      </c>
    </row>
    <row r="117" spans="1:30">
      <c r="A117">
        <v>438</v>
      </c>
      <c r="B117" t="s">
        <v>96</v>
      </c>
      <c r="C117" t="s">
        <v>42</v>
      </c>
      <c r="D117">
        <v>14</v>
      </c>
      <c r="E117">
        <v>32</v>
      </c>
      <c r="F117">
        <v>0.438</v>
      </c>
      <c r="G117">
        <v>44</v>
      </c>
      <c r="H117">
        <v>3.7</v>
      </c>
      <c r="I117">
        <v>1.619</v>
      </c>
      <c r="J117" t="s">
        <v>78</v>
      </c>
      <c r="K117">
        <v>32.5</v>
      </c>
      <c r="L117">
        <v>8.9</v>
      </c>
      <c r="M117" t="s">
        <v>43</v>
      </c>
      <c r="N117">
        <v>12.7</v>
      </c>
      <c r="O117">
        <v>20.350000000000001</v>
      </c>
      <c r="P117">
        <v>1.9570000000000001</v>
      </c>
      <c r="Q117">
        <v>2.74</v>
      </c>
      <c r="R117">
        <v>0.26500000000000001</v>
      </c>
      <c r="S117">
        <v>0.91800000000000004</v>
      </c>
      <c r="T117">
        <v>0.317</v>
      </c>
      <c r="U117">
        <v>1.1000000000000001</v>
      </c>
      <c r="V117">
        <v>0.8</v>
      </c>
      <c r="W117">
        <v>9.9000000000000005E-2</v>
      </c>
      <c r="X117">
        <v>6.4000000000000001E-2</v>
      </c>
      <c r="Y117">
        <v>1.4E-2</v>
      </c>
      <c r="Z117" t="s">
        <v>1</v>
      </c>
      <c r="AA117" t="s">
        <v>1</v>
      </c>
      <c r="AB117" t="s">
        <v>1</v>
      </c>
      <c r="AC117">
        <v>1.4E-2</v>
      </c>
      <c r="AD117">
        <v>0.77343226300000001</v>
      </c>
    </row>
    <row r="118" spans="1:30">
      <c r="A118">
        <v>439</v>
      </c>
      <c r="B118" t="s">
        <v>96</v>
      </c>
      <c r="C118" t="s">
        <v>42</v>
      </c>
      <c r="D118">
        <v>10</v>
      </c>
      <c r="E118">
        <v>19.899999999999999</v>
      </c>
      <c r="F118">
        <v>0.251</v>
      </c>
      <c r="G118" t="s">
        <v>1</v>
      </c>
      <c r="H118">
        <v>3.35</v>
      </c>
      <c r="I118">
        <v>0.84199999999999997</v>
      </c>
      <c r="J118" t="s">
        <v>78</v>
      </c>
      <c r="K118">
        <v>32.5</v>
      </c>
      <c r="L118">
        <v>8.9</v>
      </c>
      <c r="M118" t="s">
        <v>43</v>
      </c>
      <c r="N118">
        <v>12.7</v>
      </c>
      <c r="O118">
        <v>20.350000000000001</v>
      </c>
      <c r="P118">
        <v>1.9570000000000001</v>
      </c>
      <c r="Q118">
        <v>2.74</v>
      </c>
      <c r="R118">
        <v>0.26500000000000001</v>
      </c>
      <c r="S118">
        <v>0.91800000000000004</v>
      </c>
      <c r="T118">
        <v>0.317</v>
      </c>
      <c r="U118">
        <v>1.1000000000000001</v>
      </c>
      <c r="V118">
        <v>0.8</v>
      </c>
      <c r="W118">
        <v>9.9000000000000005E-2</v>
      </c>
      <c r="X118">
        <v>6.4000000000000001E-2</v>
      </c>
      <c r="Y118">
        <v>1.4E-2</v>
      </c>
      <c r="Z118" t="s">
        <v>1</v>
      </c>
      <c r="AA118" t="s">
        <v>1</v>
      </c>
      <c r="AB118" t="s">
        <v>1</v>
      </c>
      <c r="AC118">
        <v>1.4E-2</v>
      </c>
      <c r="AD118">
        <v>0.77343226300000001</v>
      </c>
    </row>
    <row r="119" spans="1:30">
      <c r="A119">
        <v>445</v>
      </c>
      <c r="B119" t="s">
        <v>96</v>
      </c>
      <c r="C119" t="s">
        <v>44</v>
      </c>
      <c r="D119">
        <v>35</v>
      </c>
      <c r="E119">
        <v>47</v>
      </c>
      <c r="F119">
        <v>0.745</v>
      </c>
      <c r="G119" t="s">
        <v>1</v>
      </c>
      <c r="H119" t="s">
        <v>1</v>
      </c>
      <c r="I119" t="s">
        <v>1</v>
      </c>
      <c r="J119" t="s">
        <v>78</v>
      </c>
      <c r="K119">
        <v>32.5</v>
      </c>
      <c r="L119">
        <v>8.9</v>
      </c>
      <c r="M119" t="s">
        <v>21</v>
      </c>
      <c r="N119">
        <v>58.67</v>
      </c>
      <c r="O119">
        <v>67.13</v>
      </c>
      <c r="P119">
        <v>60.097999999999999</v>
      </c>
      <c r="Q119" t="s">
        <v>1</v>
      </c>
      <c r="R119">
        <v>0.20899999999999999</v>
      </c>
      <c r="S119">
        <v>94.885000000000005</v>
      </c>
      <c r="T119">
        <v>31.155999999999999</v>
      </c>
      <c r="U119">
        <v>170.2</v>
      </c>
      <c r="V119">
        <v>0.84</v>
      </c>
      <c r="W119">
        <v>1.9E-2</v>
      </c>
      <c r="X119">
        <v>0.04</v>
      </c>
      <c r="Y119">
        <v>0.182</v>
      </c>
      <c r="Z119">
        <v>0.20899999999999999</v>
      </c>
      <c r="AA119">
        <v>0.622</v>
      </c>
      <c r="AB119" t="s">
        <v>1</v>
      </c>
      <c r="AC119">
        <v>0.39100000000000001</v>
      </c>
      <c r="AD119">
        <v>0.77343226300000001</v>
      </c>
    </row>
    <row r="120" spans="1:30">
      <c r="A120">
        <v>448</v>
      </c>
      <c r="B120" t="s">
        <v>96</v>
      </c>
      <c r="C120" t="s">
        <v>134</v>
      </c>
      <c r="D120">
        <v>11</v>
      </c>
      <c r="E120">
        <v>32</v>
      </c>
      <c r="F120">
        <v>0.73299999999999998</v>
      </c>
      <c r="G120">
        <v>79</v>
      </c>
      <c r="H120">
        <v>7.2</v>
      </c>
      <c r="I120">
        <v>5.28</v>
      </c>
      <c r="J120" t="s">
        <v>78</v>
      </c>
      <c r="K120">
        <v>32.5</v>
      </c>
      <c r="L120">
        <v>8.9</v>
      </c>
      <c r="M120" t="s">
        <v>135</v>
      </c>
      <c r="N120">
        <v>7.3</v>
      </c>
      <c r="O120">
        <v>11.3</v>
      </c>
      <c r="P120">
        <v>0.27</v>
      </c>
      <c r="Q120" t="s">
        <v>1</v>
      </c>
      <c r="R120" t="s">
        <v>1</v>
      </c>
      <c r="S120" t="s">
        <v>1</v>
      </c>
      <c r="T120" t="s">
        <v>1</v>
      </c>
      <c r="U120">
        <v>1.1000000000000001</v>
      </c>
      <c r="V120">
        <v>0.73</v>
      </c>
      <c r="W120">
        <v>0.27</v>
      </c>
      <c r="X120">
        <v>2.1999999999999999E-2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>
        <v>0.77343226300000001</v>
      </c>
    </row>
    <row r="121" spans="1:30">
      <c r="A121">
        <v>452</v>
      </c>
      <c r="B121" t="s">
        <v>96</v>
      </c>
      <c r="C121" t="s">
        <v>45</v>
      </c>
      <c r="D121">
        <v>12</v>
      </c>
      <c r="E121">
        <v>32</v>
      </c>
      <c r="F121">
        <v>0.375</v>
      </c>
      <c r="G121">
        <v>21</v>
      </c>
      <c r="H121">
        <v>2.1</v>
      </c>
      <c r="I121">
        <v>0.78800000000000003</v>
      </c>
      <c r="J121" t="s">
        <v>78</v>
      </c>
      <c r="K121">
        <v>32.5</v>
      </c>
      <c r="L121">
        <v>8.9</v>
      </c>
      <c r="M121" t="s">
        <v>46</v>
      </c>
      <c r="N121">
        <v>6.9</v>
      </c>
      <c r="O121">
        <v>7.9</v>
      </c>
      <c r="P121">
        <v>0.505</v>
      </c>
      <c r="Q121" t="s">
        <v>1</v>
      </c>
      <c r="R121">
        <v>4.4999999999999998E-2</v>
      </c>
      <c r="S121">
        <v>0.11600000000000001</v>
      </c>
      <c r="T121">
        <v>1.4E-2</v>
      </c>
      <c r="U121">
        <v>1.6</v>
      </c>
      <c r="V121">
        <v>0.78</v>
      </c>
      <c r="W121">
        <v>0.17899999999999999</v>
      </c>
      <c r="X121">
        <v>0.11899999999999999</v>
      </c>
      <c r="Y121" t="s">
        <v>1</v>
      </c>
      <c r="Z121" t="s">
        <v>1</v>
      </c>
      <c r="AA121">
        <v>0.54600000000000004</v>
      </c>
      <c r="AB121" t="s">
        <v>1</v>
      </c>
      <c r="AC121" t="s">
        <v>1</v>
      </c>
      <c r="AD121">
        <v>0.77343226300000001</v>
      </c>
    </row>
    <row r="122" spans="1:30">
      <c r="A122">
        <v>461</v>
      </c>
      <c r="B122" t="s">
        <v>96</v>
      </c>
      <c r="C122" t="s">
        <v>47</v>
      </c>
      <c r="D122">
        <v>21</v>
      </c>
      <c r="E122">
        <v>5</v>
      </c>
      <c r="F122">
        <v>4.2</v>
      </c>
      <c r="G122" t="s">
        <v>1</v>
      </c>
      <c r="H122">
        <v>4.5</v>
      </c>
      <c r="I122">
        <v>18.899999999999999</v>
      </c>
      <c r="J122" t="s">
        <v>78</v>
      </c>
      <c r="K122">
        <v>32.5</v>
      </c>
      <c r="L122">
        <v>8.9</v>
      </c>
      <c r="M122" t="s">
        <v>6</v>
      </c>
      <c r="N122">
        <v>5.17</v>
      </c>
      <c r="O122">
        <v>5.0999999999999996</v>
      </c>
      <c r="P122">
        <v>2.8000000000000001E-2</v>
      </c>
      <c r="Q122">
        <v>0.01</v>
      </c>
      <c r="R122">
        <v>1.2999999999999999E-2</v>
      </c>
      <c r="S122">
        <v>7.0000000000000001E-3</v>
      </c>
      <c r="T122">
        <v>1.2E-2</v>
      </c>
      <c r="U122">
        <v>1</v>
      </c>
      <c r="V122">
        <v>0.66</v>
      </c>
      <c r="W122">
        <v>5.5E-2</v>
      </c>
      <c r="X122">
        <v>6.9000000000000006E-2</v>
      </c>
      <c r="Y122">
        <v>8.9999999999999993E-3</v>
      </c>
      <c r="Z122" t="s">
        <v>1</v>
      </c>
      <c r="AA122" t="s">
        <v>1</v>
      </c>
      <c r="AB122" t="s">
        <v>1</v>
      </c>
      <c r="AC122">
        <v>8.9999999999999993E-3</v>
      </c>
      <c r="AD122">
        <v>0.77343226300000001</v>
      </c>
    </row>
    <row r="123" spans="1:30">
      <c r="A123">
        <v>462</v>
      </c>
      <c r="B123" t="s">
        <v>96</v>
      </c>
      <c r="C123" t="s">
        <v>47</v>
      </c>
      <c r="D123">
        <v>71</v>
      </c>
      <c r="E123">
        <v>102</v>
      </c>
      <c r="F123">
        <v>0.69599999999999995</v>
      </c>
      <c r="G123" t="s">
        <v>1</v>
      </c>
      <c r="H123">
        <v>13.69</v>
      </c>
      <c r="I123">
        <v>9.5289999999999999</v>
      </c>
      <c r="J123" t="s">
        <v>78</v>
      </c>
      <c r="K123">
        <v>32.5</v>
      </c>
      <c r="L123">
        <v>8.9</v>
      </c>
      <c r="M123" t="s">
        <v>6</v>
      </c>
      <c r="N123">
        <v>5.17</v>
      </c>
      <c r="O123">
        <v>5.0999999999999996</v>
      </c>
      <c r="P123">
        <v>2.8000000000000001E-2</v>
      </c>
      <c r="Q123">
        <v>0.01</v>
      </c>
      <c r="R123">
        <v>1.2999999999999999E-2</v>
      </c>
      <c r="S123">
        <v>7.0000000000000001E-3</v>
      </c>
      <c r="T123">
        <v>1.2E-2</v>
      </c>
      <c r="U123">
        <v>1</v>
      </c>
      <c r="V123">
        <v>0.66</v>
      </c>
      <c r="W123">
        <v>5.5E-2</v>
      </c>
      <c r="X123">
        <v>6.9000000000000006E-2</v>
      </c>
      <c r="Y123">
        <v>8.9999999999999993E-3</v>
      </c>
      <c r="Z123" t="s">
        <v>1</v>
      </c>
      <c r="AA123" t="s">
        <v>1</v>
      </c>
      <c r="AB123" t="s">
        <v>1</v>
      </c>
      <c r="AC123">
        <v>8.9999999999999993E-3</v>
      </c>
      <c r="AD123">
        <v>0.77343226300000001</v>
      </c>
    </row>
    <row r="124" spans="1:30">
      <c r="A124">
        <v>463</v>
      </c>
      <c r="B124" t="s">
        <v>96</v>
      </c>
      <c r="C124" t="s">
        <v>47</v>
      </c>
      <c r="D124">
        <v>5</v>
      </c>
      <c r="E124">
        <v>10</v>
      </c>
      <c r="F124">
        <v>0.5</v>
      </c>
      <c r="G124" t="s">
        <v>1</v>
      </c>
      <c r="H124">
        <v>7.29</v>
      </c>
      <c r="I124">
        <v>3.6429999999999998</v>
      </c>
      <c r="J124" t="s">
        <v>78</v>
      </c>
      <c r="K124">
        <v>32.5</v>
      </c>
      <c r="L124">
        <v>8.9</v>
      </c>
      <c r="M124" t="s">
        <v>6</v>
      </c>
      <c r="N124">
        <v>5.17</v>
      </c>
      <c r="O124">
        <v>5.0999999999999996</v>
      </c>
      <c r="P124">
        <v>2.8000000000000001E-2</v>
      </c>
      <c r="Q124">
        <v>0.01</v>
      </c>
      <c r="R124">
        <v>1.2999999999999999E-2</v>
      </c>
      <c r="S124">
        <v>7.0000000000000001E-3</v>
      </c>
      <c r="T124">
        <v>1.2E-2</v>
      </c>
      <c r="U124">
        <v>1</v>
      </c>
      <c r="V124">
        <v>0.66</v>
      </c>
      <c r="W124">
        <v>5.5E-2</v>
      </c>
      <c r="X124">
        <v>6.9000000000000006E-2</v>
      </c>
      <c r="Y124">
        <v>8.9999999999999993E-3</v>
      </c>
      <c r="Z124" t="s">
        <v>1</v>
      </c>
      <c r="AA124" t="s">
        <v>1</v>
      </c>
      <c r="AB124" t="s">
        <v>1</v>
      </c>
      <c r="AC124">
        <v>8.9999999999999993E-3</v>
      </c>
      <c r="AD124">
        <v>0.77343226300000001</v>
      </c>
    </row>
    <row r="125" spans="1:30">
      <c r="A125">
        <v>464</v>
      </c>
      <c r="B125" t="s">
        <v>96</v>
      </c>
      <c r="C125" t="s">
        <v>47</v>
      </c>
      <c r="D125">
        <v>6</v>
      </c>
      <c r="E125">
        <v>10</v>
      </c>
      <c r="F125">
        <v>0.6</v>
      </c>
      <c r="G125">
        <v>22</v>
      </c>
      <c r="H125">
        <v>3.67</v>
      </c>
      <c r="I125">
        <v>2.2000000000000002</v>
      </c>
      <c r="J125" t="s">
        <v>78</v>
      </c>
      <c r="K125">
        <v>32.5</v>
      </c>
      <c r="L125">
        <v>8.9</v>
      </c>
      <c r="M125" t="s">
        <v>6</v>
      </c>
      <c r="N125">
        <v>5.17</v>
      </c>
      <c r="O125">
        <v>5.0999999999999996</v>
      </c>
      <c r="P125">
        <v>2.8000000000000001E-2</v>
      </c>
      <c r="Q125">
        <v>0.01</v>
      </c>
      <c r="R125">
        <v>1.2999999999999999E-2</v>
      </c>
      <c r="S125">
        <v>7.0000000000000001E-3</v>
      </c>
      <c r="T125">
        <v>1.2E-2</v>
      </c>
      <c r="U125">
        <v>1</v>
      </c>
      <c r="V125">
        <v>0.66</v>
      </c>
      <c r="W125">
        <v>5.5E-2</v>
      </c>
      <c r="X125">
        <v>6.9000000000000006E-2</v>
      </c>
      <c r="Y125">
        <v>8.9999999999999993E-3</v>
      </c>
      <c r="Z125" t="s">
        <v>1</v>
      </c>
      <c r="AA125" t="s">
        <v>1</v>
      </c>
      <c r="AB125" t="s">
        <v>1</v>
      </c>
      <c r="AC125">
        <v>8.9999999999999993E-3</v>
      </c>
      <c r="AD125">
        <v>0.77343226300000001</v>
      </c>
    </row>
    <row r="126" spans="1:30">
      <c r="A126">
        <v>470</v>
      </c>
      <c r="B126" t="s">
        <v>96</v>
      </c>
      <c r="C126" t="s">
        <v>136</v>
      </c>
      <c r="D126">
        <v>2</v>
      </c>
      <c r="E126">
        <v>250</v>
      </c>
      <c r="F126">
        <v>8.0000000000000002E-3</v>
      </c>
      <c r="G126" t="s">
        <v>1</v>
      </c>
      <c r="H126" t="s">
        <v>1</v>
      </c>
      <c r="I126" t="s">
        <v>1</v>
      </c>
      <c r="J126" t="s">
        <v>78</v>
      </c>
      <c r="K126">
        <v>32.5</v>
      </c>
      <c r="L126">
        <v>8.9</v>
      </c>
      <c r="M126" t="s">
        <v>105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 t="s">
        <v>1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>
        <v>0.77343226300000001</v>
      </c>
    </row>
    <row r="127" spans="1:30">
      <c r="A127">
        <v>479</v>
      </c>
      <c r="B127" t="s">
        <v>96</v>
      </c>
      <c r="C127" t="s">
        <v>137</v>
      </c>
      <c r="D127">
        <v>4</v>
      </c>
      <c r="E127">
        <v>3</v>
      </c>
      <c r="F127">
        <v>1.333</v>
      </c>
      <c r="G127" t="s">
        <v>1</v>
      </c>
      <c r="H127">
        <v>1</v>
      </c>
      <c r="I127">
        <v>1.333</v>
      </c>
      <c r="J127" t="s">
        <v>78</v>
      </c>
      <c r="K127">
        <v>32.5</v>
      </c>
      <c r="L127">
        <v>8.9</v>
      </c>
      <c r="M127" t="s">
        <v>98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>
        <v>0.77343226300000001</v>
      </c>
    </row>
    <row r="128" spans="1:30">
      <c r="A128">
        <v>480</v>
      </c>
      <c r="B128" t="s">
        <v>96</v>
      </c>
      <c r="C128" t="s">
        <v>138</v>
      </c>
      <c r="D128">
        <v>4</v>
      </c>
      <c r="E128">
        <v>23</v>
      </c>
      <c r="F128">
        <v>0.17399999999999999</v>
      </c>
      <c r="G128">
        <v>5</v>
      </c>
      <c r="H128">
        <v>1.25</v>
      </c>
      <c r="I128">
        <v>0.217</v>
      </c>
      <c r="J128" t="s">
        <v>78</v>
      </c>
      <c r="K128">
        <v>32.5</v>
      </c>
      <c r="L128">
        <v>8.9</v>
      </c>
      <c r="M128" t="s">
        <v>98</v>
      </c>
      <c r="N128">
        <v>11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 t="s">
        <v>1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>
        <v>0.77343226300000001</v>
      </c>
    </row>
    <row r="129" spans="1:30">
      <c r="A129">
        <v>481</v>
      </c>
      <c r="B129" t="s">
        <v>96</v>
      </c>
      <c r="C129" t="s">
        <v>139</v>
      </c>
      <c r="D129">
        <v>5</v>
      </c>
      <c r="E129">
        <v>10</v>
      </c>
      <c r="F129">
        <v>0.5</v>
      </c>
      <c r="G129">
        <v>5</v>
      </c>
      <c r="H129">
        <v>1</v>
      </c>
      <c r="I129">
        <v>0.5</v>
      </c>
      <c r="J129" t="s">
        <v>78</v>
      </c>
      <c r="K129">
        <v>32.5</v>
      </c>
      <c r="L129">
        <v>8.9</v>
      </c>
      <c r="M129" t="s">
        <v>98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>
        <v>0.77343226300000001</v>
      </c>
    </row>
    <row r="130" spans="1:30">
      <c r="A130">
        <v>485</v>
      </c>
      <c r="B130" t="s">
        <v>96</v>
      </c>
      <c r="C130" t="s">
        <v>140</v>
      </c>
      <c r="D130">
        <v>4</v>
      </c>
      <c r="E130">
        <v>15.8</v>
      </c>
      <c r="F130">
        <v>0.253</v>
      </c>
      <c r="G130" t="s">
        <v>1</v>
      </c>
      <c r="H130" t="s">
        <v>1</v>
      </c>
      <c r="I130" t="s">
        <v>1</v>
      </c>
      <c r="J130" t="s">
        <v>78</v>
      </c>
      <c r="K130">
        <v>32.5</v>
      </c>
      <c r="L130">
        <v>8.9</v>
      </c>
      <c r="M130" t="s">
        <v>23</v>
      </c>
      <c r="N130">
        <v>12.33</v>
      </c>
      <c r="O130">
        <v>13.82</v>
      </c>
      <c r="P130">
        <v>1.7969999999999999</v>
      </c>
      <c r="Q130">
        <v>2.15</v>
      </c>
      <c r="R130">
        <v>0.58499999999999996</v>
      </c>
      <c r="S130">
        <v>0.28999999999999998</v>
      </c>
      <c r="T130">
        <v>0.64</v>
      </c>
      <c r="U130">
        <v>1</v>
      </c>
      <c r="V130">
        <v>0.77</v>
      </c>
      <c r="W130">
        <v>0.05</v>
      </c>
      <c r="X130">
        <v>0.10299999999999999</v>
      </c>
      <c r="Y130" t="s">
        <v>1</v>
      </c>
      <c r="Z130" t="s">
        <v>1</v>
      </c>
      <c r="AA130" t="s">
        <v>1</v>
      </c>
      <c r="AB130">
        <v>0.81100000000000005</v>
      </c>
      <c r="AC130" t="s">
        <v>1</v>
      </c>
      <c r="AD130">
        <v>0.77343226300000001</v>
      </c>
    </row>
    <row r="131" spans="1:30">
      <c r="A131">
        <v>487</v>
      </c>
      <c r="B131" t="s">
        <v>96</v>
      </c>
      <c r="C131" t="s">
        <v>141</v>
      </c>
      <c r="D131">
        <v>1</v>
      </c>
      <c r="E131" t="s">
        <v>1</v>
      </c>
      <c r="F131" t="s">
        <v>1</v>
      </c>
      <c r="G131">
        <v>3</v>
      </c>
      <c r="H131">
        <v>3</v>
      </c>
      <c r="I131" t="s">
        <v>1</v>
      </c>
      <c r="J131" t="s">
        <v>78</v>
      </c>
      <c r="K131">
        <v>32.5</v>
      </c>
      <c r="L131">
        <v>8.9</v>
      </c>
      <c r="M131" t="s">
        <v>142</v>
      </c>
      <c r="N131">
        <v>9.0500000000000007</v>
      </c>
      <c r="O131">
        <v>10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>
        <v>1</v>
      </c>
      <c r="V131" t="s">
        <v>1</v>
      </c>
      <c r="W131" t="s">
        <v>1</v>
      </c>
      <c r="X131" t="s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>
        <v>0.77343226300000001</v>
      </c>
    </row>
    <row r="132" spans="1:30">
      <c r="A132">
        <v>492</v>
      </c>
      <c r="B132" t="s">
        <v>96</v>
      </c>
      <c r="C132" t="s">
        <v>143</v>
      </c>
      <c r="D132">
        <v>9</v>
      </c>
      <c r="E132">
        <v>10</v>
      </c>
      <c r="F132">
        <v>0.9</v>
      </c>
      <c r="G132">
        <v>14</v>
      </c>
      <c r="H132">
        <v>1.56</v>
      </c>
      <c r="I132">
        <v>1.4</v>
      </c>
      <c r="J132" t="s">
        <v>78</v>
      </c>
      <c r="K132">
        <v>32.5</v>
      </c>
      <c r="L132">
        <v>8.9</v>
      </c>
      <c r="M132" t="s">
        <v>21</v>
      </c>
      <c r="N132" t="s">
        <v>1</v>
      </c>
      <c r="O132">
        <v>22.3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>
        <v>0.77343226300000001</v>
      </c>
    </row>
    <row r="133" spans="1:30">
      <c r="A133">
        <v>493</v>
      </c>
      <c r="B133" t="s">
        <v>96</v>
      </c>
      <c r="C133" t="s">
        <v>143</v>
      </c>
      <c r="D133">
        <v>9</v>
      </c>
      <c r="E133">
        <v>10</v>
      </c>
      <c r="F133">
        <v>0.9</v>
      </c>
      <c r="G133">
        <v>14</v>
      </c>
      <c r="H133">
        <v>1</v>
      </c>
      <c r="I133">
        <v>0.9</v>
      </c>
      <c r="J133" t="s">
        <v>78</v>
      </c>
      <c r="K133">
        <v>32.5</v>
      </c>
      <c r="L133">
        <v>8.9</v>
      </c>
      <c r="M133" t="s">
        <v>21</v>
      </c>
      <c r="N133" t="s">
        <v>1</v>
      </c>
      <c r="O133">
        <v>22.3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 t="s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>
        <v>0.77343226300000001</v>
      </c>
    </row>
    <row r="134" spans="1:30">
      <c r="A134">
        <v>500</v>
      </c>
      <c r="B134" t="s">
        <v>96</v>
      </c>
      <c r="C134" t="s">
        <v>48</v>
      </c>
      <c r="D134">
        <v>86</v>
      </c>
      <c r="E134">
        <v>56</v>
      </c>
      <c r="F134">
        <v>1.536</v>
      </c>
      <c r="G134">
        <v>178</v>
      </c>
      <c r="H134">
        <v>2.0699999999999998</v>
      </c>
      <c r="I134">
        <v>3.1789999999999998</v>
      </c>
      <c r="J134" t="s">
        <v>78</v>
      </c>
      <c r="K134">
        <v>32.5</v>
      </c>
      <c r="L134">
        <v>8.9</v>
      </c>
      <c r="M134" t="s">
        <v>6</v>
      </c>
      <c r="N134">
        <v>10.47</v>
      </c>
      <c r="O134">
        <v>14.03</v>
      </c>
      <c r="P134">
        <v>0.74199999999999999</v>
      </c>
      <c r="Q134">
        <v>0.59</v>
      </c>
      <c r="R134">
        <v>0.26</v>
      </c>
      <c r="S134">
        <v>0.56899999999999995</v>
      </c>
      <c r="T134">
        <v>0.22</v>
      </c>
      <c r="U134">
        <v>1</v>
      </c>
      <c r="V134">
        <v>0.8</v>
      </c>
      <c r="W134">
        <v>7.4999999999999997E-2</v>
      </c>
      <c r="X134">
        <v>4.8000000000000001E-2</v>
      </c>
      <c r="Y134">
        <v>5.2999999999999999E-2</v>
      </c>
      <c r="Z134">
        <v>0.11</v>
      </c>
      <c r="AA134">
        <v>0.88</v>
      </c>
      <c r="AB134" t="s">
        <v>1</v>
      </c>
      <c r="AC134">
        <v>0.16400000000000001</v>
      </c>
      <c r="AD134">
        <v>0.77343226300000001</v>
      </c>
    </row>
    <row r="135" spans="1:30">
      <c r="A135">
        <v>505</v>
      </c>
      <c r="B135" t="s">
        <v>96</v>
      </c>
      <c r="C135" t="s">
        <v>49</v>
      </c>
      <c r="D135">
        <v>9</v>
      </c>
      <c r="E135">
        <v>13</v>
      </c>
      <c r="F135">
        <v>0.69199999999999995</v>
      </c>
      <c r="G135">
        <v>94</v>
      </c>
      <c r="H135">
        <v>10.44</v>
      </c>
      <c r="I135">
        <v>7.2309999999999999</v>
      </c>
      <c r="J135" t="s">
        <v>78</v>
      </c>
      <c r="K135">
        <v>32.5</v>
      </c>
      <c r="L135">
        <v>8.9</v>
      </c>
      <c r="M135" t="s">
        <v>50</v>
      </c>
      <c r="N135">
        <v>2.92</v>
      </c>
      <c r="O135">
        <v>3.24</v>
      </c>
      <c r="P135">
        <v>0.01</v>
      </c>
      <c r="Q135" t="s">
        <v>1</v>
      </c>
      <c r="R135">
        <v>4.0000000000000001E-3</v>
      </c>
      <c r="S135">
        <v>6.0000000000000001E-3</v>
      </c>
      <c r="T135" t="s">
        <v>1</v>
      </c>
      <c r="U135">
        <v>1</v>
      </c>
      <c r="V135" t="s">
        <v>1</v>
      </c>
      <c r="W135">
        <v>0.48799999999999999</v>
      </c>
      <c r="X135">
        <v>0.107</v>
      </c>
      <c r="Y135">
        <v>1E-3</v>
      </c>
      <c r="Z135">
        <v>2.1000000000000001E-2</v>
      </c>
      <c r="AA135" t="s">
        <v>1</v>
      </c>
      <c r="AB135" t="s">
        <v>1</v>
      </c>
      <c r="AC135">
        <v>2.1999999999999999E-2</v>
      </c>
      <c r="AD135">
        <v>0.77343226300000001</v>
      </c>
    </row>
    <row r="136" spans="1:30">
      <c r="A136">
        <v>506</v>
      </c>
      <c r="B136" t="s">
        <v>96</v>
      </c>
      <c r="C136" t="s">
        <v>49</v>
      </c>
      <c r="D136">
        <v>12</v>
      </c>
      <c r="E136">
        <v>10</v>
      </c>
      <c r="F136">
        <v>1.2</v>
      </c>
      <c r="G136">
        <v>9</v>
      </c>
      <c r="H136">
        <v>0.75</v>
      </c>
      <c r="I136">
        <v>0.9</v>
      </c>
      <c r="J136" t="s">
        <v>78</v>
      </c>
      <c r="K136">
        <v>32.5</v>
      </c>
      <c r="L136">
        <v>8.9</v>
      </c>
      <c r="M136" t="s">
        <v>50</v>
      </c>
      <c r="N136">
        <v>2.92</v>
      </c>
      <c r="O136">
        <v>3.24</v>
      </c>
      <c r="P136">
        <v>0.01</v>
      </c>
      <c r="Q136" t="s">
        <v>1</v>
      </c>
      <c r="R136">
        <v>4.0000000000000001E-3</v>
      </c>
      <c r="S136">
        <v>6.0000000000000001E-3</v>
      </c>
      <c r="T136" t="s">
        <v>1</v>
      </c>
      <c r="U136">
        <v>1</v>
      </c>
      <c r="V136" t="s">
        <v>1</v>
      </c>
      <c r="W136">
        <v>0.48799999999999999</v>
      </c>
      <c r="X136">
        <v>0.107</v>
      </c>
      <c r="Y136">
        <v>1E-3</v>
      </c>
      <c r="Z136">
        <v>2.1000000000000001E-2</v>
      </c>
      <c r="AA136" t="s">
        <v>1</v>
      </c>
      <c r="AB136" t="s">
        <v>1</v>
      </c>
      <c r="AC136">
        <v>2.1999999999999999E-2</v>
      </c>
      <c r="AD136">
        <v>0.77343226300000001</v>
      </c>
    </row>
    <row r="137" spans="1:30">
      <c r="A137">
        <v>507</v>
      </c>
      <c r="B137" t="s">
        <v>96</v>
      </c>
      <c r="C137" t="s">
        <v>49</v>
      </c>
      <c r="D137">
        <v>1</v>
      </c>
      <c r="E137">
        <v>23</v>
      </c>
      <c r="F137">
        <v>4.2999999999999997E-2</v>
      </c>
      <c r="G137">
        <v>1</v>
      </c>
      <c r="H137">
        <v>1</v>
      </c>
      <c r="I137">
        <v>4.2999999999999997E-2</v>
      </c>
      <c r="J137" t="s">
        <v>78</v>
      </c>
      <c r="K137">
        <v>32.5</v>
      </c>
      <c r="L137">
        <v>8.9</v>
      </c>
      <c r="M137" t="s">
        <v>50</v>
      </c>
      <c r="N137">
        <v>2.92</v>
      </c>
      <c r="O137">
        <v>3.24</v>
      </c>
      <c r="P137">
        <v>0.01</v>
      </c>
      <c r="Q137" t="s">
        <v>1</v>
      </c>
      <c r="R137">
        <v>4.0000000000000001E-3</v>
      </c>
      <c r="S137">
        <v>6.0000000000000001E-3</v>
      </c>
      <c r="T137" t="s">
        <v>1</v>
      </c>
      <c r="U137">
        <v>1</v>
      </c>
      <c r="V137" t="s">
        <v>1</v>
      </c>
      <c r="W137">
        <v>0.48799999999999999</v>
      </c>
      <c r="X137">
        <v>0.107</v>
      </c>
      <c r="Y137">
        <v>1E-3</v>
      </c>
      <c r="Z137">
        <v>2.1000000000000001E-2</v>
      </c>
      <c r="AA137" t="s">
        <v>1</v>
      </c>
      <c r="AB137" t="s">
        <v>1</v>
      </c>
      <c r="AC137">
        <v>2.1999999999999999E-2</v>
      </c>
      <c r="AD137">
        <v>0.77343226300000001</v>
      </c>
    </row>
    <row r="138" spans="1:30">
      <c r="A138">
        <v>515</v>
      </c>
      <c r="B138" t="s">
        <v>96</v>
      </c>
      <c r="C138" t="s">
        <v>144</v>
      </c>
      <c r="D138">
        <v>21</v>
      </c>
      <c r="E138">
        <v>90.5</v>
      </c>
      <c r="F138">
        <v>0.23200000000000001</v>
      </c>
      <c r="G138">
        <v>88</v>
      </c>
      <c r="H138">
        <v>4.1900000000000004</v>
      </c>
      <c r="I138">
        <v>0.97199999999999998</v>
      </c>
      <c r="J138" t="s">
        <v>78</v>
      </c>
      <c r="K138">
        <v>32.5</v>
      </c>
      <c r="L138">
        <v>8.9</v>
      </c>
      <c r="M138" t="s">
        <v>125</v>
      </c>
      <c r="N138">
        <v>6</v>
      </c>
      <c r="O138">
        <v>9.5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>
        <v>0.77343226300000001</v>
      </c>
    </row>
    <row r="139" spans="1:30">
      <c r="A139">
        <v>516</v>
      </c>
      <c r="B139" t="s">
        <v>96</v>
      </c>
      <c r="C139" t="s">
        <v>144</v>
      </c>
      <c r="D139">
        <v>5</v>
      </c>
      <c r="E139">
        <v>30</v>
      </c>
      <c r="F139">
        <v>0.16700000000000001</v>
      </c>
      <c r="G139">
        <v>7</v>
      </c>
      <c r="H139">
        <v>1.4</v>
      </c>
      <c r="I139">
        <v>0.23300000000000001</v>
      </c>
      <c r="J139" t="s">
        <v>78</v>
      </c>
      <c r="K139">
        <v>32.5</v>
      </c>
      <c r="L139">
        <v>8.9</v>
      </c>
      <c r="M139" t="s">
        <v>125</v>
      </c>
      <c r="N139">
        <v>6</v>
      </c>
      <c r="O139">
        <v>9.5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>
        <v>0.77343226300000001</v>
      </c>
    </row>
    <row r="140" spans="1:30">
      <c r="A140">
        <v>539</v>
      </c>
      <c r="B140" t="s">
        <v>96</v>
      </c>
      <c r="C140" t="s">
        <v>145</v>
      </c>
      <c r="D140">
        <v>1</v>
      </c>
      <c r="E140">
        <v>2</v>
      </c>
      <c r="F140">
        <v>0.5</v>
      </c>
      <c r="G140" t="s">
        <v>1</v>
      </c>
      <c r="H140" t="s">
        <v>1</v>
      </c>
      <c r="I140" t="s">
        <v>1</v>
      </c>
      <c r="J140" t="s">
        <v>78</v>
      </c>
      <c r="K140">
        <v>32.5</v>
      </c>
      <c r="L140">
        <v>8.9</v>
      </c>
      <c r="M140" t="s">
        <v>2</v>
      </c>
      <c r="N140">
        <v>16.63</v>
      </c>
      <c r="O140">
        <v>17.059999999999999</v>
      </c>
      <c r="P140">
        <v>2.57</v>
      </c>
      <c r="Q140">
        <v>1.97</v>
      </c>
      <c r="R140" t="s">
        <v>1</v>
      </c>
      <c r="S140">
        <v>0.48</v>
      </c>
      <c r="T140">
        <v>0.59</v>
      </c>
      <c r="U140">
        <v>1</v>
      </c>
      <c r="V140">
        <v>0.76</v>
      </c>
      <c r="W140">
        <v>1.6E-2</v>
      </c>
      <c r="X140">
        <v>3.5999999999999997E-2</v>
      </c>
      <c r="Y140">
        <v>0.02</v>
      </c>
      <c r="Z140" t="s">
        <v>1</v>
      </c>
      <c r="AA140" t="s">
        <v>1</v>
      </c>
      <c r="AB140" t="s">
        <v>1</v>
      </c>
      <c r="AC140">
        <v>0.02</v>
      </c>
      <c r="AD140">
        <v>0.77343226300000001</v>
      </c>
    </row>
    <row r="141" spans="1:30">
      <c r="A141" s="16">
        <v>541</v>
      </c>
      <c r="B141" s="16" t="s">
        <v>96</v>
      </c>
      <c r="C141" t="s">
        <v>54</v>
      </c>
      <c r="D141">
        <v>1</v>
      </c>
      <c r="E141">
        <v>15</v>
      </c>
      <c r="F141">
        <v>6.7000000000000004E-2</v>
      </c>
      <c r="G141" t="s">
        <v>1</v>
      </c>
      <c r="H141">
        <v>1</v>
      </c>
      <c r="I141">
        <v>6.7000000000000004E-2</v>
      </c>
      <c r="J141" t="s">
        <v>78</v>
      </c>
      <c r="K141">
        <v>32.5</v>
      </c>
      <c r="L141">
        <v>8.9</v>
      </c>
      <c r="M141" t="s">
        <v>55</v>
      </c>
      <c r="N141">
        <v>9.8000000000000007</v>
      </c>
      <c r="O141">
        <v>14.25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>
        <v>0.77343226300000001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workbookViewId="0">
      <selection activeCell="AA56" sqref="AA56"/>
    </sheetView>
  </sheetViews>
  <sheetFormatPr baseColWidth="10" defaultRowHeight="15" x14ac:dyDescent="0"/>
  <cols>
    <col min="1" max="1" width="17.1640625" bestFit="1" customWidth="1"/>
    <col min="2" max="2" width="21" bestFit="1" customWidth="1"/>
    <col min="3" max="3" width="15.83203125" bestFit="1" customWidth="1"/>
    <col min="7" max="7" width="12.5" bestFit="1" customWidth="1"/>
    <col min="8" max="9" width="7.1640625" bestFit="1" customWidth="1"/>
    <col min="10" max="10" width="6.1640625" bestFit="1" customWidth="1"/>
    <col min="23" max="23" width="12" bestFit="1" customWidth="1"/>
    <col min="24" max="24" width="16.83203125" bestFit="1" customWidth="1"/>
    <col min="25" max="25" width="13.33203125" bestFit="1" customWidth="1"/>
    <col min="26" max="26" width="11.5" bestFit="1" customWidth="1"/>
  </cols>
  <sheetData>
    <row r="1" spans="1:26" s="5" customFormat="1">
      <c r="A1" s="1" t="s">
        <v>146</v>
      </c>
      <c r="B1" s="1" t="s">
        <v>56</v>
      </c>
      <c r="C1" s="1" t="s">
        <v>57</v>
      </c>
      <c r="D1" s="2" t="s">
        <v>58</v>
      </c>
      <c r="E1" s="3" t="s">
        <v>59</v>
      </c>
      <c r="F1" s="4" t="s">
        <v>60</v>
      </c>
      <c r="G1" s="1" t="s">
        <v>61</v>
      </c>
      <c r="H1" s="1" t="s">
        <v>62</v>
      </c>
      <c r="I1" s="1" t="s">
        <v>63</v>
      </c>
      <c r="J1" s="1" t="s">
        <v>88</v>
      </c>
      <c r="K1" s="1" t="s">
        <v>64</v>
      </c>
      <c r="L1" s="1" t="s">
        <v>92</v>
      </c>
      <c r="M1" s="1" t="s">
        <v>93</v>
      </c>
      <c r="N1" s="1" t="s">
        <v>94</v>
      </c>
      <c r="O1" s="1" t="s">
        <v>91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95</v>
      </c>
    </row>
    <row r="2" spans="1:26">
      <c r="A2" t="s">
        <v>77</v>
      </c>
      <c r="B2" t="s">
        <v>0</v>
      </c>
      <c r="C2" t="s">
        <v>2</v>
      </c>
      <c r="D2">
        <v>0.14399999999999999</v>
      </c>
      <c r="E2" t="s">
        <v>1</v>
      </c>
      <c r="F2" t="s">
        <v>1</v>
      </c>
      <c r="G2" s="10">
        <v>0.90704089499999996</v>
      </c>
      <c r="H2">
        <v>0.16700000000000001</v>
      </c>
      <c r="I2">
        <v>9.1999999999999998E-2</v>
      </c>
      <c r="J2" t="s">
        <v>1</v>
      </c>
      <c r="K2" s="7">
        <f t="shared" ref="K2:K13" si="0">IFERROR(I2/H2, "NA")</f>
        <v>0.55089820359281438</v>
      </c>
      <c r="L2" s="7" t="str">
        <f>IFERROR(J2/H2, "NA")</f>
        <v>NA</v>
      </c>
      <c r="O2" t="s">
        <v>1</v>
      </c>
      <c r="P2">
        <v>8.6999999999999994E-2</v>
      </c>
      <c r="Q2">
        <v>7.5999999999999998E-2</v>
      </c>
      <c r="R2" t="s">
        <v>1</v>
      </c>
      <c r="S2">
        <v>0.10199999999999999</v>
      </c>
      <c r="T2">
        <v>0.215</v>
      </c>
      <c r="U2">
        <v>0.317</v>
      </c>
      <c r="V2" t="s">
        <v>1</v>
      </c>
      <c r="W2" s="6" t="str">
        <f>IFERROR(35*P2+14.1*Q2+15.1*R2, "NA")</f>
        <v>NA</v>
      </c>
      <c r="X2" s="7">
        <f>IFERROR(35*P2+14.1*Q2+15.1*U2, "NA")</f>
        <v>8.9032999999999998</v>
      </c>
      <c r="Y2" s="7" t="str">
        <f>IFERROR(35*P2+14.1*Q2+15.1*V2, "NA")</f>
        <v>NA</v>
      </c>
      <c r="Z2" s="7">
        <f>IFERROR(X2*K2, "NA")</f>
        <v>4.9048119760479043</v>
      </c>
    </row>
    <row r="3" spans="1:26">
      <c r="A3" t="s">
        <v>77</v>
      </c>
      <c r="B3" t="s">
        <v>3</v>
      </c>
      <c r="C3" t="s">
        <v>4</v>
      </c>
      <c r="D3">
        <v>0.83</v>
      </c>
      <c r="E3">
        <v>2.5</v>
      </c>
      <c r="F3">
        <v>2.0750000000000002</v>
      </c>
      <c r="G3" s="10">
        <v>0.90704089499999996</v>
      </c>
      <c r="H3">
        <v>0.08</v>
      </c>
      <c r="I3" t="s">
        <v>1</v>
      </c>
      <c r="J3">
        <v>0.03</v>
      </c>
      <c r="K3" s="7" t="str">
        <f t="shared" si="0"/>
        <v>NA</v>
      </c>
      <c r="L3" s="7">
        <f>IFERROR(J3/H3, "NA")</f>
        <v>0.375</v>
      </c>
      <c r="N3">
        <f>J3*(1-O3)</f>
        <v>1.77E-2</v>
      </c>
      <c r="O3">
        <v>0.41</v>
      </c>
      <c r="P3">
        <v>0.68400000000000005</v>
      </c>
      <c r="Q3">
        <v>7.5999999999999998E-2</v>
      </c>
      <c r="R3">
        <v>0.217</v>
      </c>
      <c r="S3" t="s">
        <v>1</v>
      </c>
      <c r="T3" t="s">
        <v>1</v>
      </c>
      <c r="U3" t="s">
        <v>1</v>
      </c>
      <c r="V3" t="s">
        <v>1</v>
      </c>
      <c r="W3" s="6">
        <f t="shared" ref="W3:W45" si="1">IFERROR(35*P3+14.1*Q3+15.1*R3, "NA")</f>
        <v>28.2883</v>
      </c>
      <c r="X3" s="7" t="str">
        <f t="shared" ref="X3:X45" si="2">IFERROR(35*P3+14.1*Q3+15.1*U3, "NA")</f>
        <v>NA</v>
      </c>
      <c r="Y3" s="7" t="str">
        <f t="shared" ref="Y3:Y45" si="3">IFERROR(35*P3+14.1*Q3+15.1*V3, "NA")</f>
        <v>NA</v>
      </c>
      <c r="Z3" s="7">
        <f>IFERROR(W3*N3, "NA")</f>
        <v>0.50070291</v>
      </c>
    </row>
    <row r="4" spans="1:26">
      <c r="A4" t="s">
        <v>77</v>
      </c>
      <c r="B4" t="s">
        <v>3</v>
      </c>
      <c r="C4" t="s">
        <v>4</v>
      </c>
      <c r="D4">
        <v>0.27900000000000003</v>
      </c>
      <c r="E4">
        <v>2.99</v>
      </c>
      <c r="F4">
        <v>0.83499999999999996</v>
      </c>
      <c r="G4" s="10">
        <v>0.90704089499999996</v>
      </c>
      <c r="H4">
        <v>0.08</v>
      </c>
      <c r="I4" t="s">
        <v>1</v>
      </c>
      <c r="J4">
        <v>0.03</v>
      </c>
      <c r="K4" s="7" t="str">
        <f t="shared" si="0"/>
        <v>NA</v>
      </c>
      <c r="L4" s="7">
        <f t="shared" ref="L4:L45" si="4">IFERROR(J4/H4, "NA")</f>
        <v>0.375</v>
      </c>
      <c r="N4">
        <f>J4*(1-O4)</f>
        <v>1.77E-2</v>
      </c>
      <c r="O4">
        <v>0.41</v>
      </c>
      <c r="P4">
        <v>0.68400000000000005</v>
      </c>
      <c r="Q4">
        <v>7.5999999999999998E-2</v>
      </c>
      <c r="R4">
        <v>0.217</v>
      </c>
      <c r="S4" t="s">
        <v>1</v>
      </c>
      <c r="T4" t="s">
        <v>1</v>
      </c>
      <c r="U4" t="s">
        <v>1</v>
      </c>
      <c r="V4" t="s">
        <v>1</v>
      </c>
      <c r="W4" s="6">
        <f t="shared" si="1"/>
        <v>28.2883</v>
      </c>
      <c r="X4" s="7" t="str">
        <f t="shared" si="2"/>
        <v>NA</v>
      </c>
      <c r="Y4" s="7" t="str">
        <f t="shared" si="3"/>
        <v>NA</v>
      </c>
      <c r="Z4" s="7">
        <f>IFERROR(W4*N4, "NA")</f>
        <v>0.50070291</v>
      </c>
    </row>
    <row r="5" spans="1:26">
      <c r="A5" t="s">
        <v>77</v>
      </c>
      <c r="B5" t="s">
        <v>5</v>
      </c>
      <c r="C5" t="s">
        <v>6</v>
      </c>
      <c r="D5">
        <v>4.0000000000000001E-3</v>
      </c>
      <c r="E5" t="s">
        <v>1</v>
      </c>
      <c r="F5" t="s">
        <v>1</v>
      </c>
      <c r="G5" s="10">
        <v>0.90704089499999996</v>
      </c>
      <c r="H5" t="s">
        <v>1</v>
      </c>
      <c r="I5" t="s">
        <v>1</v>
      </c>
      <c r="J5" t="s">
        <v>1</v>
      </c>
      <c r="K5" s="7" t="str">
        <f t="shared" si="0"/>
        <v>NA</v>
      </c>
      <c r="L5" s="7" t="str">
        <f t="shared" si="4"/>
        <v>NA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s="6" t="str">
        <f t="shared" si="1"/>
        <v>NA</v>
      </c>
      <c r="X5" s="7" t="str">
        <f t="shared" si="2"/>
        <v>NA</v>
      </c>
      <c r="Y5" s="7" t="str">
        <f t="shared" si="3"/>
        <v>NA</v>
      </c>
      <c r="Z5" s="7" t="str">
        <f>IFERROR(Y5*I5, "NA")</f>
        <v>NA</v>
      </c>
    </row>
    <row r="6" spans="1:26">
      <c r="A6" t="s">
        <v>77</v>
      </c>
      <c r="B6" t="s">
        <v>7</v>
      </c>
      <c r="C6" t="s">
        <v>8</v>
      </c>
      <c r="D6">
        <v>1.6E-2</v>
      </c>
      <c r="E6" t="s">
        <v>1</v>
      </c>
      <c r="F6" t="s">
        <v>1</v>
      </c>
      <c r="G6" s="10">
        <v>0.90704089499999996</v>
      </c>
      <c r="H6">
        <v>0.54</v>
      </c>
      <c r="I6" t="s">
        <v>1</v>
      </c>
      <c r="J6" t="s">
        <v>1</v>
      </c>
      <c r="K6" s="7" t="str">
        <f t="shared" si="0"/>
        <v>NA</v>
      </c>
      <c r="L6" s="7" t="str">
        <f t="shared" si="4"/>
        <v>NA</v>
      </c>
      <c r="O6">
        <v>0.77</v>
      </c>
      <c r="P6">
        <v>0.219</v>
      </c>
      <c r="Q6">
        <v>4.8000000000000001E-2</v>
      </c>
      <c r="R6" t="s">
        <v>1</v>
      </c>
      <c r="S6">
        <v>4.8000000000000001E-2</v>
      </c>
      <c r="T6" t="s">
        <v>1</v>
      </c>
      <c r="U6">
        <v>4.8000000000000001E-2</v>
      </c>
      <c r="V6" t="s">
        <v>1</v>
      </c>
      <c r="W6" s="6" t="str">
        <f t="shared" si="1"/>
        <v>NA</v>
      </c>
      <c r="X6" s="7">
        <f t="shared" si="2"/>
        <v>9.0665999999999993</v>
      </c>
      <c r="Y6" s="7" t="str">
        <f t="shared" si="3"/>
        <v>NA</v>
      </c>
      <c r="Z6" s="7" t="str">
        <f>IFERROR(X6*I6, "NA")</f>
        <v>NA</v>
      </c>
    </row>
    <row r="7" spans="1:26">
      <c r="A7" t="s">
        <v>77</v>
      </c>
      <c r="B7" t="s">
        <v>9</v>
      </c>
      <c r="C7" t="s">
        <v>10</v>
      </c>
      <c r="D7">
        <v>0.374</v>
      </c>
      <c r="E7">
        <v>0.28000000000000003</v>
      </c>
      <c r="F7">
        <v>0.105</v>
      </c>
      <c r="G7" s="10">
        <v>0.90704089499999996</v>
      </c>
      <c r="H7">
        <v>14.87</v>
      </c>
      <c r="I7" s="11">
        <v>1.19</v>
      </c>
      <c r="J7" t="s">
        <v>1</v>
      </c>
      <c r="K7" s="7">
        <f t="shared" si="0"/>
        <v>8.0026899798251519E-2</v>
      </c>
      <c r="L7" s="7" t="str">
        <f t="shared" si="4"/>
        <v>NA</v>
      </c>
      <c r="O7" t="s">
        <v>1</v>
      </c>
      <c r="P7">
        <v>3.6999999999999998E-2</v>
      </c>
      <c r="Q7">
        <v>0.121</v>
      </c>
      <c r="R7" t="s">
        <v>1</v>
      </c>
      <c r="S7">
        <v>8.0000000000000002E-3</v>
      </c>
      <c r="T7">
        <v>7.6999999999999999E-2</v>
      </c>
      <c r="U7">
        <v>8.4000000000000005E-2</v>
      </c>
      <c r="V7" t="s">
        <v>1</v>
      </c>
      <c r="W7" s="6" t="str">
        <f t="shared" si="1"/>
        <v>NA</v>
      </c>
      <c r="X7" s="7">
        <f t="shared" si="2"/>
        <v>4.2694999999999999</v>
      </c>
      <c r="Y7" s="7" t="str">
        <f t="shared" si="3"/>
        <v>NA</v>
      </c>
      <c r="Z7" s="7">
        <f>IFERROR(X7*I7, "NA")</f>
        <v>5.080705</v>
      </c>
    </row>
    <row r="8" spans="1:26">
      <c r="A8" t="s">
        <v>77</v>
      </c>
      <c r="B8" t="s">
        <v>9</v>
      </c>
      <c r="C8" t="s">
        <v>10</v>
      </c>
      <c r="D8">
        <v>0.20699999999999999</v>
      </c>
      <c r="E8">
        <v>0.06</v>
      </c>
      <c r="F8">
        <v>1.2E-2</v>
      </c>
      <c r="G8" s="10">
        <v>0.90704089499999996</v>
      </c>
      <c r="H8">
        <v>14.87</v>
      </c>
      <c r="I8" s="11">
        <v>1.19</v>
      </c>
      <c r="J8" t="s">
        <v>1</v>
      </c>
      <c r="K8" s="7">
        <f t="shared" si="0"/>
        <v>8.0026899798251519E-2</v>
      </c>
      <c r="L8" s="7" t="str">
        <f t="shared" si="4"/>
        <v>NA</v>
      </c>
      <c r="O8" t="s">
        <v>1</v>
      </c>
      <c r="P8">
        <v>3.6999999999999998E-2</v>
      </c>
      <c r="Q8">
        <v>0.121</v>
      </c>
      <c r="R8" t="s">
        <v>1</v>
      </c>
      <c r="S8">
        <v>8.0000000000000002E-3</v>
      </c>
      <c r="T8">
        <v>7.6999999999999999E-2</v>
      </c>
      <c r="U8">
        <v>8.4000000000000005E-2</v>
      </c>
      <c r="V8" t="s">
        <v>1</v>
      </c>
      <c r="W8" s="6" t="str">
        <f t="shared" si="1"/>
        <v>NA</v>
      </c>
      <c r="X8" s="7">
        <f t="shared" si="2"/>
        <v>4.2694999999999999</v>
      </c>
      <c r="Y8" s="7" t="str">
        <f t="shared" si="3"/>
        <v>NA</v>
      </c>
      <c r="Z8" s="7">
        <f>IFERROR(X8*I8, "NA")</f>
        <v>5.080705</v>
      </c>
    </row>
    <row r="9" spans="1:26">
      <c r="A9" t="s">
        <v>77</v>
      </c>
      <c r="B9" t="s">
        <v>11</v>
      </c>
      <c r="C9" t="s">
        <v>10</v>
      </c>
      <c r="D9">
        <v>0.65600000000000003</v>
      </c>
      <c r="E9">
        <v>0.01</v>
      </c>
      <c r="F9">
        <v>7.0000000000000001E-3</v>
      </c>
      <c r="G9" s="10">
        <v>0.90704089499999996</v>
      </c>
      <c r="H9">
        <v>10.4</v>
      </c>
      <c r="I9">
        <v>0.8</v>
      </c>
      <c r="J9" t="s">
        <v>1</v>
      </c>
      <c r="K9" s="7">
        <f t="shared" si="0"/>
        <v>7.6923076923076927E-2</v>
      </c>
      <c r="L9" s="7" t="str">
        <f t="shared" si="4"/>
        <v>NA</v>
      </c>
      <c r="O9">
        <v>0.63</v>
      </c>
      <c r="P9">
        <v>3.9E-2</v>
      </c>
      <c r="Q9">
        <v>0.11700000000000001</v>
      </c>
      <c r="R9">
        <v>0.77600000000000002</v>
      </c>
      <c r="S9" t="s">
        <v>1</v>
      </c>
      <c r="T9" t="s">
        <v>1</v>
      </c>
      <c r="U9" t="s">
        <v>1</v>
      </c>
      <c r="V9" t="s">
        <v>1</v>
      </c>
      <c r="W9" s="6">
        <f t="shared" si="1"/>
        <v>14.7323</v>
      </c>
      <c r="X9" s="7" t="str">
        <f t="shared" si="2"/>
        <v>NA</v>
      </c>
      <c r="Y9" s="7" t="str">
        <f t="shared" si="3"/>
        <v>NA</v>
      </c>
      <c r="Z9" s="7">
        <f>IFERROR(W9*I9, "NA")</f>
        <v>11.78584</v>
      </c>
    </row>
    <row r="10" spans="1:26">
      <c r="A10" t="s">
        <v>77</v>
      </c>
      <c r="B10" t="s">
        <v>11</v>
      </c>
      <c r="C10" t="s">
        <v>10</v>
      </c>
      <c r="D10">
        <v>5.8999999999999997E-2</v>
      </c>
      <c r="E10">
        <v>0.05</v>
      </c>
      <c r="F10">
        <v>3.0000000000000001E-3</v>
      </c>
      <c r="G10" s="10">
        <v>0.90704089499999996</v>
      </c>
      <c r="H10">
        <v>10.4</v>
      </c>
      <c r="I10">
        <v>0.8</v>
      </c>
      <c r="J10" t="s">
        <v>1</v>
      </c>
      <c r="K10" s="7">
        <f t="shared" si="0"/>
        <v>7.6923076923076927E-2</v>
      </c>
      <c r="L10" s="7" t="str">
        <f t="shared" si="4"/>
        <v>NA</v>
      </c>
      <c r="O10">
        <v>0.63</v>
      </c>
      <c r="P10">
        <v>3.9E-2</v>
      </c>
      <c r="Q10">
        <v>0.11700000000000001</v>
      </c>
      <c r="R10">
        <v>0.77600000000000002</v>
      </c>
      <c r="S10" t="s">
        <v>1</v>
      </c>
      <c r="T10" t="s">
        <v>1</v>
      </c>
      <c r="U10" t="s">
        <v>1</v>
      </c>
      <c r="V10" t="s">
        <v>1</v>
      </c>
      <c r="W10" s="6">
        <f t="shared" si="1"/>
        <v>14.7323</v>
      </c>
      <c r="X10" s="7" t="str">
        <f t="shared" si="2"/>
        <v>NA</v>
      </c>
      <c r="Y10" s="7" t="str">
        <f t="shared" si="3"/>
        <v>NA</v>
      </c>
      <c r="Z10" s="7">
        <f>IFERROR(W10*I10, "NA")</f>
        <v>11.78584</v>
      </c>
    </row>
    <row r="11" spans="1:26">
      <c r="A11" t="s">
        <v>77</v>
      </c>
      <c r="B11" t="s">
        <v>12</v>
      </c>
      <c r="C11" t="s">
        <v>13</v>
      </c>
      <c r="D11">
        <v>4.1000000000000002E-2</v>
      </c>
      <c r="E11" t="s">
        <v>1</v>
      </c>
      <c r="F11" t="s">
        <v>1</v>
      </c>
      <c r="G11" s="10">
        <v>0.90704089499999996</v>
      </c>
      <c r="H11">
        <v>0.13500000000000001</v>
      </c>
      <c r="I11">
        <v>0.02</v>
      </c>
      <c r="J11">
        <v>0.16</v>
      </c>
      <c r="K11" s="7">
        <f t="shared" si="0"/>
        <v>0.14814814814814814</v>
      </c>
      <c r="L11" s="7">
        <f t="shared" si="4"/>
        <v>1.1851851851851851</v>
      </c>
      <c r="O11">
        <v>0.88</v>
      </c>
      <c r="P11">
        <v>0.184</v>
      </c>
      <c r="Q11">
        <v>9.5000000000000001E-2</v>
      </c>
      <c r="R11" t="s">
        <v>1</v>
      </c>
      <c r="S11">
        <v>2.1000000000000001E-2</v>
      </c>
      <c r="T11" t="s">
        <v>1</v>
      </c>
      <c r="U11">
        <v>2.1000000000000001E-2</v>
      </c>
      <c r="V11" t="s">
        <v>1</v>
      </c>
      <c r="W11" s="6" t="str">
        <f t="shared" si="1"/>
        <v>NA</v>
      </c>
      <c r="X11" s="7">
        <f t="shared" si="2"/>
        <v>8.0966000000000005</v>
      </c>
      <c r="Y11" s="7" t="str">
        <f t="shared" si="3"/>
        <v>NA</v>
      </c>
      <c r="Z11" s="7">
        <f>IFERROR(X11*I11, "NA")</f>
        <v>0.16193200000000002</v>
      </c>
    </row>
    <row r="12" spans="1:26">
      <c r="A12" t="s">
        <v>77</v>
      </c>
      <c r="B12" t="s">
        <v>14</v>
      </c>
      <c r="C12" t="s">
        <v>10</v>
      </c>
      <c r="D12">
        <v>0.20899999999999999</v>
      </c>
      <c r="E12" t="s">
        <v>1</v>
      </c>
      <c r="F12" t="s">
        <v>1</v>
      </c>
      <c r="G12" s="10">
        <v>0.90704089499999996</v>
      </c>
      <c r="H12">
        <v>0.35899999999999999</v>
      </c>
      <c r="I12">
        <v>0.13400000000000001</v>
      </c>
      <c r="J12">
        <v>0.45800000000000002</v>
      </c>
      <c r="K12" s="7">
        <f t="shared" si="0"/>
        <v>0.37325905292479111</v>
      </c>
      <c r="L12" s="7">
        <f t="shared" si="4"/>
        <v>1.275766016713092</v>
      </c>
      <c r="O12" t="s">
        <v>1</v>
      </c>
      <c r="P12">
        <v>2.3E-2</v>
      </c>
      <c r="Q12">
        <v>0.124</v>
      </c>
      <c r="R12" t="s">
        <v>1</v>
      </c>
      <c r="S12">
        <v>5.0000000000000001E-3</v>
      </c>
      <c r="T12">
        <v>6.9000000000000006E-2</v>
      </c>
      <c r="U12">
        <v>7.4999999999999997E-2</v>
      </c>
      <c r="V12" t="s">
        <v>1</v>
      </c>
      <c r="W12" s="6" t="str">
        <f t="shared" si="1"/>
        <v>NA</v>
      </c>
      <c r="X12" s="7">
        <f t="shared" si="2"/>
        <v>3.6858999999999997</v>
      </c>
      <c r="Y12" s="7" t="str">
        <f t="shared" si="3"/>
        <v>NA</v>
      </c>
      <c r="Z12" s="7">
        <f>IFERROR(X12*I12, "NA")</f>
        <v>0.49391059999999998</v>
      </c>
    </row>
    <row r="13" spans="1:26">
      <c r="A13" t="s">
        <v>77</v>
      </c>
      <c r="B13" t="s">
        <v>15</v>
      </c>
      <c r="C13" t="s">
        <v>16</v>
      </c>
      <c r="D13">
        <v>4.7E-2</v>
      </c>
      <c r="E13" t="s">
        <v>1</v>
      </c>
      <c r="F13" t="s">
        <v>1</v>
      </c>
      <c r="G13" s="10">
        <v>0.90704089499999996</v>
      </c>
      <c r="H13">
        <v>0.44</v>
      </c>
      <c r="I13" t="s">
        <v>1</v>
      </c>
      <c r="J13" t="s">
        <v>1</v>
      </c>
      <c r="K13" s="7" t="str">
        <f t="shared" si="0"/>
        <v>NA</v>
      </c>
      <c r="L13" s="7" t="str">
        <f t="shared" si="4"/>
        <v>NA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s="6" t="str">
        <f t="shared" si="1"/>
        <v>NA</v>
      </c>
      <c r="X13" s="7" t="str">
        <f t="shared" si="2"/>
        <v>NA</v>
      </c>
      <c r="Y13" s="7" t="str">
        <f t="shared" si="3"/>
        <v>NA</v>
      </c>
      <c r="Z13" s="7" t="str">
        <f>IFERROR(Y13*I13, "NA")</f>
        <v>NA</v>
      </c>
    </row>
    <row r="14" spans="1:26">
      <c r="A14" t="s">
        <v>77</v>
      </c>
      <c r="B14" s="12" t="s">
        <v>17</v>
      </c>
      <c r="C14" t="s">
        <v>16</v>
      </c>
      <c r="D14">
        <v>4.8000000000000001E-2</v>
      </c>
      <c r="E14">
        <v>1.3</v>
      </c>
      <c r="F14">
        <v>6.2E-2</v>
      </c>
      <c r="G14" s="10">
        <v>0.90704089499999996</v>
      </c>
      <c r="H14">
        <v>1.4</v>
      </c>
      <c r="I14" t="s">
        <v>1</v>
      </c>
      <c r="J14" t="s">
        <v>1</v>
      </c>
      <c r="K14" s="8">
        <f>0.3997/0.6936</f>
        <v>0.57626874279123419</v>
      </c>
      <c r="L14" s="7" t="str">
        <f t="shared" si="4"/>
        <v>NA</v>
      </c>
      <c r="N14" s="11">
        <f>K14*H14</f>
        <v>0.80677623990772784</v>
      </c>
      <c r="O14">
        <v>0.56000000000000005</v>
      </c>
      <c r="P14">
        <v>0.626</v>
      </c>
      <c r="Q14">
        <v>0.11</v>
      </c>
      <c r="R14">
        <v>0.246</v>
      </c>
      <c r="S14" t="s">
        <v>1</v>
      </c>
      <c r="T14" t="s">
        <v>1</v>
      </c>
      <c r="U14" t="s">
        <v>1</v>
      </c>
      <c r="V14" t="s">
        <v>1</v>
      </c>
      <c r="W14" s="6">
        <f t="shared" si="1"/>
        <v>27.175599999999999</v>
      </c>
      <c r="X14" s="7" t="str">
        <f t="shared" si="2"/>
        <v>NA</v>
      </c>
      <c r="Y14" s="7" t="str">
        <f t="shared" si="3"/>
        <v>NA</v>
      </c>
      <c r="Z14" s="7">
        <f>IFERROR(W14*N14, "NA")</f>
        <v>21.924628385236449</v>
      </c>
    </row>
    <row r="15" spans="1:26">
      <c r="A15" t="s">
        <v>77</v>
      </c>
      <c r="B15" t="s">
        <v>18</v>
      </c>
      <c r="C15" t="s">
        <v>19</v>
      </c>
      <c r="D15">
        <v>1.2E-2</v>
      </c>
      <c r="E15" t="s">
        <v>1</v>
      </c>
      <c r="F15" t="s">
        <v>1</v>
      </c>
      <c r="G15" s="10">
        <v>0.90704089499999996</v>
      </c>
      <c r="H15" t="s">
        <v>1</v>
      </c>
      <c r="I15" t="s">
        <v>1</v>
      </c>
      <c r="J15" t="s">
        <v>1</v>
      </c>
      <c r="K15" s="7" t="str">
        <f>IFERROR(I15/H15, "NA")</f>
        <v>NA</v>
      </c>
      <c r="L15" s="7" t="str">
        <f t="shared" si="4"/>
        <v>NA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s="6" t="str">
        <f t="shared" si="1"/>
        <v>NA</v>
      </c>
      <c r="X15" s="7" t="str">
        <f t="shared" si="2"/>
        <v>NA</v>
      </c>
      <c r="Y15" s="7" t="str">
        <f t="shared" si="3"/>
        <v>NA</v>
      </c>
      <c r="Z15" s="7" t="str">
        <f t="shared" ref="Z15:Z45" si="5">IFERROR(Y15*I15, "NA")</f>
        <v>NA</v>
      </c>
    </row>
    <row r="16" spans="1:26">
      <c r="A16" t="s">
        <v>77</v>
      </c>
      <c r="B16" t="s">
        <v>20</v>
      </c>
      <c r="C16" t="s">
        <v>21</v>
      </c>
      <c r="D16">
        <v>0.05</v>
      </c>
      <c r="E16">
        <v>3.3</v>
      </c>
      <c r="F16">
        <v>0.16500000000000001</v>
      </c>
      <c r="G16" s="10">
        <v>0.90704089499999996</v>
      </c>
      <c r="H16">
        <v>1.38</v>
      </c>
      <c r="I16">
        <v>0.26</v>
      </c>
      <c r="J16">
        <v>0.78</v>
      </c>
      <c r="K16" s="7">
        <f>IFERROR(I16/H16, "NA")</f>
        <v>0.18840579710144931</v>
      </c>
      <c r="L16" s="7">
        <f t="shared" si="4"/>
        <v>0.56521739130434789</v>
      </c>
      <c r="O16">
        <v>0.53</v>
      </c>
      <c r="P16">
        <v>3.9E-2</v>
      </c>
      <c r="Q16">
        <v>3.5999999999999997E-2</v>
      </c>
      <c r="R16" t="s">
        <v>1</v>
      </c>
      <c r="S16">
        <v>7.5999999999999998E-2</v>
      </c>
      <c r="T16" t="s">
        <v>1</v>
      </c>
      <c r="U16">
        <v>7.5999999999999998E-2</v>
      </c>
      <c r="V16" t="s">
        <v>1</v>
      </c>
      <c r="W16" s="6" t="str">
        <f t="shared" si="1"/>
        <v>NA</v>
      </c>
      <c r="X16" s="7">
        <f t="shared" si="2"/>
        <v>3.0202</v>
      </c>
      <c r="Y16" s="7" t="str">
        <f t="shared" si="3"/>
        <v>NA</v>
      </c>
      <c r="Z16" s="7">
        <f>IFERROR(X16*I16, "NA")</f>
        <v>0.78525200000000006</v>
      </c>
    </row>
    <row r="17" spans="1:26">
      <c r="A17" t="s">
        <v>77</v>
      </c>
      <c r="B17" t="s">
        <v>22</v>
      </c>
      <c r="C17" t="s">
        <v>23</v>
      </c>
      <c r="D17">
        <v>0.58499999999999996</v>
      </c>
      <c r="E17">
        <v>2</v>
      </c>
      <c r="F17">
        <v>1.17</v>
      </c>
      <c r="G17" s="10">
        <v>0.90704089499999996</v>
      </c>
      <c r="H17">
        <v>0.84499999999999997</v>
      </c>
      <c r="I17">
        <v>8.2000000000000003E-2</v>
      </c>
      <c r="J17" t="s">
        <v>1</v>
      </c>
      <c r="K17" s="7">
        <f>IFERROR(I17/H17, "NA")</f>
        <v>9.70414201183432E-2</v>
      </c>
      <c r="L17" s="7" t="str">
        <f t="shared" si="4"/>
        <v>NA</v>
      </c>
      <c r="O17">
        <v>0.8</v>
      </c>
      <c r="P17">
        <v>4.4999999999999998E-2</v>
      </c>
      <c r="Q17">
        <v>6.4000000000000001E-2</v>
      </c>
      <c r="R17" t="s">
        <v>1</v>
      </c>
      <c r="S17" t="s">
        <v>1</v>
      </c>
      <c r="T17" t="s">
        <v>1</v>
      </c>
      <c r="U17" t="s">
        <v>1</v>
      </c>
      <c r="V17">
        <v>0.79900000000000004</v>
      </c>
      <c r="W17" s="6" t="str">
        <f t="shared" si="1"/>
        <v>NA</v>
      </c>
      <c r="X17" s="7" t="str">
        <f t="shared" si="2"/>
        <v>NA</v>
      </c>
      <c r="Y17" s="7">
        <f t="shared" si="3"/>
        <v>14.542299999999999</v>
      </c>
      <c r="Z17" s="7">
        <f>IFERROR(Y17*I17, "NA")</f>
        <v>1.1924686</v>
      </c>
    </row>
    <row r="18" spans="1:26">
      <c r="A18" t="s">
        <v>77</v>
      </c>
      <c r="B18" t="s">
        <v>24</v>
      </c>
      <c r="C18" t="s">
        <v>25</v>
      </c>
      <c r="D18">
        <v>0.28899999999999998</v>
      </c>
      <c r="E18" t="s">
        <v>1</v>
      </c>
      <c r="F18" t="s">
        <v>1</v>
      </c>
      <c r="G18" s="10">
        <v>0.90704089499999996</v>
      </c>
      <c r="H18" t="s">
        <v>1</v>
      </c>
      <c r="I18" t="s">
        <v>1</v>
      </c>
      <c r="J18" t="s">
        <v>1</v>
      </c>
      <c r="K18" s="7" t="str">
        <f>IFERROR(I18/H18, "NA")</f>
        <v>NA</v>
      </c>
      <c r="L18" s="7" t="str">
        <f t="shared" si="4"/>
        <v>NA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s="6" t="str">
        <f t="shared" si="1"/>
        <v>NA</v>
      </c>
      <c r="X18" s="7" t="str">
        <f t="shared" si="2"/>
        <v>NA</v>
      </c>
      <c r="Y18" s="7" t="str">
        <f t="shared" si="3"/>
        <v>NA</v>
      </c>
      <c r="Z18" s="7" t="str">
        <f>IFERROR(Y18*I18, "NA")</f>
        <v>NA</v>
      </c>
    </row>
    <row r="19" spans="1:26">
      <c r="A19" t="s">
        <v>77</v>
      </c>
      <c r="B19" s="12" t="s">
        <v>26</v>
      </c>
      <c r="C19" t="s">
        <v>27</v>
      </c>
      <c r="D19">
        <v>7.6999999999999999E-2</v>
      </c>
      <c r="E19">
        <v>2.1</v>
      </c>
      <c r="F19">
        <v>0.16200000000000001</v>
      </c>
      <c r="G19" s="10">
        <v>0.90704089499999996</v>
      </c>
      <c r="H19">
        <v>0.215</v>
      </c>
      <c r="I19" t="s">
        <v>1</v>
      </c>
      <c r="J19" t="s">
        <v>1</v>
      </c>
      <c r="K19" s="8">
        <v>0.75</v>
      </c>
      <c r="L19" s="7" t="str">
        <f t="shared" si="4"/>
        <v>NA</v>
      </c>
      <c r="N19" s="11">
        <f>K19*H19</f>
        <v>0.16125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s="6" t="str">
        <f t="shared" si="1"/>
        <v>NA</v>
      </c>
      <c r="X19" s="7" t="str">
        <f t="shared" si="2"/>
        <v>NA</v>
      </c>
      <c r="Y19" s="7" t="str">
        <f t="shared" si="3"/>
        <v>NA</v>
      </c>
      <c r="Z19" s="7" t="str">
        <f>IFERROR(Y19*I19, "NA")</f>
        <v>NA</v>
      </c>
    </row>
    <row r="20" spans="1:26">
      <c r="A20" t="s">
        <v>77</v>
      </c>
      <c r="B20" s="12" t="s">
        <v>26</v>
      </c>
      <c r="C20" t="s">
        <v>27</v>
      </c>
      <c r="D20">
        <v>4.0000000000000001E-3</v>
      </c>
      <c r="E20">
        <v>2.1</v>
      </c>
      <c r="F20">
        <v>8.0000000000000002E-3</v>
      </c>
      <c r="G20" s="10">
        <v>0.90704089499999996</v>
      </c>
      <c r="H20">
        <v>0.215</v>
      </c>
      <c r="I20" t="s">
        <v>1</v>
      </c>
      <c r="J20" t="s">
        <v>1</v>
      </c>
      <c r="K20" s="8">
        <v>0.75</v>
      </c>
      <c r="L20" s="7" t="str">
        <f t="shared" si="4"/>
        <v>NA</v>
      </c>
      <c r="N20" s="11">
        <f>K20*H20</f>
        <v>0.16125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s="6" t="str">
        <f t="shared" si="1"/>
        <v>NA</v>
      </c>
      <c r="X20" s="7" t="str">
        <f t="shared" si="2"/>
        <v>NA</v>
      </c>
      <c r="Y20" s="7" t="str">
        <f t="shared" si="3"/>
        <v>NA</v>
      </c>
      <c r="Z20" s="7" t="str">
        <f t="shared" si="5"/>
        <v>NA</v>
      </c>
    </row>
    <row r="21" spans="1:26">
      <c r="A21" t="s">
        <v>77</v>
      </c>
      <c r="B21" s="12" t="s">
        <v>28</v>
      </c>
      <c r="C21" t="s">
        <v>27</v>
      </c>
      <c r="D21">
        <v>7.0000000000000007E-2</v>
      </c>
      <c r="E21">
        <v>2.1</v>
      </c>
      <c r="F21">
        <v>0.14799999999999999</v>
      </c>
      <c r="G21" s="10">
        <v>0.90704089499999996</v>
      </c>
      <c r="H21" t="s">
        <v>1</v>
      </c>
      <c r="I21" t="s">
        <v>1</v>
      </c>
      <c r="J21" t="s">
        <v>1</v>
      </c>
      <c r="K21" s="8">
        <v>0.75</v>
      </c>
      <c r="L21" s="7" t="str">
        <f t="shared" si="4"/>
        <v>NA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s="6" t="str">
        <f t="shared" si="1"/>
        <v>NA</v>
      </c>
      <c r="X21" s="7" t="str">
        <f t="shared" si="2"/>
        <v>NA</v>
      </c>
      <c r="Y21" s="7" t="str">
        <f t="shared" si="3"/>
        <v>NA</v>
      </c>
      <c r="Z21" s="7" t="str">
        <f t="shared" si="5"/>
        <v>NA</v>
      </c>
    </row>
    <row r="22" spans="1:26">
      <c r="A22" t="s">
        <v>77</v>
      </c>
      <c r="B22" s="12" t="s">
        <v>29</v>
      </c>
      <c r="C22" t="s">
        <v>27</v>
      </c>
      <c r="D22">
        <v>0.22</v>
      </c>
      <c r="E22">
        <v>2.1</v>
      </c>
      <c r="F22">
        <v>0.46300000000000002</v>
      </c>
      <c r="G22" s="10">
        <v>0.90704089499999996</v>
      </c>
      <c r="H22" t="s">
        <v>1</v>
      </c>
      <c r="I22" t="s">
        <v>1</v>
      </c>
      <c r="J22" t="s">
        <v>1</v>
      </c>
      <c r="K22" s="8">
        <v>0.75</v>
      </c>
      <c r="L22" s="7" t="str">
        <f t="shared" si="4"/>
        <v>NA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s="6" t="str">
        <f t="shared" si="1"/>
        <v>NA</v>
      </c>
      <c r="X22" s="7" t="str">
        <f t="shared" si="2"/>
        <v>NA</v>
      </c>
      <c r="Y22" s="7" t="str">
        <f t="shared" si="3"/>
        <v>NA</v>
      </c>
      <c r="Z22" s="7" t="str">
        <f t="shared" si="5"/>
        <v>NA</v>
      </c>
    </row>
    <row r="23" spans="1:26">
      <c r="A23" t="s">
        <v>77</v>
      </c>
      <c r="B23" s="12" t="s">
        <v>30</v>
      </c>
      <c r="C23" t="s">
        <v>27</v>
      </c>
      <c r="D23">
        <v>0.13300000000000001</v>
      </c>
      <c r="E23">
        <v>1</v>
      </c>
      <c r="F23">
        <v>0.13300000000000001</v>
      </c>
      <c r="G23" s="10">
        <v>0.90704089499999996</v>
      </c>
      <c r="H23">
        <v>0.12</v>
      </c>
      <c r="I23" t="s">
        <v>1</v>
      </c>
      <c r="J23" t="s">
        <v>1</v>
      </c>
      <c r="K23" s="8">
        <v>0.75</v>
      </c>
      <c r="L23" s="7" t="str">
        <f t="shared" si="4"/>
        <v>NA</v>
      </c>
      <c r="N23" s="11">
        <f>K23*H23</f>
        <v>0.09</v>
      </c>
      <c r="O23" t="s">
        <v>1</v>
      </c>
      <c r="P23">
        <v>2.1999999999999999E-2</v>
      </c>
      <c r="Q23">
        <v>3.5000000000000003E-2</v>
      </c>
      <c r="R23" t="s">
        <v>1</v>
      </c>
      <c r="S23" t="s">
        <v>1</v>
      </c>
      <c r="T23" t="s">
        <v>1</v>
      </c>
      <c r="U23" t="s">
        <v>1</v>
      </c>
      <c r="V23" s="9">
        <v>0.74399999999999999</v>
      </c>
      <c r="W23" s="6" t="str">
        <f t="shared" si="1"/>
        <v>NA</v>
      </c>
      <c r="X23" s="7" t="str">
        <f t="shared" si="2"/>
        <v>NA</v>
      </c>
      <c r="Y23" s="7">
        <f t="shared" si="3"/>
        <v>12.4979</v>
      </c>
      <c r="Z23" s="7">
        <f>IFERROR(Y23*N23, "NA")</f>
        <v>1.124811</v>
      </c>
    </row>
    <row r="24" spans="1:26">
      <c r="A24" t="s">
        <v>77</v>
      </c>
      <c r="B24" t="s">
        <v>31</v>
      </c>
      <c r="C24" t="s">
        <v>21</v>
      </c>
      <c r="D24">
        <v>0.34799999999999998</v>
      </c>
      <c r="E24">
        <v>1</v>
      </c>
      <c r="F24">
        <v>0.34799999999999998</v>
      </c>
      <c r="G24" s="10">
        <v>0.90704089499999996</v>
      </c>
      <c r="H24">
        <v>0.14000000000000001</v>
      </c>
      <c r="I24" t="s">
        <v>1</v>
      </c>
      <c r="J24" t="s">
        <v>1</v>
      </c>
      <c r="K24" s="7" t="str">
        <f t="shared" ref="K24:K45" si="6">IFERROR(I24/H24, "NA")</f>
        <v>NA</v>
      </c>
      <c r="L24" s="7" t="str">
        <f t="shared" si="4"/>
        <v>NA</v>
      </c>
      <c r="O24" t="s">
        <v>1</v>
      </c>
      <c r="P24">
        <v>0.14499999999999999</v>
      </c>
      <c r="Q24">
        <v>0.114</v>
      </c>
      <c r="R24" t="s">
        <v>1</v>
      </c>
      <c r="S24">
        <v>7.4999999999999997E-2</v>
      </c>
      <c r="T24">
        <v>0.19900000000000001</v>
      </c>
      <c r="U24">
        <v>0.27400000000000002</v>
      </c>
      <c r="V24" t="s">
        <v>1</v>
      </c>
      <c r="W24" s="6" t="str">
        <f t="shared" si="1"/>
        <v>NA</v>
      </c>
      <c r="X24" s="7">
        <f t="shared" si="2"/>
        <v>10.819800000000001</v>
      </c>
      <c r="Y24" s="7" t="str">
        <f t="shared" si="3"/>
        <v>NA</v>
      </c>
      <c r="Z24" s="7" t="str">
        <f>IFERROR(Y24*I24, "NA")</f>
        <v>NA</v>
      </c>
    </row>
    <row r="25" spans="1:26">
      <c r="A25" t="s">
        <v>77</v>
      </c>
      <c r="B25" t="s">
        <v>31</v>
      </c>
      <c r="C25" t="s">
        <v>21</v>
      </c>
      <c r="D25">
        <v>6.7000000000000004E-2</v>
      </c>
      <c r="E25">
        <v>1</v>
      </c>
      <c r="F25">
        <v>6.7000000000000004E-2</v>
      </c>
      <c r="G25" s="10">
        <v>0.90704089499999996</v>
      </c>
      <c r="H25">
        <v>0.14000000000000001</v>
      </c>
      <c r="I25" t="s">
        <v>1</v>
      </c>
      <c r="J25" t="s">
        <v>1</v>
      </c>
      <c r="K25" s="7" t="str">
        <f t="shared" si="6"/>
        <v>NA</v>
      </c>
      <c r="L25" s="7" t="str">
        <f t="shared" si="4"/>
        <v>NA</v>
      </c>
      <c r="O25" t="s">
        <v>1</v>
      </c>
      <c r="P25">
        <v>0.14499999999999999</v>
      </c>
      <c r="Q25">
        <v>0.114</v>
      </c>
      <c r="R25" t="s">
        <v>1</v>
      </c>
      <c r="S25">
        <v>7.4999999999999997E-2</v>
      </c>
      <c r="T25">
        <v>0.19900000000000001</v>
      </c>
      <c r="U25">
        <v>0.27400000000000002</v>
      </c>
      <c r="V25" t="s">
        <v>1</v>
      </c>
      <c r="W25" s="6" t="str">
        <f t="shared" si="1"/>
        <v>NA</v>
      </c>
      <c r="X25" s="7">
        <f t="shared" si="2"/>
        <v>10.819800000000001</v>
      </c>
      <c r="Y25" s="7" t="str">
        <f t="shared" si="3"/>
        <v>NA</v>
      </c>
      <c r="Z25" s="7" t="str">
        <f t="shared" si="5"/>
        <v>NA</v>
      </c>
    </row>
    <row r="26" spans="1:26">
      <c r="A26" t="s">
        <v>77</v>
      </c>
      <c r="B26" s="12" t="s">
        <v>32</v>
      </c>
      <c r="C26" t="s">
        <v>33</v>
      </c>
      <c r="D26">
        <v>0.13300000000000001</v>
      </c>
      <c r="E26">
        <v>2</v>
      </c>
      <c r="F26">
        <v>0.26700000000000002</v>
      </c>
      <c r="G26" s="10">
        <v>0.90704089499999996</v>
      </c>
      <c r="H26">
        <v>2.5000000000000001E-2</v>
      </c>
      <c r="I26">
        <v>1.2999999999999999E-2</v>
      </c>
      <c r="J26" t="s">
        <v>1</v>
      </c>
      <c r="K26" s="7">
        <f t="shared" si="6"/>
        <v>0.51999999999999991</v>
      </c>
      <c r="L26" s="7" t="str">
        <f t="shared" si="4"/>
        <v>NA</v>
      </c>
      <c r="O26" t="s">
        <v>1</v>
      </c>
      <c r="P26">
        <v>0.50800000000000001</v>
      </c>
      <c r="Q26" s="9">
        <v>5.0398750000000006E-2</v>
      </c>
      <c r="R26" t="s">
        <v>1</v>
      </c>
      <c r="S26">
        <v>1.2E-2</v>
      </c>
      <c r="T26">
        <v>4.2000000000000003E-2</v>
      </c>
      <c r="U26">
        <v>5.3999999999999999E-2</v>
      </c>
      <c r="V26" t="s">
        <v>1</v>
      </c>
      <c r="W26" s="6" t="str">
        <f t="shared" si="1"/>
        <v>NA</v>
      </c>
      <c r="X26" s="7">
        <f t="shared" si="2"/>
        <v>19.306022375000001</v>
      </c>
      <c r="Y26" s="7" t="str">
        <f t="shared" si="3"/>
        <v>NA</v>
      </c>
      <c r="Z26" s="7">
        <f>IFERROR(X26*I26, "NA")</f>
        <v>0.25097829087500001</v>
      </c>
    </row>
    <row r="27" spans="1:26">
      <c r="A27" t="s">
        <v>77</v>
      </c>
      <c r="B27" s="12" t="s">
        <v>32</v>
      </c>
      <c r="C27" t="s">
        <v>33</v>
      </c>
      <c r="D27">
        <v>4.8000000000000001E-2</v>
      </c>
      <c r="E27">
        <v>1</v>
      </c>
      <c r="F27">
        <v>4.8000000000000001E-2</v>
      </c>
      <c r="G27" s="10">
        <v>0.90704089499999996</v>
      </c>
      <c r="H27">
        <v>2.5000000000000001E-2</v>
      </c>
      <c r="I27">
        <v>1.2999999999999999E-2</v>
      </c>
      <c r="J27" t="s">
        <v>1</v>
      </c>
      <c r="K27" s="7">
        <f t="shared" si="6"/>
        <v>0.51999999999999991</v>
      </c>
      <c r="L27" s="7" t="str">
        <f t="shared" si="4"/>
        <v>NA</v>
      </c>
      <c r="O27" t="s">
        <v>1</v>
      </c>
      <c r="P27">
        <v>0.50800000000000001</v>
      </c>
      <c r="Q27" s="9">
        <v>5.0398750000000006E-2</v>
      </c>
      <c r="R27" t="s">
        <v>1</v>
      </c>
      <c r="S27">
        <v>1.2E-2</v>
      </c>
      <c r="T27">
        <v>4.2000000000000003E-2</v>
      </c>
      <c r="U27">
        <v>5.3999999999999999E-2</v>
      </c>
      <c r="V27" t="s">
        <v>1</v>
      </c>
      <c r="W27" s="6" t="str">
        <f t="shared" si="1"/>
        <v>NA</v>
      </c>
      <c r="X27" s="7">
        <f t="shared" si="2"/>
        <v>19.306022375000001</v>
      </c>
      <c r="Y27" s="7" t="str">
        <f t="shared" si="3"/>
        <v>NA</v>
      </c>
      <c r="Z27" s="7">
        <f t="shared" ref="Z27:Z28" si="7">IFERROR(X27*I27, "NA")</f>
        <v>0.25097829087500001</v>
      </c>
    </row>
    <row r="28" spans="1:26">
      <c r="A28" t="s">
        <v>77</v>
      </c>
      <c r="B28" t="s">
        <v>34</v>
      </c>
      <c r="C28" t="s">
        <v>33</v>
      </c>
      <c r="D28">
        <v>4.2999999999999997E-2</v>
      </c>
      <c r="E28">
        <v>3.16</v>
      </c>
      <c r="F28">
        <v>0.13700000000000001</v>
      </c>
      <c r="G28" s="10">
        <v>0.90704089499999996</v>
      </c>
      <c r="H28">
        <v>6.5000000000000002E-2</v>
      </c>
      <c r="I28">
        <v>2.1999999999999999E-2</v>
      </c>
      <c r="J28" t="s">
        <v>1</v>
      </c>
      <c r="K28" s="7">
        <f t="shared" si="6"/>
        <v>0.33846153846153842</v>
      </c>
      <c r="L28" s="7" t="str">
        <f t="shared" si="4"/>
        <v>NA</v>
      </c>
      <c r="O28" t="s">
        <v>1</v>
      </c>
      <c r="P28">
        <v>0.11899999999999999</v>
      </c>
      <c r="Q28">
        <v>0.09</v>
      </c>
      <c r="R28" t="s">
        <v>1</v>
      </c>
      <c r="S28">
        <v>3.1E-2</v>
      </c>
      <c r="T28">
        <v>0.11799999999999999</v>
      </c>
      <c r="U28">
        <v>0.14899999999999999</v>
      </c>
      <c r="V28" t="s">
        <v>1</v>
      </c>
      <c r="W28" s="6" t="str">
        <f t="shared" si="1"/>
        <v>NA</v>
      </c>
      <c r="X28" s="7">
        <f t="shared" si="2"/>
        <v>7.6838999999999995</v>
      </c>
      <c r="Y28" s="7" t="str">
        <f t="shared" si="3"/>
        <v>NA</v>
      </c>
      <c r="Z28" s="7">
        <f t="shared" si="7"/>
        <v>0.16904579999999997</v>
      </c>
    </row>
    <row r="29" spans="1:26">
      <c r="A29" t="s">
        <v>77</v>
      </c>
      <c r="B29" t="s">
        <v>35</v>
      </c>
      <c r="C29" t="s">
        <v>16</v>
      </c>
      <c r="D29">
        <v>4.0000000000000001E-3</v>
      </c>
      <c r="E29">
        <v>1.25</v>
      </c>
      <c r="F29">
        <v>5.0000000000000001E-3</v>
      </c>
      <c r="G29" s="10">
        <v>0.90704089499999996</v>
      </c>
      <c r="H29" t="s">
        <v>1</v>
      </c>
      <c r="I29" t="s">
        <v>1</v>
      </c>
      <c r="J29" t="s">
        <v>1</v>
      </c>
      <c r="K29" s="7" t="str">
        <f t="shared" si="6"/>
        <v>NA</v>
      </c>
      <c r="L29" s="7" t="str">
        <f t="shared" si="4"/>
        <v>NA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s="6" t="str">
        <f t="shared" si="1"/>
        <v>NA</v>
      </c>
      <c r="X29" s="7" t="str">
        <f t="shared" si="2"/>
        <v>NA</v>
      </c>
      <c r="Y29" s="7" t="str">
        <f t="shared" si="3"/>
        <v>NA</v>
      </c>
      <c r="Z29" s="7" t="str">
        <f t="shared" si="5"/>
        <v>NA</v>
      </c>
    </row>
    <row r="30" spans="1:26">
      <c r="A30" t="s">
        <v>77</v>
      </c>
      <c r="B30" t="s">
        <v>36</v>
      </c>
      <c r="C30" t="s">
        <v>37</v>
      </c>
      <c r="D30">
        <v>4.0000000000000001E-3</v>
      </c>
      <c r="E30" t="s">
        <v>1</v>
      </c>
      <c r="F30" t="s">
        <v>1</v>
      </c>
      <c r="G30" s="10">
        <v>0.90704089499999996</v>
      </c>
      <c r="H30">
        <v>2.5999999999999999E-2</v>
      </c>
      <c r="I30" t="s">
        <v>1</v>
      </c>
      <c r="J30" t="s">
        <v>1</v>
      </c>
      <c r="K30" s="7" t="str">
        <f t="shared" si="6"/>
        <v>NA</v>
      </c>
      <c r="L30" s="7" t="str">
        <f t="shared" si="4"/>
        <v>NA</v>
      </c>
      <c r="O30" t="s">
        <v>1</v>
      </c>
      <c r="P30">
        <v>0.747</v>
      </c>
      <c r="Q30">
        <v>0.16600000000000001</v>
      </c>
      <c r="R30" t="s">
        <v>1</v>
      </c>
      <c r="S30">
        <v>0.03</v>
      </c>
      <c r="T30" t="s">
        <v>1</v>
      </c>
      <c r="U30">
        <v>0.03</v>
      </c>
      <c r="V30" t="s">
        <v>1</v>
      </c>
      <c r="W30" s="6" t="str">
        <f t="shared" si="1"/>
        <v>NA</v>
      </c>
      <c r="X30" s="7">
        <f t="shared" si="2"/>
        <v>28.938599999999997</v>
      </c>
      <c r="Y30" s="7" t="str">
        <f t="shared" si="3"/>
        <v>NA</v>
      </c>
      <c r="Z30" s="7" t="str">
        <f>IFERROR(X30*I30, "NA")</f>
        <v>NA</v>
      </c>
    </row>
    <row r="31" spans="1:26">
      <c r="A31" t="s">
        <v>77</v>
      </c>
      <c r="B31" t="s">
        <v>38</v>
      </c>
      <c r="C31" t="s">
        <v>39</v>
      </c>
      <c r="D31">
        <v>0.5</v>
      </c>
      <c r="E31" t="s">
        <v>1</v>
      </c>
      <c r="F31" t="s">
        <v>1</v>
      </c>
      <c r="G31" s="10">
        <v>0.90704089499999996</v>
      </c>
      <c r="H31">
        <v>1.38</v>
      </c>
      <c r="I31">
        <v>0.221</v>
      </c>
      <c r="J31" t="s">
        <v>1</v>
      </c>
      <c r="K31" s="7">
        <f t="shared" si="6"/>
        <v>0.16014492753623188</v>
      </c>
      <c r="L31" s="7" t="str">
        <f t="shared" si="4"/>
        <v>NA</v>
      </c>
      <c r="O31" t="s">
        <v>1</v>
      </c>
      <c r="P31">
        <v>0.28000000000000003</v>
      </c>
      <c r="Q31">
        <v>1.2E-2</v>
      </c>
      <c r="R31" t="s">
        <v>1</v>
      </c>
      <c r="S31" t="s">
        <v>1</v>
      </c>
      <c r="T31" t="s">
        <v>1</v>
      </c>
      <c r="U31" t="s">
        <v>1</v>
      </c>
      <c r="V31">
        <v>0.09</v>
      </c>
      <c r="W31" s="6" t="str">
        <f t="shared" si="1"/>
        <v>NA</v>
      </c>
      <c r="X31" s="7" t="str">
        <f t="shared" si="2"/>
        <v>NA</v>
      </c>
      <c r="Y31" s="7">
        <f t="shared" si="3"/>
        <v>11.328200000000001</v>
      </c>
      <c r="Z31" s="7">
        <f t="shared" si="5"/>
        <v>2.5035322</v>
      </c>
    </row>
    <row r="32" spans="1:26">
      <c r="A32" t="s">
        <v>77</v>
      </c>
      <c r="B32" t="s">
        <v>40</v>
      </c>
      <c r="C32" t="s">
        <v>41</v>
      </c>
      <c r="D32">
        <v>0.53100000000000003</v>
      </c>
      <c r="E32">
        <v>0.4</v>
      </c>
      <c r="F32">
        <v>0.21299999999999999</v>
      </c>
      <c r="G32" s="10">
        <v>0.90704089499999996</v>
      </c>
      <c r="H32">
        <v>9.56</v>
      </c>
      <c r="I32" t="s">
        <v>1</v>
      </c>
      <c r="J32" t="s">
        <v>1</v>
      </c>
      <c r="K32" s="7" t="str">
        <f t="shared" si="6"/>
        <v>NA</v>
      </c>
      <c r="L32" s="7" t="str">
        <f t="shared" si="4"/>
        <v>NA</v>
      </c>
      <c r="O32">
        <v>0.9</v>
      </c>
      <c r="P32">
        <v>2.1999999999999999E-2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s="6" t="str">
        <f t="shared" si="1"/>
        <v>NA</v>
      </c>
      <c r="X32" s="7" t="str">
        <f t="shared" si="2"/>
        <v>NA</v>
      </c>
      <c r="Y32" s="7" t="str">
        <f t="shared" si="3"/>
        <v>NA</v>
      </c>
      <c r="Z32" s="7" t="str">
        <f t="shared" si="5"/>
        <v>NA</v>
      </c>
    </row>
    <row r="33" spans="1:26">
      <c r="A33" t="s">
        <v>77</v>
      </c>
      <c r="B33" t="s">
        <v>42</v>
      </c>
      <c r="C33" t="s">
        <v>43</v>
      </c>
      <c r="D33">
        <v>1.206</v>
      </c>
      <c r="E33">
        <v>3.35</v>
      </c>
      <c r="F33">
        <v>4.04</v>
      </c>
      <c r="G33" s="10">
        <v>0.90704089499999996</v>
      </c>
      <c r="H33">
        <v>1.9570000000000001</v>
      </c>
      <c r="I33">
        <v>0.91800000000000004</v>
      </c>
      <c r="J33">
        <v>2.74</v>
      </c>
      <c r="K33" s="7">
        <f t="shared" si="6"/>
        <v>0.4690853346959632</v>
      </c>
      <c r="L33" s="7">
        <f t="shared" si="4"/>
        <v>1.4001021972406746</v>
      </c>
      <c r="O33">
        <v>0.8</v>
      </c>
      <c r="P33">
        <v>9.9000000000000005E-2</v>
      </c>
      <c r="Q33">
        <v>6.4000000000000001E-2</v>
      </c>
      <c r="R33" t="s">
        <v>1</v>
      </c>
      <c r="S33">
        <v>1.4E-2</v>
      </c>
      <c r="T33" t="s">
        <v>1</v>
      </c>
      <c r="U33">
        <v>1.4E-2</v>
      </c>
      <c r="V33" t="s">
        <v>1</v>
      </c>
      <c r="W33" s="6" t="str">
        <f t="shared" si="1"/>
        <v>NA</v>
      </c>
      <c r="X33" s="7">
        <f t="shared" si="2"/>
        <v>4.5788000000000002</v>
      </c>
      <c r="Y33" s="7" t="str">
        <f t="shared" si="3"/>
        <v>NA</v>
      </c>
      <c r="Z33" s="7">
        <f>IFERROR(X33*I33, "NA")</f>
        <v>4.2033384000000007</v>
      </c>
    </row>
    <row r="34" spans="1:26">
      <c r="A34" t="s">
        <v>77</v>
      </c>
      <c r="B34" t="s">
        <v>42</v>
      </c>
      <c r="C34" t="s">
        <v>43</v>
      </c>
      <c r="D34">
        <v>0.375</v>
      </c>
      <c r="E34">
        <v>3</v>
      </c>
      <c r="F34">
        <v>1.125</v>
      </c>
      <c r="G34" s="10">
        <v>0.90704089499999996</v>
      </c>
      <c r="H34">
        <v>1.9570000000000001</v>
      </c>
      <c r="I34">
        <v>0.91800000000000004</v>
      </c>
      <c r="J34">
        <v>2.74</v>
      </c>
      <c r="K34" s="7">
        <f t="shared" si="6"/>
        <v>0.4690853346959632</v>
      </c>
      <c r="L34" s="7">
        <f t="shared" si="4"/>
        <v>1.4001021972406746</v>
      </c>
      <c r="O34">
        <v>0.8</v>
      </c>
      <c r="P34">
        <v>9.9000000000000005E-2</v>
      </c>
      <c r="Q34">
        <v>6.4000000000000001E-2</v>
      </c>
      <c r="R34" t="s">
        <v>1</v>
      </c>
      <c r="S34">
        <v>1.4E-2</v>
      </c>
      <c r="T34" t="s">
        <v>1</v>
      </c>
      <c r="U34">
        <v>1.4E-2</v>
      </c>
      <c r="V34" t="s">
        <v>1</v>
      </c>
      <c r="W34" s="6" t="str">
        <f t="shared" si="1"/>
        <v>NA</v>
      </c>
      <c r="X34" s="7">
        <f t="shared" si="2"/>
        <v>4.5788000000000002</v>
      </c>
      <c r="Y34" s="7" t="str">
        <f t="shared" si="3"/>
        <v>NA</v>
      </c>
      <c r="Z34" s="7">
        <f>IFERROR(X34*I34, "NA")</f>
        <v>4.2033384000000007</v>
      </c>
    </row>
    <row r="35" spans="1:26">
      <c r="A35" t="s">
        <v>77</v>
      </c>
      <c r="B35" t="s">
        <v>44</v>
      </c>
      <c r="C35" t="s">
        <v>21</v>
      </c>
      <c r="D35">
        <v>6.4000000000000001E-2</v>
      </c>
      <c r="E35" t="s">
        <v>1</v>
      </c>
      <c r="F35" t="s">
        <v>1</v>
      </c>
      <c r="G35" s="10">
        <v>0.90704089499999996</v>
      </c>
      <c r="H35">
        <v>60.097999999999999</v>
      </c>
      <c r="I35">
        <v>94.885000000000005</v>
      </c>
      <c r="J35" t="s">
        <v>1</v>
      </c>
      <c r="K35" s="7">
        <f t="shared" si="6"/>
        <v>1.5788378980997706</v>
      </c>
      <c r="L35" s="7" t="str">
        <f t="shared" si="4"/>
        <v>NA</v>
      </c>
      <c r="O35">
        <v>0.84</v>
      </c>
      <c r="P35">
        <v>1.9E-2</v>
      </c>
      <c r="Q35">
        <v>0.04</v>
      </c>
      <c r="R35" t="s">
        <v>1</v>
      </c>
      <c r="S35">
        <v>0.182</v>
      </c>
      <c r="T35">
        <v>0.20899999999999999</v>
      </c>
      <c r="U35">
        <v>0.39100000000000001</v>
      </c>
      <c r="V35">
        <v>0.622</v>
      </c>
      <c r="W35" s="6" t="str">
        <f t="shared" si="1"/>
        <v>NA</v>
      </c>
      <c r="X35" s="7">
        <f t="shared" si="2"/>
        <v>7.1330999999999998</v>
      </c>
      <c r="Y35" s="7">
        <f t="shared" si="3"/>
        <v>10.621199999999998</v>
      </c>
      <c r="Z35" s="7">
        <f t="shared" si="5"/>
        <v>1007.7925619999999</v>
      </c>
    </row>
    <row r="36" spans="1:26">
      <c r="A36" t="s">
        <v>77</v>
      </c>
      <c r="B36" t="s">
        <v>45</v>
      </c>
      <c r="C36" t="s">
        <v>46</v>
      </c>
      <c r="D36">
        <v>0.28100000000000003</v>
      </c>
      <c r="E36">
        <v>2.2999999999999998</v>
      </c>
      <c r="F36">
        <v>0.64700000000000002</v>
      </c>
      <c r="G36" s="10">
        <v>0.90704089499999996</v>
      </c>
      <c r="H36">
        <v>0.505</v>
      </c>
      <c r="I36">
        <v>0.11600000000000001</v>
      </c>
      <c r="J36" t="s">
        <v>1</v>
      </c>
      <c r="K36" s="7">
        <f t="shared" si="6"/>
        <v>0.22970297029702971</v>
      </c>
      <c r="L36" s="7" t="str">
        <f t="shared" si="4"/>
        <v>NA</v>
      </c>
      <c r="O36">
        <v>0.78</v>
      </c>
      <c r="P36">
        <v>0.17899999999999999</v>
      </c>
      <c r="Q36">
        <v>0.11899999999999999</v>
      </c>
      <c r="R36" t="s">
        <v>1</v>
      </c>
      <c r="S36" t="s">
        <v>1</v>
      </c>
      <c r="T36" t="s">
        <v>1</v>
      </c>
      <c r="U36" t="s">
        <v>1</v>
      </c>
      <c r="V36">
        <v>0.54600000000000004</v>
      </c>
      <c r="W36" s="6" t="str">
        <f t="shared" si="1"/>
        <v>NA</v>
      </c>
      <c r="X36" s="7" t="str">
        <f t="shared" si="2"/>
        <v>NA</v>
      </c>
      <c r="Y36" s="7">
        <f t="shared" si="3"/>
        <v>16.1875</v>
      </c>
      <c r="Z36" s="7">
        <f>IFERROR(Y36*I36, "NA")</f>
        <v>1.87775</v>
      </c>
    </row>
    <row r="37" spans="1:26">
      <c r="A37" t="s">
        <v>77</v>
      </c>
      <c r="B37" t="s">
        <v>45</v>
      </c>
      <c r="C37" t="s">
        <v>46</v>
      </c>
      <c r="D37">
        <v>0.26</v>
      </c>
      <c r="E37">
        <v>2.2000000000000002</v>
      </c>
      <c r="F37">
        <v>0.57199999999999995</v>
      </c>
      <c r="G37" s="10">
        <v>0.90704089499999996</v>
      </c>
      <c r="H37">
        <v>0.505</v>
      </c>
      <c r="I37">
        <v>0.11600000000000001</v>
      </c>
      <c r="J37" t="s">
        <v>1</v>
      </c>
      <c r="K37" s="7">
        <f t="shared" si="6"/>
        <v>0.22970297029702971</v>
      </c>
      <c r="L37" s="7" t="str">
        <f t="shared" si="4"/>
        <v>NA</v>
      </c>
      <c r="O37">
        <v>0.78</v>
      </c>
      <c r="P37">
        <v>0.17899999999999999</v>
      </c>
      <c r="Q37">
        <v>0.11899999999999999</v>
      </c>
      <c r="R37" t="s">
        <v>1</v>
      </c>
      <c r="S37" t="s">
        <v>1</v>
      </c>
      <c r="T37" t="s">
        <v>1</v>
      </c>
      <c r="U37" t="s">
        <v>1</v>
      </c>
      <c r="V37">
        <v>0.54600000000000004</v>
      </c>
      <c r="W37" s="6" t="str">
        <f t="shared" si="1"/>
        <v>NA</v>
      </c>
      <c r="X37" s="7" t="str">
        <f t="shared" si="2"/>
        <v>NA</v>
      </c>
      <c r="Y37" s="7">
        <f t="shared" si="3"/>
        <v>16.1875</v>
      </c>
      <c r="Z37" s="7">
        <f t="shared" si="5"/>
        <v>1.87775</v>
      </c>
    </row>
    <row r="38" spans="1:26">
      <c r="A38" t="s">
        <v>77</v>
      </c>
      <c r="B38" t="s">
        <v>47</v>
      </c>
      <c r="C38" t="s">
        <v>6</v>
      </c>
      <c r="D38">
        <v>0.3</v>
      </c>
      <c r="E38">
        <v>7.29</v>
      </c>
      <c r="F38">
        <v>2.1859999999999999</v>
      </c>
      <c r="G38" s="10">
        <v>0.90704089499999996</v>
      </c>
      <c r="H38">
        <v>2.8000000000000001E-2</v>
      </c>
      <c r="I38">
        <v>7.0000000000000001E-3</v>
      </c>
      <c r="J38">
        <v>0.01</v>
      </c>
      <c r="K38" s="7">
        <f t="shared" si="6"/>
        <v>0.25</v>
      </c>
      <c r="L38" s="7">
        <f t="shared" si="4"/>
        <v>0.35714285714285715</v>
      </c>
      <c r="O38">
        <v>0.66</v>
      </c>
      <c r="P38">
        <v>5.5E-2</v>
      </c>
      <c r="Q38">
        <v>6.9000000000000006E-2</v>
      </c>
      <c r="R38" t="s">
        <v>1</v>
      </c>
      <c r="S38">
        <v>8.9999999999999993E-3</v>
      </c>
      <c r="T38" t="s">
        <v>1</v>
      </c>
      <c r="U38">
        <v>8.9999999999999993E-3</v>
      </c>
      <c r="V38" t="s">
        <v>1</v>
      </c>
      <c r="W38" s="6" t="str">
        <f t="shared" si="1"/>
        <v>NA</v>
      </c>
      <c r="X38" s="7">
        <f t="shared" si="2"/>
        <v>3.0337999999999998</v>
      </c>
      <c r="Y38" s="7" t="str">
        <f t="shared" si="3"/>
        <v>NA</v>
      </c>
      <c r="Z38" s="7">
        <f>IFERROR(X38*I38, "NA")</f>
        <v>2.1236599999999998E-2</v>
      </c>
    </row>
    <row r="39" spans="1:26">
      <c r="A39" t="s">
        <v>77</v>
      </c>
      <c r="B39" t="s">
        <v>48</v>
      </c>
      <c r="C39" t="s">
        <v>6</v>
      </c>
      <c r="D39">
        <v>0.625</v>
      </c>
      <c r="E39">
        <v>2.69</v>
      </c>
      <c r="F39">
        <v>1.679</v>
      </c>
      <c r="G39" s="10">
        <v>0.90704089499999996</v>
      </c>
      <c r="H39">
        <v>0.74199999999999999</v>
      </c>
      <c r="I39">
        <v>0.56899999999999995</v>
      </c>
      <c r="J39">
        <v>0.59</v>
      </c>
      <c r="K39" s="7">
        <f t="shared" si="6"/>
        <v>0.76684636118598382</v>
      </c>
      <c r="L39" s="7">
        <f t="shared" si="4"/>
        <v>0.79514824797843664</v>
      </c>
      <c r="O39">
        <v>0.8</v>
      </c>
      <c r="P39">
        <v>7.4999999999999997E-2</v>
      </c>
      <c r="Q39">
        <v>4.8000000000000001E-2</v>
      </c>
      <c r="R39" t="s">
        <v>1</v>
      </c>
      <c r="S39">
        <v>5.2999999999999999E-2</v>
      </c>
      <c r="T39">
        <v>0.11</v>
      </c>
      <c r="U39">
        <v>0.16400000000000001</v>
      </c>
      <c r="V39">
        <v>0.88</v>
      </c>
      <c r="W39" s="6" t="str">
        <f t="shared" si="1"/>
        <v>NA</v>
      </c>
      <c r="X39" s="7">
        <f t="shared" si="2"/>
        <v>5.7782</v>
      </c>
      <c r="Y39" s="7">
        <f t="shared" si="3"/>
        <v>16.5898</v>
      </c>
      <c r="Z39" s="7">
        <f>IFERROR(Y39*I39, "NA")</f>
        <v>9.4395961999999987</v>
      </c>
    </row>
    <row r="40" spans="1:26">
      <c r="A40" t="s">
        <v>77</v>
      </c>
      <c r="B40" t="s">
        <v>48</v>
      </c>
      <c r="C40" t="s">
        <v>6</v>
      </c>
      <c r="D40">
        <v>1.2E-2</v>
      </c>
      <c r="E40">
        <v>2.38</v>
      </c>
      <c r="F40">
        <v>2.8000000000000001E-2</v>
      </c>
      <c r="G40" s="10">
        <v>0.90704089499999996</v>
      </c>
      <c r="H40">
        <v>0.74199999999999999</v>
      </c>
      <c r="I40">
        <v>0.56899999999999995</v>
      </c>
      <c r="J40">
        <v>0.59</v>
      </c>
      <c r="K40" s="7">
        <f t="shared" si="6"/>
        <v>0.76684636118598382</v>
      </c>
      <c r="L40" s="7">
        <f t="shared" si="4"/>
        <v>0.79514824797843664</v>
      </c>
      <c r="O40">
        <v>0.8</v>
      </c>
      <c r="P40">
        <v>7.4999999999999997E-2</v>
      </c>
      <c r="Q40">
        <v>4.8000000000000001E-2</v>
      </c>
      <c r="R40" t="s">
        <v>1</v>
      </c>
      <c r="S40">
        <v>5.2999999999999999E-2</v>
      </c>
      <c r="T40">
        <v>0.11</v>
      </c>
      <c r="U40">
        <v>0.16400000000000001</v>
      </c>
      <c r="V40">
        <v>0.88</v>
      </c>
      <c r="W40" s="6" t="str">
        <f t="shared" si="1"/>
        <v>NA</v>
      </c>
      <c r="X40" s="7">
        <f t="shared" si="2"/>
        <v>5.7782</v>
      </c>
      <c r="Y40" s="7">
        <f t="shared" si="3"/>
        <v>16.5898</v>
      </c>
      <c r="Z40" s="7">
        <f t="shared" si="5"/>
        <v>9.4395961999999987</v>
      </c>
    </row>
    <row r="41" spans="1:26">
      <c r="A41" t="s">
        <v>77</v>
      </c>
      <c r="B41" t="s">
        <v>49</v>
      </c>
      <c r="C41" t="s">
        <v>50</v>
      </c>
      <c r="D41">
        <v>0.23100000000000001</v>
      </c>
      <c r="E41">
        <v>11</v>
      </c>
      <c r="F41">
        <v>2.5379999999999998</v>
      </c>
      <c r="G41" s="10">
        <v>0.90704089499999996</v>
      </c>
      <c r="H41">
        <v>0.01</v>
      </c>
      <c r="I41">
        <v>6.0000000000000001E-3</v>
      </c>
      <c r="J41" t="s">
        <v>1</v>
      </c>
      <c r="K41" s="7">
        <f t="shared" si="6"/>
        <v>0.6</v>
      </c>
      <c r="L41" s="7" t="str">
        <f t="shared" si="4"/>
        <v>NA</v>
      </c>
      <c r="O41" t="s">
        <v>1</v>
      </c>
      <c r="P41">
        <v>0.48799999999999999</v>
      </c>
      <c r="Q41">
        <v>0.107</v>
      </c>
      <c r="R41" t="s">
        <v>1</v>
      </c>
      <c r="S41">
        <v>1E-3</v>
      </c>
      <c r="T41">
        <v>2.1000000000000001E-2</v>
      </c>
      <c r="U41">
        <v>2.1999999999999999E-2</v>
      </c>
      <c r="V41" t="s">
        <v>1</v>
      </c>
      <c r="W41" s="6" t="str">
        <f t="shared" si="1"/>
        <v>NA</v>
      </c>
      <c r="X41" s="7">
        <f t="shared" si="2"/>
        <v>18.9209</v>
      </c>
      <c r="Y41" s="7" t="str">
        <f t="shared" si="3"/>
        <v>NA</v>
      </c>
      <c r="Z41" s="7">
        <f>IFERROR(X41*I41, "NA")</f>
        <v>0.1135254</v>
      </c>
    </row>
    <row r="42" spans="1:26">
      <c r="A42" t="s">
        <v>77</v>
      </c>
      <c r="B42" t="s">
        <v>49</v>
      </c>
      <c r="C42" t="s">
        <v>50</v>
      </c>
      <c r="D42">
        <v>0.1</v>
      </c>
      <c r="E42">
        <v>1</v>
      </c>
      <c r="F42">
        <v>0.1</v>
      </c>
      <c r="G42" s="10">
        <v>0.90704089499999996</v>
      </c>
      <c r="H42">
        <v>0.01</v>
      </c>
      <c r="I42">
        <v>6.0000000000000001E-3</v>
      </c>
      <c r="J42" t="s">
        <v>1</v>
      </c>
      <c r="K42" s="7">
        <f t="shared" si="6"/>
        <v>0.6</v>
      </c>
      <c r="L42" s="7" t="str">
        <f t="shared" si="4"/>
        <v>NA</v>
      </c>
      <c r="O42" t="s">
        <v>1</v>
      </c>
      <c r="P42">
        <v>0.48799999999999999</v>
      </c>
      <c r="Q42">
        <v>0.107</v>
      </c>
      <c r="R42" t="s">
        <v>1</v>
      </c>
      <c r="S42">
        <v>1E-3</v>
      </c>
      <c r="T42">
        <v>2.1000000000000001E-2</v>
      </c>
      <c r="U42">
        <v>2.1999999999999999E-2</v>
      </c>
      <c r="V42" t="s">
        <v>1</v>
      </c>
      <c r="W42" s="6" t="str">
        <f t="shared" si="1"/>
        <v>NA</v>
      </c>
      <c r="X42" s="7">
        <f t="shared" si="2"/>
        <v>18.9209</v>
      </c>
      <c r="Y42" s="7" t="str">
        <f t="shared" si="3"/>
        <v>NA</v>
      </c>
      <c r="Z42" s="7">
        <f>IFERROR(X42*I42, "NA")</f>
        <v>0.1135254</v>
      </c>
    </row>
    <row r="43" spans="1:26">
      <c r="A43" t="s">
        <v>77</v>
      </c>
      <c r="B43" t="s">
        <v>51</v>
      </c>
      <c r="C43" t="s">
        <v>52</v>
      </c>
      <c r="D43">
        <v>2.5999999999999999E-2</v>
      </c>
      <c r="E43">
        <v>1</v>
      </c>
      <c r="F43">
        <v>2.5999999999999999E-2</v>
      </c>
      <c r="G43" s="10">
        <v>0.90704089499999996</v>
      </c>
      <c r="H43">
        <v>5.258</v>
      </c>
      <c r="I43">
        <v>0.71</v>
      </c>
      <c r="J43">
        <v>0.71</v>
      </c>
      <c r="K43" s="15">
        <v>1.55</v>
      </c>
      <c r="L43" s="7">
        <f>IFERROR(J43/H43, "NA")</f>
        <v>0.13503233168505135</v>
      </c>
      <c r="O43">
        <v>0.54</v>
      </c>
      <c r="P43">
        <v>0.56899999999999995</v>
      </c>
      <c r="Q43">
        <v>5.5E-2</v>
      </c>
      <c r="R43" t="s">
        <v>1</v>
      </c>
      <c r="S43">
        <v>3.0000000000000001E-3</v>
      </c>
      <c r="T43" t="s">
        <v>1</v>
      </c>
      <c r="U43">
        <v>3.0000000000000001E-3</v>
      </c>
      <c r="V43" t="s">
        <v>1</v>
      </c>
      <c r="W43" s="6" t="str">
        <f t="shared" si="1"/>
        <v>NA</v>
      </c>
      <c r="X43" s="7">
        <f t="shared" si="2"/>
        <v>20.735800000000001</v>
      </c>
      <c r="Y43" s="7" t="str">
        <f t="shared" si="3"/>
        <v>NA</v>
      </c>
      <c r="Z43" s="7">
        <f>IFERROR(X43*I43, "NA")</f>
        <v>14.722417999999999</v>
      </c>
    </row>
    <row r="44" spans="1:26">
      <c r="A44" t="s">
        <v>77</v>
      </c>
      <c r="B44" t="s">
        <v>53</v>
      </c>
      <c r="C44" t="s">
        <v>52</v>
      </c>
      <c r="D44">
        <v>1</v>
      </c>
      <c r="E44">
        <v>1</v>
      </c>
      <c r="F44">
        <v>1</v>
      </c>
      <c r="G44" s="10">
        <v>0.90704089499999996</v>
      </c>
      <c r="H44">
        <v>0.75</v>
      </c>
      <c r="I44">
        <v>0.12</v>
      </c>
      <c r="J44" t="s">
        <v>1</v>
      </c>
      <c r="K44" s="7">
        <f t="shared" si="6"/>
        <v>0.16</v>
      </c>
      <c r="L44" s="7" t="str">
        <f t="shared" si="4"/>
        <v>NA</v>
      </c>
      <c r="O44">
        <v>0.41</v>
      </c>
      <c r="P44">
        <v>0.53900000000000003</v>
      </c>
      <c r="Q44">
        <v>7.0999999999999994E-2</v>
      </c>
      <c r="R44" t="s">
        <v>1</v>
      </c>
      <c r="S44" t="s">
        <v>1</v>
      </c>
      <c r="T44" t="s">
        <v>1</v>
      </c>
      <c r="U44" t="s">
        <v>1</v>
      </c>
      <c r="V44">
        <v>8.4000000000000005E-2</v>
      </c>
      <c r="W44" s="6" t="str">
        <f t="shared" si="1"/>
        <v>NA</v>
      </c>
      <c r="X44" s="7" t="str">
        <f t="shared" si="2"/>
        <v>NA</v>
      </c>
      <c r="Y44" s="7">
        <f t="shared" si="3"/>
        <v>21.134500000000003</v>
      </c>
      <c r="Z44" s="7">
        <f t="shared" si="5"/>
        <v>2.5361400000000001</v>
      </c>
    </row>
    <row r="45" spans="1:26">
      <c r="A45" t="s">
        <v>77</v>
      </c>
      <c r="B45" t="s">
        <v>54</v>
      </c>
      <c r="C45" t="s">
        <v>55</v>
      </c>
      <c r="D45">
        <v>6.7000000000000004E-2</v>
      </c>
      <c r="E45">
        <v>1</v>
      </c>
      <c r="F45">
        <v>6.7000000000000004E-2</v>
      </c>
      <c r="G45" s="10">
        <v>0.90704089499999996</v>
      </c>
      <c r="H45" t="s">
        <v>1</v>
      </c>
      <c r="I45" t="s">
        <v>1</v>
      </c>
      <c r="J45" t="s">
        <v>1</v>
      </c>
      <c r="K45" s="7" t="str">
        <f t="shared" si="6"/>
        <v>NA</v>
      </c>
      <c r="L45" s="7" t="str">
        <f t="shared" si="4"/>
        <v>NA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s="6" t="str">
        <f t="shared" si="1"/>
        <v>NA</v>
      </c>
      <c r="X45" s="7" t="str">
        <f t="shared" si="2"/>
        <v>NA</v>
      </c>
      <c r="Y45" s="7" t="str">
        <f t="shared" si="3"/>
        <v>NA</v>
      </c>
      <c r="Z45" s="7" t="str">
        <f t="shared" si="5"/>
        <v>NA</v>
      </c>
    </row>
    <row r="46" spans="1:26">
      <c r="A46" t="s">
        <v>96</v>
      </c>
      <c r="B46" s="17" t="s">
        <v>97</v>
      </c>
      <c r="C46" s="6" t="s">
        <v>98</v>
      </c>
      <c r="D46" s="18">
        <v>0.5</v>
      </c>
      <c r="E46" s="7">
        <v>1.22</v>
      </c>
      <c r="F46" s="7">
        <v>0.61099999999999999</v>
      </c>
      <c r="G46" s="6">
        <v>0.77</v>
      </c>
      <c r="H46" s="6">
        <v>0.15</v>
      </c>
      <c r="I46" s="8">
        <f>J46*(1-O46)</f>
        <v>2.5893000000000003E-2</v>
      </c>
      <c r="J46" s="8">
        <f>L46*H46</f>
        <v>0.14384999999999998</v>
      </c>
      <c r="K46" s="6" t="s">
        <v>1</v>
      </c>
      <c r="L46" s="8">
        <v>0.95899999999999996</v>
      </c>
      <c r="M46" s="19"/>
      <c r="N46" s="19"/>
      <c r="O46">
        <v>0.82</v>
      </c>
      <c r="P46" s="20">
        <v>0.04</v>
      </c>
      <c r="Q46" s="6">
        <v>7.9000000000000001E-2</v>
      </c>
      <c r="R46" s="6" t="s">
        <v>1</v>
      </c>
      <c r="S46" s="6" t="s">
        <v>1</v>
      </c>
      <c r="T46" s="6" t="s">
        <v>1</v>
      </c>
      <c r="U46" s="6" t="s">
        <v>1</v>
      </c>
      <c r="V46" s="6">
        <v>0.48299999999999998</v>
      </c>
      <c r="W46" s="6" t="str">
        <f>IFERROR(35*P46+14.1*Q46+15.1*R46, "NA")</f>
        <v>NA</v>
      </c>
      <c r="X46" s="7" t="str">
        <f>IFERROR(35*P46+14.1*Q46+15.1*U46, "NA")</f>
        <v>NA</v>
      </c>
      <c r="Y46" s="7">
        <f>IFERROR(35*P46+14.1*Q46+15.1*V46, "NA")</f>
        <v>9.8071999999999999</v>
      </c>
      <c r="Z46" s="7">
        <f>IFERROR(Y46*I46, "NA")</f>
        <v>0.2539378296</v>
      </c>
    </row>
    <row r="47" spans="1:26">
      <c r="A47" t="s">
        <v>96</v>
      </c>
      <c r="B47" t="s">
        <v>0</v>
      </c>
      <c r="C47" t="s">
        <v>2</v>
      </c>
      <c r="D47">
        <v>0.83</v>
      </c>
      <c r="E47" t="s">
        <v>1</v>
      </c>
      <c r="F47" t="s">
        <v>1</v>
      </c>
      <c r="G47" s="7">
        <v>0.77343226300000001</v>
      </c>
      <c r="H47">
        <v>0.16700000000000001</v>
      </c>
      <c r="I47">
        <v>9.1999999999999998E-2</v>
      </c>
      <c r="J47" t="s">
        <v>1</v>
      </c>
      <c r="K47" s="7">
        <f>IFERROR(I47/H47, "NA")</f>
        <v>0.55089820359281438</v>
      </c>
      <c r="L47" s="7" t="str">
        <f>IFERROR(J47/H47, "NA")</f>
        <v>NA</v>
      </c>
      <c r="M47" s="19"/>
      <c r="N47" s="19"/>
      <c r="O47" t="s">
        <v>1</v>
      </c>
      <c r="P47">
        <v>8.6999999999999994E-2</v>
      </c>
      <c r="Q47">
        <v>7.5999999999999998E-2</v>
      </c>
      <c r="R47" t="s">
        <v>1</v>
      </c>
      <c r="S47">
        <v>0.10199999999999999</v>
      </c>
      <c r="T47">
        <v>0.215</v>
      </c>
      <c r="U47">
        <v>0.317</v>
      </c>
      <c r="V47" t="s">
        <v>1</v>
      </c>
      <c r="W47" s="6" t="str">
        <f t="shared" ref="W47:W110" si="8">IFERROR(35*P47+14.1*Q47+15.1*R47, "NA")</f>
        <v>NA</v>
      </c>
      <c r="X47" s="7">
        <f t="shared" ref="X47:X110" si="9">IFERROR(35*P47+14.1*Q47+15.1*U47, "NA")</f>
        <v>8.9032999999999998</v>
      </c>
      <c r="Y47" s="7" t="str">
        <f t="shared" ref="Y47:Y110" si="10">IFERROR(35*P47+14.1*Q47+15.1*V47, "NA")</f>
        <v>NA</v>
      </c>
      <c r="Z47" s="7">
        <f>IFERROR(X47*I47, "NA")</f>
        <v>0.81910359999999993</v>
      </c>
    </row>
    <row r="48" spans="1:26">
      <c r="A48" t="s">
        <v>96</v>
      </c>
      <c r="B48" s="6" t="s">
        <v>3</v>
      </c>
      <c r="C48" s="6" t="s">
        <v>4</v>
      </c>
      <c r="D48" s="18">
        <v>9.2999999999999999E-2</v>
      </c>
      <c r="E48" s="7">
        <v>2.99</v>
      </c>
      <c r="F48" s="7">
        <v>0.27800000000000002</v>
      </c>
      <c r="G48" s="6">
        <v>0.77</v>
      </c>
      <c r="H48" s="6">
        <v>0.08</v>
      </c>
      <c r="I48" s="19">
        <f>J48*(1-O48)</f>
        <v>1.77E-2</v>
      </c>
      <c r="J48">
        <v>0.03</v>
      </c>
      <c r="K48" s="6" t="s">
        <v>1</v>
      </c>
      <c r="L48" s="7">
        <f>IFERROR(J48/H48, "NA")</f>
        <v>0.375</v>
      </c>
      <c r="M48" s="19"/>
      <c r="N48" s="19"/>
      <c r="O48">
        <v>0.41</v>
      </c>
      <c r="P48" s="6">
        <v>0.68400000000000005</v>
      </c>
      <c r="Q48" s="6">
        <v>7.5999999999999998E-2</v>
      </c>
      <c r="R48" s="6">
        <v>0.217</v>
      </c>
      <c r="S48" s="6" t="s">
        <v>1</v>
      </c>
      <c r="T48" s="6" t="s">
        <v>1</v>
      </c>
      <c r="U48" s="6" t="s">
        <v>1</v>
      </c>
      <c r="V48" s="6" t="s">
        <v>1</v>
      </c>
      <c r="W48" s="6">
        <f t="shared" si="8"/>
        <v>28.2883</v>
      </c>
      <c r="X48" s="7" t="str">
        <f t="shared" si="9"/>
        <v>NA</v>
      </c>
      <c r="Y48" s="7" t="str">
        <f t="shared" si="10"/>
        <v>NA</v>
      </c>
      <c r="Z48" s="7">
        <f>IFERROR(W48*I48, "NA")</f>
        <v>0.50070291</v>
      </c>
    </row>
    <row r="49" spans="1:26">
      <c r="A49" t="s">
        <v>96</v>
      </c>
      <c r="B49" s="6" t="s">
        <v>3</v>
      </c>
      <c r="C49" s="6" t="s">
        <v>4</v>
      </c>
      <c r="D49" s="18">
        <v>2.58</v>
      </c>
      <c r="E49" s="7">
        <v>2.48</v>
      </c>
      <c r="F49" s="7">
        <v>6.4080000000000004</v>
      </c>
      <c r="G49" s="6">
        <v>0.77</v>
      </c>
      <c r="H49" s="6">
        <v>0.08</v>
      </c>
      <c r="I49" s="19">
        <f>J49*(1-O49)</f>
        <v>1.77E-2</v>
      </c>
      <c r="J49">
        <v>0.03</v>
      </c>
      <c r="K49" s="6" t="s">
        <v>1</v>
      </c>
      <c r="L49" s="7">
        <f t="shared" ref="L49:L50" si="11">IFERROR(J49/H49, "NA")</f>
        <v>0.375</v>
      </c>
      <c r="M49" s="19"/>
      <c r="N49" s="19"/>
      <c r="O49">
        <v>0.41</v>
      </c>
      <c r="P49" s="6">
        <v>0.68400000000000005</v>
      </c>
      <c r="Q49" s="6">
        <v>7.5999999999999998E-2</v>
      </c>
      <c r="R49" s="6">
        <v>0.217</v>
      </c>
      <c r="S49" s="6" t="s">
        <v>1</v>
      </c>
      <c r="T49" s="6" t="s">
        <v>1</v>
      </c>
      <c r="U49" s="6" t="s">
        <v>1</v>
      </c>
      <c r="V49" s="6" t="s">
        <v>1</v>
      </c>
      <c r="W49" s="6">
        <f t="shared" si="8"/>
        <v>28.2883</v>
      </c>
      <c r="X49" s="7" t="str">
        <f t="shared" si="9"/>
        <v>NA</v>
      </c>
      <c r="Y49" s="7" t="str">
        <f t="shared" si="10"/>
        <v>NA</v>
      </c>
      <c r="Z49" s="7">
        <f>IFERROR(W49*I49, "NA")</f>
        <v>0.50070291</v>
      </c>
    </row>
    <row r="50" spans="1:26">
      <c r="A50" t="s">
        <v>96</v>
      </c>
      <c r="B50" s="6" t="s">
        <v>3</v>
      </c>
      <c r="C50" s="6" t="s">
        <v>4</v>
      </c>
      <c r="D50" s="18">
        <v>3.97</v>
      </c>
      <c r="E50" s="7">
        <v>3.99</v>
      </c>
      <c r="F50" s="7">
        <v>15.84</v>
      </c>
      <c r="G50" s="6">
        <v>0.77</v>
      </c>
      <c r="H50" s="6">
        <v>0.08</v>
      </c>
      <c r="I50" s="19">
        <f>J50*(1-O50)</f>
        <v>1.77E-2</v>
      </c>
      <c r="J50">
        <v>0.03</v>
      </c>
      <c r="K50" s="6" t="s">
        <v>1</v>
      </c>
      <c r="L50" s="7">
        <f t="shared" si="11"/>
        <v>0.375</v>
      </c>
      <c r="M50" s="19"/>
      <c r="N50" s="19"/>
      <c r="O50">
        <v>0.41</v>
      </c>
      <c r="P50" s="6">
        <v>0.68400000000000005</v>
      </c>
      <c r="Q50" s="6">
        <v>7.5999999999999998E-2</v>
      </c>
      <c r="R50" s="6">
        <v>0.217</v>
      </c>
      <c r="S50" s="6" t="s">
        <v>1</v>
      </c>
      <c r="T50" s="6" t="s">
        <v>1</v>
      </c>
      <c r="U50" s="6" t="s">
        <v>1</v>
      </c>
      <c r="V50" s="6" t="s">
        <v>1</v>
      </c>
      <c r="W50" s="6">
        <f t="shared" si="8"/>
        <v>28.2883</v>
      </c>
      <c r="X50" s="7" t="str">
        <f t="shared" si="9"/>
        <v>NA</v>
      </c>
      <c r="Y50" s="7" t="str">
        <f t="shared" si="10"/>
        <v>NA</v>
      </c>
      <c r="Z50" s="7">
        <f>IFERROR(W50*I50, "NA")</f>
        <v>0.50070291</v>
      </c>
    </row>
    <row r="51" spans="1:26">
      <c r="A51" t="s">
        <v>96</v>
      </c>
      <c r="B51" s="6" t="s">
        <v>99</v>
      </c>
      <c r="C51" s="6" t="s">
        <v>4</v>
      </c>
      <c r="D51" s="18">
        <v>0.45500000000000002</v>
      </c>
      <c r="E51" s="7">
        <v>2.99</v>
      </c>
      <c r="F51" s="7">
        <v>1.36</v>
      </c>
      <c r="G51" s="6">
        <v>0.77</v>
      </c>
      <c r="H51" s="6" t="s">
        <v>1</v>
      </c>
      <c r="I51" s="20" t="s">
        <v>1</v>
      </c>
      <c r="J51" t="s">
        <v>1</v>
      </c>
      <c r="K51" s="19" t="str">
        <f>IFERROR(I51/H51,"NA")</f>
        <v>NA</v>
      </c>
      <c r="L51" s="20"/>
      <c r="M51" s="20"/>
      <c r="N51" s="20"/>
      <c r="O51" s="14" t="s">
        <v>1</v>
      </c>
      <c r="P51" s="20" t="s">
        <v>1</v>
      </c>
      <c r="Q51" s="20" t="s">
        <v>1</v>
      </c>
      <c r="R51" s="20" t="s">
        <v>1</v>
      </c>
      <c r="S51" s="6" t="s">
        <v>1</v>
      </c>
      <c r="T51" s="6" t="s">
        <v>1</v>
      </c>
      <c r="U51" s="6" t="s">
        <v>1</v>
      </c>
      <c r="V51" s="6" t="s">
        <v>1</v>
      </c>
      <c r="W51" s="6" t="str">
        <f t="shared" si="8"/>
        <v>NA</v>
      </c>
      <c r="X51" s="7" t="str">
        <f t="shared" si="9"/>
        <v>NA</v>
      </c>
      <c r="Y51" s="7" t="str">
        <f t="shared" si="10"/>
        <v>NA</v>
      </c>
      <c r="Z51" s="7" t="str">
        <f>IFERROR(Y51*#REF!, "NA")</f>
        <v>NA</v>
      </c>
    </row>
    <row r="52" spans="1:26">
      <c r="A52" t="s">
        <v>96</v>
      </c>
      <c r="B52" t="s">
        <v>7</v>
      </c>
      <c r="C52" t="s">
        <v>8</v>
      </c>
      <c r="D52">
        <v>4.0000000000000001E-3</v>
      </c>
      <c r="E52" t="s">
        <v>1</v>
      </c>
      <c r="F52" t="s">
        <v>1</v>
      </c>
      <c r="G52" s="7">
        <v>0.77343226300000001</v>
      </c>
      <c r="H52">
        <v>0.54</v>
      </c>
      <c r="I52" t="s">
        <v>1</v>
      </c>
      <c r="J52" t="s">
        <v>1</v>
      </c>
      <c r="K52" s="19" t="str">
        <f>IFERROR(I52/H52, "NA")</f>
        <v>NA</v>
      </c>
      <c r="M52" s="14"/>
      <c r="N52" s="14"/>
      <c r="O52" s="14">
        <v>0.77</v>
      </c>
      <c r="P52" s="14">
        <v>0.219</v>
      </c>
      <c r="Q52" s="14">
        <v>4.8000000000000001E-2</v>
      </c>
      <c r="R52" s="14" t="s">
        <v>1</v>
      </c>
      <c r="S52">
        <v>4.8000000000000001E-2</v>
      </c>
      <c r="T52" t="s">
        <v>1</v>
      </c>
      <c r="U52">
        <v>4.8000000000000001E-2</v>
      </c>
      <c r="V52" t="s">
        <v>1</v>
      </c>
      <c r="W52" s="6" t="str">
        <f t="shared" si="8"/>
        <v>NA</v>
      </c>
      <c r="X52" s="7">
        <f t="shared" si="9"/>
        <v>9.0665999999999993</v>
      </c>
      <c r="Y52" s="7" t="str">
        <f t="shared" si="10"/>
        <v>NA</v>
      </c>
      <c r="Z52" s="7" t="str">
        <f>IFERROR(X52*I52, "NA")</f>
        <v>NA</v>
      </c>
    </row>
    <row r="53" spans="1:26">
      <c r="A53" t="s">
        <v>96</v>
      </c>
      <c r="B53" s="17" t="s">
        <v>100</v>
      </c>
      <c r="C53" s="6" t="s">
        <v>101</v>
      </c>
      <c r="D53" s="18">
        <v>0.40899999999999997</v>
      </c>
      <c r="E53" s="7">
        <v>1</v>
      </c>
      <c r="F53" s="7">
        <v>0.40899999999999997</v>
      </c>
      <c r="G53" s="6">
        <v>0.77</v>
      </c>
      <c r="H53" s="6">
        <v>0.02</v>
      </c>
      <c r="I53" s="20" t="s">
        <v>1</v>
      </c>
      <c r="J53" s="8">
        <f>L53*H53</f>
        <v>1.6660000000000001E-2</v>
      </c>
      <c r="K53" s="20" t="s">
        <v>1</v>
      </c>
      <c r="L53" s="8">
        <v>0.83299999999999996</v>
      </c>
      <c r="M53" s="19"/>
      <c r="N53" s="19"/>
      <c r="O53" s="14" t="s">
        <v>1</v>
      </c>
      <c r="P53" s="20" t="s">
        <v>1</v>
      </c>
      <c r="Q53" s="20" t="s">
        <v>1</v>
      </c>
      <c r="R53" s="20" t="s">
        <v>1</v>
      </c>
      <c r="S53" s="6" t="s">
        <v>1</v>
      </c>
      <c r="T53" s="6" t="s">
        <v>1</v>
      </c>
      <c r="U53" s="6" t="s">
        <v>1</v>
      </c>
      <c r="V53" s="6" t="s">
        <v>1</v>
      </c>
      <c r="W53" s="6" t="str">
        <f t="shared" si="8"/>
        <v>NA</v>
      </c>
      <c r="X53" s="7" t="str">
        <f t="shared" si="9"/>
        <v>NA</v>
      </c>
      <c r="Y53" s="7" t="str">
        <f t="shared" si="10"/>
        <v>NA</v>
      </c>
      <c r="Z53" s="7" t="str">
        <f>IFERROR(Y53*#REF!, "NA")</f>
        <v>NA</v>
      </c>
    </row>
    <row r="54" spans="1:26">
      <c r="A54" t="s">
        <v>96</v>
      </c>
      <c r="B54" s="17" t="s">
        <v>100</v>
      </c>
      <c r="C54" s="6" t="s">
        <v>101</v>
      </c>
      <c r="D54" s="18">
        <v>0.40899999999999997</v>
      </c>
      <c r="E54" s="7">
        <v>1.89</v>
      </c>
      <c r="F54" s="7">
        <v>0.77300000000000002</v>
      </c>
      <c r="G54" s="6">
        <v>0.77</v>
      </c>
      <c r="H54" s="6">
        <v>0.02</v>
      </c>
      <c r="I54" s="20" t="s">
        <v>1</v>
      </c>
      <c r="J54" s="8">
        <f>L54*H54</f>
        <v>1.6660000000000001E-2</v>
      </c>
      <c r="K54" s="20" t="s">
        <v>1</v>
      </c>
      <c r="L54" s="8">
        <v>0.83299999999999996</v>
      </c>
      <c r="M54" s="19"/>
      <c r="N54" s="19"/>
      <c r="O54" s="14" t="s">
        <v>1</v>
      </c>
      <c r="P54" s="20" t="s">
        <v>1</v>
      </c>
      <c r="Q54" s="20" t="s">
        <v>1</v>
      </c>
      <c r="R54" s="20" t="s">
        <v>1</v>
      </c>
      <c r="S54" s="6" t="s">
        <v>1</v>
      </c>
      <c r="T54" s="6" t="s">
        <v>1</v>
      </c>
      <c r="U54" s="6" t="s">
        <v>1</v>
      </c>
      <c r="V54" s="6" t="s">
        <v>1</v>
      </c>
      <c r="W54" s="6" t="str">
        <f t="shared" si="8"/>
        <v>NA</v>
      </c>
      <c r="X54" s="7" t="str">
        <f t="shared" si="9"/>
        <v>NA</v>
      </c>
      <c r="Y54" s="7" t="str">
        <f t="shared" si="10"/>
        <v>NA</v>
      </c>
      <c r="Z54" s="7" t="str">
        <f>IFERROR(Y54*#REF!, "NA")</f>
        <v>NA</v>
      </c>
    </row>
    <row r="55" spans="1:26">
      <c r="A55" t="s">
        <v>96</v>
      </c>
      <c r="B55" s="17" t="s">
        <v>100</v>
      </c>
      <c r="C55" s="6" t="s">
        <v>101</v>
      </c>
      <c r="D55" s="18">
        <v>0.499</v>
      </c>
      <c r="E55" s="7">
        <v>25.98</v>
      </c>
      <c r="F55" s="7">
        <v>12.952</v>
      </c>
      <c r="G55" s="6">
        <v>0.77</v>
      </c>
      <c r="H55" s="6">
        <v>0.02</v>
      </c>
      <c r="I55" s="20" t="s">
        <v>1</v>
      </c>
      <c r="J55" s="8">
        <f>L55*H55</f>
        <v>1.6660000000000001E-2</v>
      </c>
      <c r="K55" s="20" t="s">
        <v>1</v>
      </c>
      <c r="L55" s="8">
        <v>0.83299999999999996</v>
      </c>
      <c r="M55" s="19"/>
      <c r="N55" s="19"/>
      <c r="O55" s="14" t="s">
        <v>1</v>
      </c>
      <c r="P55" s="20" t="s">
        <v>1</v>
      </c>
      <c r="Q55" s="20" t="s">
        <v>1</v>
      </c>
      <c r="R55" s="20" t="s">
        <v>1</v>
      </c>
      <c r="S55" s="6" t="s">
        <v>1</v>
      </c>
      <c r="T55" s="6" t="s">
        <v>1</v>
      </c>
      <c r="U55" s="6" t="s">
        <v>1</v>
      </c>
      <c r="V55" s="6" t="s">
        <v>1</v>
      </c>
      <c r="W55" s="6" t="str">
        <f t="shared" si="8"/>
        <v>NA</v>
      </c>
      <c r="X55" s="7" t="str">
        <f t="shared" si="9"/>
        <v>NA</v>
      </c>
      <c r="Y55" s="7" t="str">
        <f t="shared" si="10"/>
        <v>NA</v>
      </c>
      <c r="Z55" s="7" t="str">
        <f>IFERROR(Y55*#REF!, "NA")</f>
        <v>NA</v>
      </c>
    </row>
    <row r="56" spans="1:26">
      <c r="A56" t="s">
        <v>96</v>
      </c>
      <c r="B56" s="17" t="s">
        <v>100</v>
      </c>
      <c r="C56" s="6" t="s">
        <v>101</v>
      </c>
      <c r="D56" s="18">
        <v>4</v>
      </c>
      <c r="E56" s="7">
        <v>9.6199999999999992</v>
      </c>
      <c r="F56" s="7">
        <v>38.491999999999997</v>
      </c>
      <c r="G56" s="6">
        <v>0.77</v>
      </c>
      <c r="H56" s="6">
        <v>0.02</v>
      </c>
      <c r="I56" s="20" t="s">
        <v>1</v>
      </c>
      <c r="J56" s="8">
        <f>L56*H56</f>
        <v>1.6660000000000001E-2</v>
      </c>
      <c r="K56" s="20" t="s">
        <v>1</v>
      </c>
      <c r="L56" s="8">
        <v>0.83299999999999996</v>
      </c>
      <c r="M56" s="19"/>
      <c r="N56" s="19"/>
      <c r="O56" s="14" t="s">
        <v>1</v>
      </c>
      <c r="P56" s="20" t="s">
        <v>1</v>
      </c>
      <c r="Q56" s="20" t="s">
        <v>1</v>
      </c>
      <c r="R56" s="20" t="s">
        <v>1</v>
      </c>
      <c r="S56" s="6" t="s">
        <v>1</v>
      </c>
      <c r="T56" s="6" t="s">
        <v>1</v>
      </c>
      <c r="U56" s="6" t="s">
        <v>1</v>
      </c>
      <c r="V56" s="6" t="s">
        <v>1</v>
      </c>
      <c r="W56" s="6" t="str">
        <f t="shared" si="8"/>
        <v>NA</v>
      </c>
      <c r="X56" s="7" t="str">
        <f t="shared" si="9"/>
        <v>NA</v>
      </c>
      <c r="Y56" s="7" t="str">
        <f t="shared" si="10"/>
        <v>NA</v>
      </c>
      <c r="Z56" s="7" t="str">
        <f>IFERROR(Y56*#REF!, "NA")</f>
        <v>NA</v>
      </c>
    </row>
    <row r="57" spans="1:26">
      <c r="A57" t="s">
        <v>96</v>
      </c>
      <c r="B57" s="6" t="s">
        <v>9</v>
      </c>
      <c r="C57" s="6" t="s">
        <v>10</v>
      </c>
      <c r="D57" s="18">
        <v>4.0000000000000001E-3</v>
      </c>
      <c r="E57" s="7">
        <v>0.48</v>
      </c>
      <c r="F57" s="7">
        <v>2E-3</v>
      </c>
      <c r="G57" s="6">
        <v>0.77</v>
      </c>
      <c r="H57" s="6">
        <v>14.87</v>
      </c>
      <c r="I57" s="11">
        <v>1.19</v>
      </c>
      <c r="J57" t="s">
        <v>1</v>
      </c>
      <c r="K57" s="7">
        <f>IFERROR(I57/H57,"NA")</f>
        <v>8.0026899798251519E-2</v>
      </c>
      <c r="L57" s="20"/>
      <c r="M57" s="20"/>
      <c r="N57" s="20"/>
      <c r="O57" t="s">
        <v>1</v>
      </c>
      <c r="P57" s="6">
        <v>3.6999999999999998E-2</v>
      </c>
      <c r="Q57" s="6">
        <v>0.121</v>
      </c>
      <c r="R57" s="6" t="s">
        <v>1</v>
      </c>
      <c r="S57" s="6">
        <v>8.0000000000000002E-3</v>
      </c>
      <c r="T57" s="6">
        <v>7.6999999999999999E-2</v>
      </c>
      <c r="U57" s="6">
        <v>8.4000000000000005E-2</v>
      </c>
      <c r="V57" s="6" t="s">
        <v>1</v>
      </c>
      <c r="W57" s="6" t="str">
        <f t="shared" si="8"/>
        <v>NA</v>
      </c>
      <c r="X57" s="7">
        <f t="shared" si="9"/>
        <v>4.2694999999999999</v>
      </c>
      <c r="Y57" s="7" t="str">
        <f t="shared" si="10"/>
        <v>NA</v>
      </c>
      <c r="Z57" s="7">
        <f>IFERROR(X57*I57, "NA")</f>
        <v>5.080705</v>
      </c>
    </row>
    <row r="58" spans="1:26">
      <c r="A58" t="s">
        <v>96</v>
      </c>
      <c r="B58" s="6" t="s">
        <v>9</v>
      </c>
      <c r="C58" s="6" t="s">
        <v>10</v>
      </c>
      <c r="D58" s="18">
        <v>1.091</v>
      </c>
      <c r="E58" s="7">
        <v>0.48</v>
      </c>
      <c r="F58" s="7">
        <v>0.52400000000000002</v>
      </c>
      <c r="G58" s="6">
        <v>0.77</v>
      </c>
      <c r="H58" s="6">
        <v>14.87</v>
      </c>
      <c r="I58" s="11">
        <v>1.19</v>
      </c>
      <c r="J58" t="s">
        <v>1</v>
      </c>
      <c r="K58" s="7">
        <f>IFERROR(I58/H58,"NA")</f>
        <v>8.0026899798251519E-2</v>
      </c>
      <c r="L58" s="20"/>
      <c r="M58" s="20"/>
      <c r="N58" s="20"/>
      <c r="O58" t="s">
        <v>1</v>
      </c>
      <c r="P58" s="6">
        <v>3.6999999999999998E-2</v>
      </c>
      <c r="Q58" s="6">
        <v>0.121</v>
      </c>
      <c r="R58" s="6" t="s">
        <v>1</v>
      </c>
      <c r="S58" s="6">
        <v>8.0000000000000002E-3</v>
      </c>
      <c r="T58" s="6">
        <v>7.6999999999999999E-2</v>
      </c>
      <c r="U58" s="6">
        <v>8.4000000000000005E-2</v>
      </c>
      <c r="V58" s="6" t="s">
        <v>1</v>
      </c>
      <c r="W58" s="6" t="str">
        <f t="shared" si="8"/>
        <v>NA</v>
      </c>
      <c r="X58" s="7">
        <f t="shared" si="9"/>
        <v>4.2694999999999999</v>
      </c>
      <c r="Y58" s="7" t="str">
        <f t="shared" si="10"/>
        <v>NA</v>
      </c>
      <c r="Z58" s="7">
        <f>IFERROR(X58*I58, "NA")</f>
        <v>5.080705</v>
      </c>
    </row>
    <row r="59" spans="1:26">
      <c r="A59" t="s">
        <v>96</v>
      </c>
      <c r="B59" s="6" t="s">
        <v>11</v>
      </c>
      <c r="C59" s="6" t="s">
        <v>10</v>
      </c>
      <c r="D59" s="18">
        <v>0.53100000000000003</v>
      </c>
      <c r="E59" s="7">
        <v>0.1</v>
      </c>
      <c r="F59" s="7">
        <v>5.0000000000000001E-3</v>
      </c>
      <c r="G59" s="6">
        <v>0.77</v>
      </c>
      <c r="H59" s="6">
        <v>10.4</v>
      </c>
      <c r="I59" s="20">
        <v>0.8</v>
      </c>
      <c r="J59" t="s">
        <v>1</v>
      </c>
      <c r="K59" s="7">
        <f>IFERROR(I59/H59,"NA")</f>
        <v>7.6923076923076927E-2</v>
      </c>
      <c r="L59" s="20"/>
      <c r="M59" s="20"/>
      <c r="N59" s="20"/>
      <c r="O59">
        <v>0.63</v>
      </c>
      <c r="P59" s="6">
        <v>3.9E-2</v>
      </c>
      <c r="Q59" s="6">
        <v>0.11700000000000001</v>
      </c>
      <c r="R59" s="6">
        <v>0.77600000000000002</v>
      </c>
      <c r="S59" s="6" t="s">
        <v>1</v>
      </c>
      <c r="T59" s="6" t="s">
        <v>1</v>
      </c>
      <c r="U59" s="6" t="s">
        <v>1</v>
      </c>
      <c r="V59" s="6" t="s">
        <v>1</v>
      </c>
      <c r="W59" s="6">
        <f t="shared" si="8"/>
        <v>14.7323</v>
      </c>
      <c r="X59" s="7" t="str">
        <f t="shared" si="9"/>
        <v>NA</v>
      </c>
      <c r="Y59" s="7" t="str">
        <f t="shared" si="10"/>
        <v>NA</v>
      </c>
      <c r="Z59" s="7">
        <f>IFERROR(W59*I59, "NA")</f>
        <v>11.78584</v>
      </c>
    </row>
    <row r="60" spans="1:26">
      <c r="A60" t="s">
        <v>96</v>
      </c>
      <c r="B60" s="6" t="s">
        <v>11</v>
      </c>
      <c r="C60" s="6" t="s">
        <v>10</v>
      </c>
      <c r="D60" s="18">
        <v>0.23499999999999999</v>
      </c>
      <c r="E60" s="7">
        <v>0.04</v>
      </c>
      <c r="F60" s="7">
        <v>8.9999999999999993E-3</v>
      </c>
      <c r="G60" s="6">
        <v>0.77</v>
      </c>
      <c r="H60" s="6">
        <v>10.4</v>
      </c>
      <c r="I60" s="20">
        <v>0.8</v>
      </c>
      <c r="J60" t="s">
        <v>1</v>
      </c>
      <c r="K60" s="7">
        <f>IFERROR(I60/H60,"NA")</f>
        <v>7.6923076923076927E-2</v>
      </c>
      <c r="L60" s="20"/>
      <c r="M60" s="20"/>
      <c r="N60" s="20"/>
      <c r="O60">
        <v>0.63</v>
      </c>
      <c r="P60" s="6">
        <v>3.9E-2</v>
      </c>
      <c r="Q60" s="6">
        <v>0.11700000000000001</v>
      </c>
      <c r="R60" s="6">
        <v>0.77600000000000002</v>
      </c>
      <c r="S60" s="6" t="s">
        <v>1</v>
      </c>
      <c r="T60" s="6" t="s">
        <v>1</v>
      </c>
      <c r="U60" s="6" t="s">
        <v>1</v>
      </c>
      <c r="V60" s="6" t="s">
        <v>1</v>
      </c>
      <c r="W60" s="6">
        <f t="shared" si="8"/>
        <v>14.7323</v>
      </c>
      <c r="X60" s="7" t="str">
        <f t="shared" si="9"/>
        <v>NA</v>
      </c>
      <c r="Y60" s="7" t="str">
        <f t="shared" si="10"/>
        <v>NA</v>
      </c>
      <c r="Z60" s="7">
        <f>IFERROR(W60*I60, "NA")</f>
        <v>11.78584</v>
      </c>
    </row>
    <row r="61" spans="1:26">
      <c r="A61" t="s">
        <v>96</v>
      </c>
      <c r="B61" s="6" t="s">
        <v>102</v>
      </c>
      <c r="C61" s="6" t="s">
        <v>103</v>
      </c>
      <c r="D61" s="18">
        <v>0.33300000000000002</v>
      </c>
      <c r="E61" s="7">
        <v>0.56999999999999995</v>
      </c>
      <c r="F61" s="7">
        <v>0.19</v>
      </c>
      <c r="G61" s="6">
        <v>0.77</v>
      </c>
      <c r="H61" s="6">
        <v>1.6</v>
      </c>
      <c r="I61" s="20">
        <f>J61*(1-O61)</f>
        <v>0.13299999999999995</v>
      </c>
      <c r="J61">
        <v>0.7</v>
      </c>
      <c r="K61" s="19"/>
      <c r="L61" s="20">
        <f>J61/H61</f>
        <v>0.43749999999999994</v>
      </c>
      <c r="M61" s="20"/>
      <c r="N61" s="20"/>
      <c r="O61">
        <v>0.81</v>
      </c>
      <c r="P61" s="6">
        <v>6.3E-2</v>
      </c>
      <c r="Q61" s="6">
        <v>6.8000000000000005E-2</v>
      </c>
      <c r="R61" s="6">
        <v>0.82699999999999996</v>
      </c>
      <c r="S61" s="6" t="s">
        <v>1</v>
      </c>
      <c r="T61" s="6" t="s">
        <v>1</v>
      </c>
      <c r="U61" s="6" t="s">
        <v>1</v>
      </c>
      <c r="V61" s="6" t="s">
        <v>1</v>
      </c>
      <c r="W61" s="6">
        <f t="shared" si="8"/>
        <v>15.651499999999999</v>
      </c>
      <c r="X61" s="7" t="str">
        <f t="shared" si="9"/>
        <v>NA</v>
      </c>
      <c r="Y61" s="7" t="str">
        <f t="shared" si="10"/>
        <v>NA</v>
      </c>
      <c r="Z61" s="7" t="str">
        <f>IFERROR(W61*#REF!, "NA")</f>
        <v>NA</v>
      </c>
    </row>
    <row r="62" spans="1:26">
      <c r="A62" t="s">
        <v>96</v>
      </c>
      <c r="B62" s="6" t="s">
        <v>102</v>
      </c>
      <c r="C62" s="6" t="s">
        <v>103</v>
      </c>
      <c r="D62" s="18">
        <v>0.61099999999999999</v>
      </c>
      <c r="E62" s="7">
        <v>1.04</v>
      </c>
      <c r="F62" s="7">
        <v>0.63300000000000001</v>
      </c>
      <c r="G62" s="6">
        <v>0.77</v>
      </c>
      <c r="H62" s="6">
        <v>1.6</v>
      </c>
      <c r="I62" s="20">
        <f>J62*(1-O62)</f>
        <v>0.13299999999999995</v>
      </c>
      <c r="J62">
        <v>0.7</v>
      </c>
      <c r="K62" s="19"/>
      <c r="L62" s="20">
        <f t="shared" ref="L62:L63" si="12">J62/H62</f>
        <v>0.43749999999999994</v>
      </c>
      <c r="M62" s="20"/>
      <c r="N62" s="20"/>
      <c r="O62">
        <v>0.81</v>
      </c>
      <c r="P62" s="6">
        <v>6.3E-2</v>
      </c>
      <c r="Q62" s="6">
        <v>6.8000000000000005E-2</v>
      </c>
      <c r="R62" s="6">
        <v>0.82699999999999996</v>
      </c>
      <c r="S62" s="6" t="s">
        <v>1</v>
      </c>
      <c r="T62" s="6" t="s">
        <v>1</v>
      </c>
      <c r="U62" s="6" t="s">
        <v>1</v>
      </c>
      <c r="V62" s="6" t="s">
        <v>1</v>
      </c>
      <c r="W62" s="6">
        <f t="shared" si="8"/>
        <v>15.651499999999999</v>
      </c>
      <c r="X62" s="7" t="str">
        <f t="shared" si="9"/>
        <v>NA</v>
      </c>
      <c r="Y62" s="7" t="str">
        <f t="shared" si="10"/>
        <v>NA</v>
      </c>
      <c r="Z62" s="7">
        <f>IFERROR(W62*I62, "NA")</f>
        <v>2.0816494999999993</v>
      </c>
    </row>
    <row r="63" spans="1:26">
      <c r="A63" t="s">
        <v>96</v>
      </c>
      <c r="B63" s="6" t="s">
        <v>102</v>
      </c>
      <c r="C63" s="6" t="s">
        <v>103</v>
      </c>
      <c r="D63" s="18">
        <v>1</v>
      </c>
      <c r="E63" s="7">
        <v>1.5</v>
      </c>
      <c r="F63" s="7">
        <v>1.5</v>
      </c>
      <c r="G63" s="6">
        <v>0.77</v>
      </c>
      <c r="H63" s="6">
        <v>1.6</v>
      </c>
      <c r="I63" s="20">
        <f>J63*(1-O63)</f>
        <v>0.13299999999999995</v>
      </c>
      <c r="J63">
        <v>0.7</v>
      </c>
      <c r="K63" s="19"/>
      <c r="L63" s="20">
        <f t="shared" si="12"/>
        <v>0.43749999999999994</v>
      </c>
      <c r="M63" s="20"/>
      <c r="N63" s="20"/>
      <c r="O63">
        <v>0.81</v>
      </c>
      <c r="P63" s="6">
        <v>6.3E-2</v>
      </c>
      <c r="Q63" s="6">
        <v>6.8000000000000005E-2</v>
      </c>
      <c r="R63" s="6">
        <v>0.82699999999999996</v>
      </c>
      <c r="S63" s="6" t="s">
        <v>1</v>
      </c>
      <c r="T63" s="6" t="s">
        <v>1</v>
      </c>
      <c r="U63" s="6" t="s">
        <v>1</v>
      </c>
      <c r="V63" s="6" t="s">
        <v>1</v>
      </c>
      <c r="W63" s="6">
        <f t="shared" si="8"/>
        <v>15.651499999999999</v>
      </c>
      <c r="X63" s="7" t="str">
        <f t="shared" si="9"/>
        <v>NA</v>
      </c>
      <c r="Y63" s="7" t="str">
        <f t="shared" si="10"/>
        <v>NA</v>
      </c>
      <c r="Z63" s="7">
        <f>IFERROR(W63*I63, "NA")</f>
        <v>2.0816494999999993</v>
      </c>
    </row>
    <row r="64" spans="1:26">
      <c r="A64" t="s">
        <v>96</v>
      </c>
      <c r="B64" s="17" t="s">
        <v>104</v>
      </c>
      <c r="C64" s="6" t="s">
        <v>105</v>
      </c>
      <c r="D64" s="18">
        <v>0.8</v>
      </c>
      <c r="E64" s="7">
        <v>1.69</v>
      </c>
      <c r="F64" s="7">
        <v>1.35</v>
      </c>
      <c r="G64" s="6">
        <v>0.77</v>
      </c>
      <c r="H64" s="6">
        <v>0.98</v>
      </c>
      <c r="I64" s="8">
        <f>J64*(1-O64)</f>
        <v>8.0850000000000005E-2</v>
      </c>
      <c r="J64" s="8">
        <f>L64*H64</f>
        <v>0.32340000000000002</v>
      </c>
      <c r="K64" s="6"/>
      <c r="L64" s="8">
        <v>0.33</v>
      </c>
      <c r="M64" s="19"/>
      <c r="N64" s="19"/>
      <c r="O64">
        <v>0.75</v>
      </c>
      <c r="P64" s="6">
        <v>0.155</v>
      </c>
      <c r="Q64" s="6">
        <v>9.2999999999999999E-2</v>
      </c>
      <c r="R64" s="6">
        <v>0.70299999999999996</v>
      </c>
      <c r="S64" s="6" t="s">
        <v>1</v>
      </c>
      <c r="T64" s="6" t="s">
        <v>1</v>
      </c>
      <c r="U64" s="6" t="s">
        <v>1</v>
      </c>
      <c r="V64" s="6" t="s">
        <v>1</v>
      </c>
      <c r="W64" s="6">
        <f t="shared" si="8"/>
        <v>17.351599999999998</v>
      </c>
      <c r="X64" s="7" t="str">
        <f t="shared" si="9"/>
        <v>NA</v>
      </c>
      <c r="Y64" s="7" t="str">
        <f t="shared" si="10"/>
        <v>NA</v>
      </c>
      <c r="Z64" s="7">
        <f>IFERROR(W64*I64, "NA")</f>
        <v>1.4028768599999999</v>
      </c>
    </row>
    <row r="65" spans="1:26">
      <c r="A65" t="s">
        <v>96</v>
      </c>
      <c r="B65" t="s">
        <v>12</v>
      </c>
      <c r="C65" t="s">
        <v>13</v>
      </c>
      <c r="D65">
        <v>4.1000000000000002E-2</v>
      </c>
      <c r="E65" t="s">
        <v>1</v>
      </c>
      <c r="F65" t="s">
        <v>1</v>
      </c>
      <c r="G65" s="7">
        <v>0.77343226300000001</v>
      </c>
      <c r="H65">
        <v>0.13500000000000001</v>
      </c>
      <c r="I65">
        <v>0.02</v>
      </c>
      <c r="J65">
        <v>0.16</v>
      </c>
      <c r="K65" s="7">
        <f>IFERROR(I65/H65, "NA")</f>
        <v>0.14814814814814814</v>
      </c>
      <c r="M65" s="14"/>
      <c r="N65" s="14"/>
      <c r="O65">
        <v>0.88</v>
      </c>
      <c r="P65">
        <v>0.184</v>
      </c>
      <c r="Q65">
        <v>9.5000000000000001E-2</v>
      </c>
      <c r="R65" t="s">
        <v>1</v>
      </c>
      <c r="S65">
        <v>2.1000000000000001E-2</v>
      </c>
      <c r="T65" t="s">
        <v>1</v>
      </c>
      <c r="U65">
        <v>2.1000000000000001E-2</v>
      </c>
      <c r="V65" t="s">
        <v>1</v>
      </c>
      <c r="W65" s="6" t="str">
        <f t="shared" si="8"/>
        <v>NA</v>
      </c>
      <c r="X65" s="7">
        <f t="shared" si="9"/>
        <v>8.0966000000000005</v>
      </c>
      <c r="Y65" s="7" t="str">
        <f t="shared" si="10"/>
        <v>NA</v>
      </c>
      <c r="Z65" s="7">
        <f>IFERROR(X65*I65, "NA")</f>
        <v>0.16193200000000002</v>
      </c>
    </row>
    <row r="66" spans="1:26">
      <c r="A66" t="s">
        <v>96</v>
      </c>
      <c r="B66" t="s">
        <v>14</v>
      </c>
      <c r="C66" t="s">
        <v>10</v>
      </c>
      <c r="D66">
        <v>0.20899999999999999</v>
      </c>
      <c r="E66" t="s">
        <v>1</v>
      </c>
      <c r="F66" t="s">
        <v>1</v>
      </c>
      <c r="G66" s="7">
        <v>0.77343226300000001</v>
      </c>
      <c r="H66">
        <v>0.35899999999999999</v>
      </c>
      <c r="I66">
        <v>0.13400000000000001</v>
      </c>
      <c r="J66">
        <v>0.45800000000000002</v>
      </c>
      <c r="K66" s="7">
        <f>IFERROR(I66/H66, "NA")</f>
        <v>0.37325905292479111</v>
      </c>
      <c r="M66" s="14"/>
      <c r="N66" s="14"/>
      <c r="O66" t="s">
        <v>1</v>
      </c>
      <c r="P66">
        <v>2.3E-2</v>
      </c>
      <c r="Q66">
        <v>0.124</v>
      </c>
      <c r="R66" t="s">
        <v>1</v>
      </c>
      <c r="S66">
        <v>5.0000000000000001E-3</v>
      </c>
      <c r="T66">
        <v>6.9000000000000006E-2</v>
      </c>
      <c r="U66">
        <v>7.4999999999999997E-2</v>
      </c>
      <c r="V66" t="s">
        <v>1</v>
      </c>
      <c r="W66" s="6" t="str">
        <f t="shared" si="8"/>
        <v>NA</v>
      </c>
      <c r="X66" s="7">
        <f t="shared" si="9"/>
        <v>3.6858999999999997</v>
      </c>
      <c r="Y66" s="7" t="str">
        <f t="shared" si="10"/>
        <v>NA</v>
      </c>
      <c r="Z66" s="7">
        <f>IFERROR(X66*I66, "NA")</f>
        <v>0.49391059999999998</v>
      </c>
    </row>
    <row r="67" spans="1:26">
      <c r="A67" t="s">
        <v>96</v>
      </c>
      <c r="B67" t="s">
        <v>15</v>
      </c>
      <c r="C67" t="s">
        <v>16</v>
      </c>
      <c r="D67">
        <v>1.2E-2</v>
      </c>
      <c r="E67" t="s">
        <v>1</v>
      </c>
      <c r="F67" t="s">
        <v>1</v>
      </c>
      <c r="G67" s="7">
        <v>0.77343226300000001</v>
      </c>
      <c r="H67">
        <v>0.44</v>
      </c>
      <c r="I67" t="s">
        <v>1</v>
      </c>
      <c r="J67" t="s">
        <v>1</v>
      </c>
      <c r="K67" s="19" t="str">
        <f>IFERROR(I67/H67, "NA")</f>
        <v>NA</v>
      </c>
      <c r="M67" s="14"/>
      <c r="N67" s="14"/>
      <c r="O67" s="14" t="s">
        <v>1</v>
      </c>
      <c r="P67" s="14" t="s">
        <v>1</v>
      </c>
      <c r="Q67" s="14" t="s">
        <v>1</v>
      </c>
      <c r="R67" s="14" t="s">
        <v>1</v>
      </c>
      <c r="S67" t="s">
        <v>1</v>
      </c>
      <c r="T67" t="s">
        <v>1</v>
      </c>
      <c r="U67" t="s">
        <v>1</v>
      </c>
      <c r="V67" t="s">
        <v>1</v>
      </c>
      <c r="W67" s="6" t="str">
        <f t="shared" si="8"/>
        <v>NA</v>
      </c>
      <c r="X67" s="7" t="str">
        <f t="shared" si="9"/>
        <v>NA</v>
      </c>
      <c r="Y67" s="7" t="str">
        <f t="shared" si="10"/>
        <v>NA</v>
      </c>
      <c r="Z67" s="7" t="str">
        <f>IFERROR(Y67*I67, "NA")</f>
        <v>NA</v>
      </c>
    </row>
    <row r="68" spans="1:26">
      <c r="A68" t="s">
        <v>96</v>
      </c>
      <c r="B68" s="17" t="s">
        <v>17</v>
      </c>
      <c r="C68" s="6" t="s">
        <v>16</v>
      </c>
      <c r="D68" s="18">
        <v>4.8000000000000001E-2</v>
      </c>
      <c r="E68" s="7">
        <v>1.3</v>
      </c>
      <c r="F68" s="7">
        <v>6.2E-2</v>
      </c>
      <c r="G68" s="6">
        <v>0.77</v>
      </c>
      <c r="H68" s="6">
        <v>1.4</v>
      </c>
      <c r="I68" s="9">
        <f>K68*H68</f>
        <v>0.80677623990772784</v>
      </c>
      <c r="J68" t="s">
        <v>1</v>
      </c>
      <c r="K68" s="8">
        <f>0.3997/0.6936</f>
        <v>0.57626874279123419</v>
      </c>
      <c r="L68" s="20"/>
      <c r="M68" s="20"/>
      <c r="N68" s="20"/>
      <c r="O68">
        <v>0.56000000000000005</v>
      </c>
      <c r="P68" s="6">
        <v>0.626</v>
      </c>
      <c r="Q68" s="6">
        <v>0.11</v>
      </c>
      <c r="R68" s="6">
        <v>0.246</v>
      </c>
      <c r="S68" s="6" t="s">
        <v>1</v>
      </c>
      <c r="T68" s="6" t="s">
        <v>1</v>
      </c>
      <c r="U68" s="6" t="s">
        <v>1</v>
      </c>
      <c r="V68" s="6" t="s">
        <v>1</v>
      </c>
      <c r="W68" s="6">
        <f t="shared" si="8"/>
        <v>27.175599999999999</v>
      </c>
      <c r="X68" s="7" t="str">
        <f t="shared" si="9"/>
        <v>NA</v>
      </c>
      <c r="Y68" s="7" t="str">
        <f t="shared" si="10"/>
        <v>NA</v>
      </c>
      <c r="Z68" s="7">
        <f>IFERROR(W68*I68, "NA")</f>
        <v>21.924628385236449</v>
      </c>
    </row>
    <row r="69" spans="1:26">
      <c r="A69" t="s">
        <v>96</v>
      </c>
      <c r="B69" t="s">
        <v>18</v>
      </c>
      <c r="C69" t="s">
        <v>19</v>
      </c>
      <c r="D69">
        <v>8.0000000000000002E-3</v>
      </c>
      <c r="E69" t="s">
        <v>1</v>
      </c>
      <c r="F69" t="s">
        <v>1</v>
      </c>
      <c r="G69" s="7">
        <v>0.77343226300000001</v>
      </c>
      <c r="H69" t="s">
        <v>1</v>
      </c>
      <c r="I69" t="s">
        <v>1</v>
      </c>
      <c r="J69" t="s">
        <v>1</v>
      </c>
      <c r="K69" s="19" t="str">
        <f>IFERROR(I69/H69, "NA")</f>
        <v>NA</v>
      </c>
      <c r="M69" s="14"/>
      <c r="N69" s="14"/>
      <c r="O69" s="14" t="s">
        <v>1</v>
      </c>
      <c r="P69" s="14" t="s">
        <v>1</v>
      </c>
      <c r="Q69" s="14" t="s">
        <v>1</v>
      </c>
      <c r="R69" s="14" t="s">
        <v>1</v>
      </c>
      <c r="S69" t="s">
        <v>1</v>
      </c>
      <c r="T69" t="s">
        <v>1</v>
      </c>
      <c r="U69" t="s">
        <v>1</v>
      </c>
      <c r="V69" t="s">
        <v>1</v>
      </c>
      <c r="W69" s="6" t="str">
        <f t="shared" si="8"/>
        <v>NA</v>
      </c>
      <c r="X69" s="7" t="str">
        <f t="shared" si="9"/>
        <v>NA</v>
      </c>
      <c r="Y69" s="7" t="str">
        <f t="shared" si="10"/>
        <v>NA</v>
      </c>
      <c r="Z69" s="7" t="str">
        <f>IFERROR(Y69*#REF!, "NA")</f>
        <v>NA</v>
      </c>
    </row>
    <row r="70" spans="1:26">
      <c r="A70" t="s">
        <v>96</v>
      </c>
      <c r="B70" s="6" t="s">
        <v>106</v>
      </c>
      <c r="C70" s="6" t="s">
        <v>107</v>
      </c>
      <c r="D70" s="18">
        <v>0.13500000000000001</v>
      </c>
      <c r="E70" s="7">
        <v>7.67</v>
      </c>
      <c r="F70" s="7">
        <v>1.036</v>
      </c>
      <c r="G70" s="6">
        <v>0.77</v>
      </c>
      <c r="H70" s="6">
        <v>0.16800000000000001</v>
      </c>
      <c r="I70" s="20">
        <v>0.13600000000000001</v>
      </c>
      <c r="J70" t="s">
        <v>1</v>
      </c>
      <c r="K70" s="19">
        <f>IFERROR(I70/H70,"NA")</f>
        <v>0.80952380952380953</v>
      </c>
      <c r="L70" s="20"/>
      <c r="M70" s="20"/>
      <c r="N70" s="20"/>
      <c r="O70" s="14" t="s">
        <v>1</v>
      </c>
      <c r="P70" s="20">
        <v>0.88</v>
      </c>
      <c r="Q70" s="20">
        <v>8.0000000000000002E-3</v>
      </c>
      <c r="R70" s="20">
        <v>0.04</v>
      </c>
      <c r="S70" s="6" t="s">
        <v>1</v>
      </c>
      <c r="T70" s="6" t="s">
        <v>1</v>
      </c>
      <c r="U70" s="6" t="s">
        <v>1</v>
      </c>
      <c r="V70" s="6" t="s">
        <v>1</v>
      </c>
      <c r="W70" s="6">
        <f t="shared" si="8"/>
        <v>31.5168</v>
      </c>
      <c r="X70" s="7" t="str">
        <f t="shared" si="9"/>
        <v>NA</v>
      </c>
      <c r="Y70" s="7" t="str">
        <f t="shared" si="10"/>
        <v>NA</v>
      </c>
      <c r="Z70" s="7">
        <f>IFERROR(W70*I70, "NA")</f>
        <v>4.2862848000000007</v>
      </c>
    </row>
    <row r="71" spans="1:26">
      <c r="A71" t="s">
        <v>96</v>
      </c>
      <c r="B71" s="6" t="s">
        <v>108</v>
      </c>
      <c r="C71" s="6" t="s">
        <v>107</v>
      </c>
      <c r="D71" s="18">
        <v>1.373</v>
      </c>
      <c r="E71" s="7">
        <v>7.67</v>
      </c>
      <c r="F71" s="7">
        <v>10.526</v>
      </c>
      <c r="G71" s="6">
        <v>0.77</v>
      </c>
      <c r="H71" s="6" t="s">
        <v>1</v>
      </c>
      <c r="I71" s="20" t="s">
        <v>1</v>
      </c>
      <c r="J71" t="s">
        <v>1</v>
      </c>
      <c r="K71" s="19" t="str">
        <f>IFERROR(I71/H71,"NA")</f>
        <v>NA</v>
      </c>
      <c r="L71" s="20"/>
      <c r="M71" s="20"/>
      <c r="N71" s="20"/>
      <c r="O71" s="14" t="s">
        <v>1</v>
      </c>
      <c r="P71" s="20" t="s">
        <v>1</v>
      </c>
      <c r="Q71" s="20" t="s">
        <v>1</v>
      </c>
      <c r="R71" s="20" t="s">
        <v>1</v>
      </c>
      <c r="S71" s="6" t="s">
        <v>1</v>
      </c>
      <c r="T71" s="6" t="s">
        <v>1</v>
      </c>
      <c r="U71" s="6" t="s">
        <v>1</v>
      </c>
      <c r="V71" s="6" t="s">
        <v>1</v>
      </c>
      <c r="W71" s="6" t="str">
        <f t="shared" si="8"/>
        <v>NA</v>
      </c>
      <c r="X71" s="7" t="str">
        <f t="shared" si="9"/>
        <v>NA</v>
      </c>
      <c r="Y71" s="7" t="str">
        <f t="shared" si="10"/>
        <v>NA</v>
      </c>
      <c r="Z71" s="7" t="str">
        <f>IFERROR(Y71*#REF!, "NA")</f>
        <v>NA</v>
      </c>
    </row>
    <row r="72" spans="1:26">
      <c r="A72" t="s">
        <v>96</v>
      </c>
      <c r="B72" t="s">
        <v>109</v>
      </c>
      <c r="C72" t="s">
        <v>21</v>
      </c>
      <c r="D72">
        <v>1.538</v>
      </c>
      <c r="E72" t="s">
        <v>1</v>
      </c>
      <c r="F72" t="s">
        <v>1</v>
      </c>
      <c r="G72" s="7">
        <v>0.77343226300000001</v>
      </c>
      <c r="H72" t="s">
        <v>1</v>
      </c>
      <c r="I72" t="s">
        <v>1</v>
      </c>
      <c r="J72" t="s">
        <v>1</v>
      </c>
      <c r="K72" s="19" t="str">
        <f>IFERROR(I72/H72, "NA")</f>
        <v>NA</v>
      </c>
      <c r="M72" s="14"/>
      <c r="N72" s="14"/>
      <c r="O72" s="14" t="s">
        <v>1</v>
      </c>
      <c r="P72" s="14" t="s">
        <v>1</v>
      </c>
      <c r="Q72" s="14" t="s">
        <v>1</v>
      </c>
      <c r="R72" s="14" t="s">
        <v>1</v>
      </c>
      <c r="S72" t="s">
        <v>1</v>
      </c>
      <c r="T72" t="s">
        <v>1</v>
      </c>
      <c r="U72" t="s">
        <v>1</v>
      </c>
      <c r="V72" t="s">
        <v>1</v>
      </c>
      <c r="W72" s="6" t="str">
        <f t="shared" si="8"/>
        <v>NA</v>
      </c>
      <c r="X72" s="7" t="str">
        <f t="shared" si="9"/>
        <v>NA</v>
      </c>
      <c r="Y72" s="7" t="str">
        <f t="shared" si="10"/>
        <v>NA</v>
      </c>
      <c r="Z72" s="7" t="str">
        <f>IFERROR(Y72*#REF!, "NA")</f>
        <v>NA</v>
      </c>
    </row>
    <row r="73" spans="1:26">
      <c r="A73" t="s">
        <v>96</v>
      </c>
      <c r="B73" s="6" t="s">
        <v>20</v>
      </c>
      <c r="C73" s="6" t="s">
        <v>21</v>
      </c>
      <c r="D73" s="18">
        <v>0.65</v>
      </c>
      <c r="E73" s="7">
        <v>4</v>
      </c>
      <c r="F73" s="7">
        <v>2.6</v>
      </c>
      <c r="G73" s="6">
        <v>0.77</v>
      </c>
      <c r="H73" s="6">
        <v>1.38</v>
      </c>
      <c r="I73" s="20">
        <v>0.26</v>
      </c>
      <c r="J73">
        <v>0.78</v>
      </c>
      <c r="K73" s="7">
        <f>IFERROR(I73/H73,"NA")</f>
        <v>0.18840579710144931</v>
      </c>
      <c r="L73" s="20"/>
      <c r="M73" s="20"/>
      <c r="N73" s="20"/>
      <c r="O73">
        <v>0.53</v>
      </c>
      <c r="P73" s="6">
        <v>3.9E-2</v>
      </c>
      <c r="Q73" s="6">
        <v>3.5999999999999997E-2</v>
      </c>
      <c r="R73" s="6" t="s">
        <v>1</v>
      </c>
      <c r="S73" s="6">
        <v>7.5999999999999998E-2</v>
      </c>
      <c r="T73" s="6" t="s">
        <v>1</v>
      </c>
      <c r="U73" s="6">
        <v>7.5999999999999998E-2</v>
      </c>
      <c r="V73" s="6" t="s">
        <v>1</v>
      </c>
      <c r="W73" s="6" t="str">
        <f t="shared" si="8"/>
        <v>NA</v>
      </c>
      <c r="X73" s="7">
        <f t="shared" si="9"/>
        <v>3.0202</v>
      </c>
      <c r="Y73" s="7" t="str">
        <f t="shared" si="10"/>
        <v>NA</v>
      </c>
      <c r="Z73" s="7">
        <f>IFERROR(X73*I73, "NA")</f>
        <v>0.78525200000000006</v>
      </c>
    </row>
    <row r="74" spans="1:26">
      <c r="A74" t="s">
        <v>96</v>
      </c>
      <c r="B74" s="6" t="s">
        <v>110</v>
      </c>
      <c r="C74" s="6" t="s">
        <v>21</v>
      </c>
      <c r="D74" s="18">
        <v>0.6</v>
      </c>
      <c r="E74" s="7">
        <v>1.5</v>
      </c>
      <c r="F74" s="7">
        <v>0.9</v>
      </c>
      <c r="G74" s="6">
        <v>0.77</v>
      </c>
      <c r="H74" s="15">
        <v>4.9989999999999997</v>
      </c>
      <c r="I74" s="15">
        <v>0.43099999999999999</v>
      </c>
      <c r="J74" t="s">
        <v>1</v>
      </c>
      <c r="K74" s="19">
        <f>I74/H74</f>
        <v>8.6217243448689737E-2</v>
      </c>
      <c r="L74" s="15"/>
      <c r="M74" s="15"/>
      <c r="N74" s="15"/>
      <c r="O74">
        <v>0.86</v>
      </c>
      <c r="P74" s="6">
        <v>2.8000000000000001E-2</v>
      </c>
      <c r="Q74" s="6">
        <v>5.6000000000000001E-2</v>
      </c>
      <c r="R74" s="6" t="s">
        <v>1</v>
      </c>
      <c r="S74" s="6" t="s">
        <v>1</v>
      </c>
      <c r="T74" s="6" t="s">
        <v>1</v>
      </c>
      <c r="U74" s="6" t="s">
        <v>1</v>
      </c>
      <c r="V74" s="6">
        <v>0.88</v>
      </c>
      <c r="W74" s="6" t="str">
        <f t="shared" si="8"/>
        <v>NA</v>
      </c>
      <c r="X74" s="7" t="str">
        <f t="shared" si="9"/>
        <v>NA</v>
      </c>
      <c r="Y74" s="7">
        <f t="shared" si="10"/>
        <v>15.057600000000001</v>
      </c>
      <c r="Z74" s="7">
        <f>IFERROR(Y74*I74, "NA")</f>
        <v>6.4898256000000005</v>
      </c>
    </row>
    <row r="75" spans="1:26">
      <c r="A75" t="s">
        <v>96</v>
      </c>
      <c r="B75" s="6" t="s">
        <v>110</v>
      </c>
      <c r="C75" s="6" t="s">
        <v>21</v>
      </c>
      <c r="D75" s="18">
        <v>0.99099999999999999</v>
      </c>
      <c r="E75" s="7">
        <v>1.53</v>
      </c>
      <c r="F75" s="7">
        <v>1.5169999999999999</v>
      </c>
      <c r="G75" s="6">
        <v>0.77</v>
      </c>
      <c r="H75" s="15">
        <v>4.9989999999999997</v>
      </c>
      <c r="I75" s="15">
        <v>0.43099999999999999</v>
      </c>
      <c r="J75" t="s">
        <v>1</v>
      </c>
      <c r="K75" s="19">
        <f>I75/H75</f>
        <v>8.6217243448689737E-2</v>
      </c>
      <c r="L75" s="15"/>
      <c r="M75" s="15"/>
      <c r="N75" s="15"/>
      <c r="O75">
        <v>0.86</v>
      </c>
      <c r="P75" s="6">
        <v>2.8000000000000001E-2</v>
      </c>
      <c r="Q75" s="6">
        <v>5.6000000000000001E-2</v>
      </c>
      <c r="R75" s="6" t="s">
        <v>1</v>
      </c>
      <c r="S75" s="6" t="s">
        <v>1</v>
      </c>
      <c r="T75" s="6" t="s">
        <v>1</v>
      </c>
      <c r="U75" s="6" t="s">
        <v>1</v>
      </c>
      <c r="V75" s="6">
        <v>0.88</v>
      </c>
      <c r="W75" s="6" t="str">
        <f t="shared" si="8"/>
        <v>NA</v>
      </c>
      <c r="X75" s="7" t="str">
        <f t="shared" si="9"/>
        <v>NA</v>
      </c>
      <c r="Y75" s="7">
        <f t="shared" si="10"/>
        <v>15.057600000000001</v>
      </c>
      <c r="Z75" s="7">
        <f>IFERROR(Y75*I75, "NA")</f>
        <v>6.4898256000000005</v>
      </c>
    </row>
    <row r="76" spans="1:26">
      <c r="A76" t="s">
        <v>96</v>
      </c>
      <c r="B76" s="6" t="s">
        <v>110</v>
      </c>
      <c r="C76" s="6" t="s">
        <v>21</v>
      </c>
      <c r="D76" s="18">
        <v>3.55</v>
      </c>
      <c r="E76" s="7">
        <v>1.83</v>
      </c>
      <c r="F76" s="7">
        <v>6.5</v>
      </c>
      <c r="G76" s="6">
        <v>0.77</v>
      </c>
      <c r="H76" s="15">
        <v>4.9989999999999997</v>
      </c>
      <c r="I76" s="15">
        <v>0.43099999999999999</v>
      </c>
      <c r="J76" t="s">
        <v>1</v>
      </c>
      <c r="K76" s="19">
        <f>I76/H76</f>
        <v>8.6217243448689737E-2</v>
      </c>
      <c r="L76" s="15"/>
      <c r="M76" s="15"/>
      <c r="N76" s="15"/>
      <c r="O76">
        <v>0.86</v>
      </c>
      <c r="P76" s="6">
        <v>2.8000000000000001E-2</v>
      </c>
      <c r="Q76" s="6">
        <v>5.6000000000000001E-2</v>
      </c>
      <c r="R76" s="6" t="s">
        <v>1</v>
      </c>
      <c r="S76" s="6" t="s">
        <v>1</v>
      </c>
      <c r="T76" s="6" t="s">
        <v>1</v>
      </c>
      <c r="U76" s="6" t="s">
        <v>1</v>
      </c>
      <c r="V76" s="6">
        <v>0.88</v>
      </c>
      <c r="W76" s="6" t="str">
        <f t="shared" si="8"/>
        <v>NA</v>
      </c>
      <c r="X76" s="7" t="str">
        <f t="shared" si="9"/>
        <v>NA</v>
      </c>
      <c r="Y76" s="7">
        <f t="shared" si="10"/>
        <v>15.057600000000001</v>
      </c>
      <c r="Z76" s="7">
        <f>IFERROR(Y76*I76, "NA")</f>
        <v>6.4898256000000005</v>
      </c>
    </row>
    <row r="77" spans="1:26">
      <c r="A77" t="s">
        <v>96</v>
      </c>
      <c r="B77" t="s">
        <v>111</v>
      </c>
      <c r="C77" t="s">
        <v>25</v>
      </c>
      <c r="D77">
        <v>0.125</v>
      </c>
      <c r="E77" t="s">
        <v>1</v>
      </c>
      <c r="F77" t="s">
        <v>1</v>
      </c>
      <c r="G77" s="7">
        <v>0.77343226300000001</v>
      </c>
      <c r="H77" t="s">
        <v>1</v>
      </c>
      <c r="I77" t="s">
        <v>1</v>
      </c>
      <c r="J77" t="s">
        <v>1</v>
      </c>
      <c r="K77" s="19" t="str">
        <f>IFERROR(I77/H77, "NA")</f>
        <v>NA</v>
      </c>
      <c r="M77" s="14"/>
      <c r="N77" s="14"/>
      <c r="O77" s="14" t="s">
        <v>1</v>
      </c>
      <c r="P77" s="14">
        <v>0.40799999999999997</v>
      </c>
      <c r="Q77" s="14">
        <v>8.1000000000000003E-2</v>
      </c>
      <c r="R77" s="14">
        <v>0.42499999999999999</v>
      </c>
      <c r="S77" t="s">
        <v>1</v>
      </c>
      <c r="T77" t="s">
        <v>1</v>
      </c>
      <c r="U77" t="s">
        <v>1</v>
      </c>
      <c r="V77" t="s">
        <v>1</v>
      </c>
      <c r="W77" s="6">
        <f t="shared" si="8"/>
        <v>21.839600000000001</v>
      </c>
      <c r="X77" s="7" t="str">
        <f t="shared" si="9"/>
        <v>NA</v>
      </c>
      <c r="Y77" s="7" t="str">
        <f t="shared" si="10"/>
        <v>NA</v>
      </c>
      <c r="Z77" s="7" t="str">
        <f>IFERROR(W77*I77, "NA")</f>
        <v>NA</v>
      </c>
    </row>
    <row r="78" spans="1:26">
      <c r="A78" t="s">
        <v>96</v>
      </c>
      <c r="B78" s="6" t="s">
        <v>22</v>
      </c>
      <c r="C78" s="6" t="s">
        <v>23</v>
      </c>
      <c r="D78" s="18">
        <v>4.444</v>
      </c>
      <c r="E78" s="7">
        <v>1.9</v>
      </c>
      <c r="F78" s="7">
        <v>8.4589999999999996</v>
      </c>
      <c r="G78" s="6">
        <v>0.77</v>
      </c>
      <c r="H78" s="6">
        <v>0.84499999999999997</v>
      </c>
      <c r="I78" s="20">
        <v>8.2000000000000003E-2</v>
      </c>
      <c r="J78" t="s">
        <v>1</v>
      </c>
      <c r="K78" s="19">
        <f t="shared" ref="K78:K83" si="13">IFERROR(I78/H78,"NA")</f>
        <v>9.70414201183432E-2</v>
      </c>
      <c r="L78" s="20"/>
      <c r="M78" s="20"/>
      <c r="N78" s="20"/>
      <c r="O78" s="14">
        <v>0.8</v>
      </c>
      <c r="P78" s="20">
        <v>4.4999999999999998E-2</v>
      </c>
      <c r="Q78" s="20">
        <v>6.4000000000000001E-2</v>
      </c>
      <c r="R78" s="20" t="s">
        <v>1</v>
      </c>
      <c r="S78" s="6" t="s">
        <v>1</v>
      </c>
      <c r="T78" s="6" t="s">
        <v>1</v>
      </c>
      <c r="U78" s="6" t="s">
        <v>1</v>
      </c>
      <c r="V78" s="6">
        <v>0.79900000000000004</v>
      </c>
      <c r="W78" s="6" t="str">
        <f t="shared" si="8"/>
        <v>NA</v>
      </c>
      <c r="X78" s="7" t="str">
        <f t="shared" si="9"/>
        <v>NA</v>
      </c>
      <c r="Y78" s="7">
        <f t="shared" si="10"/>
        <v>14.542299999999999</v>
      </c>
      <c r="Z78" s="7">
        <f>IFERROR(Y78*I78, "NA")</f>
        <v>1.1924686</v>
      </c>
    </row>
    <row r="79" spans="1:26">
      <c r="A79" t="s">
        <v>96</v>
      </c>
      <c r="B79" s="6" t="s">
        <v>112</v>
      </c>
      <c r="C79" s="6" t="s">
        <v>23</v>
      </c>
      <c r="D79" s="18">
        <v>1.5</v>
      </c>
      <c r="E79" s="7">
        <v>10</v>
      </c>
      <c r="F79" s="7">
        <v>15</v>
      </c>
      <c r="G79" s="6">
        <v>0.77</v>
      </c>
      <c r="H79" s="6">
        <v>9.7349999999999994</v>
      </c>
      <c r="I79" s="20">
        <v>2.2879999999999998</v>
      </c>
      <c r="J79">
        <v>10.237</v>
      </c>
      <c r="K79" s="19">
        <f t="shared" si="13"/>
        <v>0.23502824858757063</v>
      </c>
      <c r="L79" s="20"/>
      <c r="M79" s="20"/>
      <c r="N79" s="20"/>
      <c r="O79" s="14">
        <v>0.86</v>
      </c>
      <c r="P79" s="20">
        <v>4.4999999999999998E-2</v>
      </c>
      <c r="Q79" s="20">
        <v>5.3999999999999999E-2</v>
      </c>
      <c r="R79" s="20">
        <v>0.80800000000000005</v>
      </c>
      <c r="S79" s="6">
        <v>2E-3</v>
      </c>
      <c r="T79" s="6">
        <v>9.1999999999999998E-2</v>
      </c>
      <c r="U79" s="6">
        <v>9.4E-2</v>
      </c>
      <c r="V79" s="6">
        <v>0.90800000000000003</v>
      </c>
      <c r="W79" s="6">
        <f t="shared" si="8"/>
        <v>14.5372</v>
      </c>
      <c r="X79" s="7">
        <f t="shared" si="9"/>
        <v>3.7557999999999998</v>
      </c>
      <c r="Y79" s="7">
        <f t="shared" si="10"/>
        <v>16.0472</v>
      </c>
      <c r="Z79" s="7">
        <f>IFERROR(Y79*I79, "NA")</f>
        <v>36.715993599999997</v>
      </c>
    </row>
    <row r="80" spans="1:26">
      <c r="A80" t="s">
        <v>96</v>
      </c>
      <c r="B80" s="6" t="s">
        <v>113</v>
      </c>
      <c r="C80" s="6" t="s">
        <v>23</v>
      </c>
      <c r="D80" s="18">
        <v>2.6669999999999998</v>
      </c>
      <c r="E80" s="7">
        <v>1</v>
      </c>
      <c r="F80" s="7">
        <v>2.6669999999999998</v>
      </c>
      <c r="G80" s="6">
        <v>0.77</v>
      </c>
      <c r="H80" s="6" t="s">
        <v>1</v>
      </c>
      <c r="I80" s="20" t="s">
        <v>1</v>
      </c>
      <c r="J80" t="s">
        <v>1</v>
      </c>
      <c r="K80" s="19" t="str">
        <f t="shared" si="13"/>
        <v>NA</v>
      </c>
      <c r="L80" s="20"/>
      <c r="M80" s="20"/>
      <c r="N80" s="20"/>
      <c r="O80" s="14" t="s">
        <v>1</v>
      </c>
      <c r="P80" s="20" t="s">
        <v>1</v>
      </c>
      <c r="Q80" s="20" t="s">
        <v>1</v>
      </c>
      <c r="R80" s="20" t="s">
        <v>1</v>
      </c>
      <c r="S80" s="6" t="s">
        <v>1</v>
      </c>
      <c r="T80" s="6" t="s">
        <v>1</v>
      </c>
      <c r="U80" s="6" t="s">
        <v>1</v>
      </c>
      <c r="V80" s="6" t="s">
        <v>1</v>
      </c>
      <c r="W80" s="6" t="str">
        <f t="shared" si="8"/>
        <v>NA</v>
      </c>
      <c r="X80" s="7" t="str">
        <f t="shared" si="9"/>
        <v>NA</v>
      </c>
      <c r="Y80" s="7" t="str">
        <f t="shared" si="10"/>
        <v>NA</v>
      </c>
      <c r="Z80" s="7" t="str">
        <f>IFERROR(Y80*#REF!, "NA")</f>
        <v>NA</v>
      </c>
    </row>
    <row r="81" spans="1:26">
      <c r="A81" t="s">
        <v>96</v>
      </c>
      <c r="B81" s="6" t="s">
        <v>113</v>
      </c>
      <c r="C81" s="6" t="s">
        <v>23</v>
      </c>
      <c r="D81" s="18">
        <v>4.2</v>
      </c>
      <c r="E81" s="7">
        <v>1</v>
      </c>
      <c r="F81" s="7">
        <v>4.2</v>
      </c>
      <c r="G81" s="6">
        <v>0.77</v>
      </c>
      <c r="H81" s="6" t="s">
        <v>1</v>
      </c>
      <c r="I81" s="20" t="s">
        <v>1</v>
      </c>
      <c r="J81" t="s">
        <v>1</v>
      </c>
      <c r="K81" s="19" t="str">
        <f t="shared" si="13"/>
        <v>NA</v>
      </c>
      <c r="L81" s="20"/>
      <c r="M81" s="20"/>
      <c r="N81" s="20"/>
      <c r="O81" s="14" t="s">
        <v>1</v>
      </c>
      <c r="P81" s="20" t="s">
        <v>1</v>
      </c>
      <c r="Q81" s="20" t="s">
        <v>1</v>
      </c>
      <c r="R81" s="20" t="s">
        <v>1</v>
      </c>
      <c r="S81" s="6" t="s">
        <v>1</v>
      </c>
      <c r="T81" s="6" t="s">
        <v>1</v>
      </c>
      <c r="U81" s="6" t="s">
        <v>1</v>
      </c>
      <c r="V81" s="6" t="s">
        <v>1</v>
      </c>
      <c r="W81" s="6" t="str">
        <f t="shared" si="8"/>
        <v>NA</v>
      </c>
      <c r="X81" s="7" t="str">
        <f t="shared" si="9"/>
        <v>NA</v>
      </c>
      <c r="Y81" s="7" t="str">
        <f t="shared" si="10"/>
        <v>NA</v>
      </c>
      <c r="Z81" s="7" t="str">
        <f>IFERROR(Y81*#REF!, "NA")</f>
        <v>NA</v>
      </c>
    </row>
    <row r="82" spans="1:26">
      <c r="A82" t="s">
        <v>96</v>
      </c>
      <c r="B82" s="6" t="s">
        <v>114</v>
      </c>
      <c r="C82" s="6" t="s">
        <v>115</v>
      </c>
      <c r="D82" s="18">
        <v>1.8260000000000001</v>
      </c>
      <c r="E82" s="7">
        <v>2.48</v>
      </c>
      <c r="F82" s="7">
        <v>4.5220000000000002</v>
      </c>
      <c r="G82" s="6">
        <v>0.77</v>
      </c>
      <c r="H82" s="6">
        <v>0.8</v>
      </c>
      <c r="I82" s="20">
        <v>0.13</v>
      </c>
      <c r="J82" t="s">
        <v>1</v>
      </c>
      <c r="K82" s="19">
        <f t="shared" si="13"/>
        <v>0.16250000000000001</v>
      </c>
      <c r="L82" s="20"/>
      <c r="M82" s="20"/>
      <c r="N82" s="20"/>
      <c r="O82" s="14" t="s">
        <v>1</v>
      </c>
      <c r="P82" s="20" t="s">
        <v>1</v>
      </c>
      <c r="Q82" s="20" t="s">
        <v>1</v>
      </c>
      <c r="R82" s="20" t="s">
        <v>1</v>
      </c>
      <c r="S82" s="6" t="s">
        <v>1</v>
      </c>
      <c r="T82" s="6" t="s">
        <v>1</v>
      </c>
      <c r="U82" s="6" t="s">
        <v>1</v>
      </c>
      <c r="V82" s="6" t="s">
        <v>1</v>
      </c>
      <c r="W82" s="6" t="str">
        <f t="shared" si="8"/>
        <v>NA</v>
      </c>
      <c r="X82" s="7" t="str">
        <f t="shared" si="9"/>
        <v>NA</v>
      </c>
      <c r="Y82" s="7" t="str">
        <f t="shared" si="10"/>
        <v>NA</v>
      </c>
      <c r="Z82" s="7" t="str">
        <f>IFERROR(Y82*#REF!, "NA")</f>
        <v>NA</v>
      </c>
    </row>
    <row r="83" spans="1:26">
      <c r="A83" t="s">
        <v>96</v>
      </c>
      <c r="B83" s="6" t="s">
        <v>114</v>
      </c>
      <c r="C83" s="6" t="s">
        <v>115</v>
      </c>
      <c r="D83" s="18">
        <v>1.8260000000000001</v>
      </c>
      <c r="E83" s="7">
        <v>3.5</v>
      </c>
      <c r="F83" s="7">
        <v>6.391</v>
      </c>
      <c r="G83" s="6">
        <v>0.77</v>
      </c>
      <c r="H83" s="6">
        <v>0.8</v>
      </c>
      <c r="I83" s="20">
        <v>0.13</v>
      </c>
      <c r="J83" t="s">
        <v>1</v>
      </c>
      <c r="K83" s="19">
        <f t="shared" si="13"/>
        <v>0.16250000000000001</v>
      </c>
      <c r="L83" s="20"/>
      <c r="M83" s="20"/>
      <c r="N83" s="20"/>
      <c r="O83" s="14" t="s">
        <v>1</v>
      </c>
      <c r="P83" s="20" t="s">
        <v>1</v>
      </c>
      <c r="Q83" s="20" t="s">
        <v>1</v>
      </c>
      <c r="R83" s="20" t="s">
        <v>1</v>
      </c>
      <c r="S83" s="6" t="s">
        <v>1</v>
      </c>
      <c r="T83" s="6" t="s">
        <v>1</v>
      </c>
      <c r="U83" s="6" t="s">
        <v>1</v>
      </c>
      <c r="V83" s="6" t="s">
        <v>1</v>
      </c>
      <c r="W83" s="6" t="str">
        <f t="shared" si="8"/>
        <v>NA</v>
      </c>
      <c r="X83" s="7" t="str">
        <f t="shared" si="9"/>
        <v>NA</v>
      </c>
      <c r="Y83" s="7" t="str">
        <f t="shared" si="10"/>
        <v>NA</v>
      </c>
      <c r="Z83" s="7" t="str">
        <f>IFERROR(Y83*#REF!, "NA")</f>
        <v>NA</v>
      </c>
    </row>
    <row r="84" spans="1:26">
      <c r="A84" t="s">
        <v>96</v>
      </c>
      <c r="B84" t="s">
        <v>116</v>
      </c>
      <c r="C84" t="s">
        <v>117</v>
      </c>
      <c r="D84">
        <v>4.0000000000000001E-3</v>
      </c>
      <c r="E84" t="s">
        <v>1</v>
      </c>
      <c r="F84" t="s">
        <v>1</v>
      </c>
      <c r="G84" s="7">
        <v>0.77343226300000001</v>
      </c>
      <c r="H84">
        <v>0.193</v>
      </c>
      <c r="I84">
        <v>6.0999999999999999E-2</v>
      </c>
      <c r="J84">
        <v>0.16</v>
      </c>
      <c r="K84" s="19">
        <f>IFERROR(I84/H84, "NA")</f>
        <v>0.31606217616580312</v>
      </c>
      <c r="M84" s="14"/>
      <c r="N84" s="14"/>
      <c r="O84" s="14">
        <v>0.76</v>
      </c>
      <c r="P84" s="14">
        <v>2.5000000000000001E-2</v>
      </c>
      <c r="Q84" s="14">
        <v>0.189</v>
      </c>
      <c r="R84" s="14">
        <v>0.69199999999999995</v>
      </c>
      <c r="S84">
        <v>0.03</v>
      </c>
      <c r="T84">
        <v>9.2999999999999999E-2</v>
      </c>
      <c r="U84">
        <v>0.123</v>
      </c>
      <c r="V84" t="s">
        <v>1</v>
      </c>
      <c r="W84" s="6">
        <f t="shared" si="8"/>
        <v>13.989099999999999</v>
      </c>
      <c r="X84" s="7">
        <f t="shared" si="9"/>
        <v>5.3971999999999998</v>
      </c>
      <c r="Y84" s="7" t="str">
        <f t="shared" si="10"/>
        <v>NA</v>
      </c>
      <c r="Z84" s="7">
        <f>IFERROR(W84*I84, "NA")</f>
        <v>0.8533350999999999</v>
      </c>
    </row>
    <row r="85" spans="1:26">
      <c r="A85" t="s">
        <v>96</v>
      </c>
      <c r="B85" t="s">
        <v>116</v>
      </c>
      <c r="C85" t="s">
        <v>117</v>
      </c>
      <c r="D85">
        <v>0.629</v>
      </c>
      <c r="E85" t="s">
        <v>1</v>
      </c>
      <c r="F85" t="s">
        <v>1</v>
      </c>
      <c r="G85" s="7">
        <v>0.77343226300000001</v>
      </c>
      <c r="H85">
        <v>0.193</v>
      </c>
      <c r="I85">
        <v>6.0999999999999999E-2</v>
      </c>
      <c r="J85">
        <v>0.16</v>
      </c>
      <c r="K85" s="19">
        <f>IFERROR(I85/H85, "NA")</f>
        <v>0.31606217616580312</v>
      </c>
      <c r="M85" s="14"/>
      <c r="N85" s="14"/>
      <c r="O85" s="14">
        <v>0.76</v>
      </c>
      <c r="P85" s="14">
        <v>2.5000000000000001E-2</v>
      </c>
      <c r="Q85" s="14">
        <v>0.189</v>
      </c>
      <c r="R85" s="14">
        <v>0.69199999999999995</v>
      </c>
      <c r="S85">
        <v>0.03</v>
      </c>
      <c r="T85">
        <v>9.2999999999999999E-2</v>
      </c>
      <c r="U85">
        <v>0.123</v>
      </c>
      <c r="V85" t="s">
        <v>1</v>
      </c>
      <c r="W85" s="6">
        <f t="shared" si="8"/>
        <v>13.989099999999999</v>
      </c>
      <c r="X85" s="7">
        <f t="shared" si="9"/>
        <v>5.3971999999999998</v>
      </c>
      <c r="Y85" s="7" t="str">
        <f t="shared" si="10"/>
        <v>NA</v>
      </c>
      <c r="Z85" s="7">
        <f>IFERROR(W85*I85, "NA")</f>
        <v>0.8533350999999999</v>
      </c>
    </row>
    <row r="86" spans="1:26">
      <c r="A86" t="s">
        <v>96</v>
      </c>
      <c r="B86" t="s">
        <v>118</v>
      </c>
      <c r="C86" t="s">
        <v>119</v>
      </c>
      <c r="D86">
        <v>1.4</v>
      </c>
      <c r="E86" t="s">
        <v>1</v>
      </c>
      <c r="F86" t="s">
        <v>1</v>
      </c>
      <c r="G86" s="7">
        <v>0.77343226300000001</v>
      </c>
      <c r="H86" t="s">
        <v>1</v>
      </c>
      <c r="I86" t="s">
        <v>1</v>
      </c>
      <c r="J86" t="s">
        <v>1</v>
      </c>
      <c r="K86" s="19" t="str">
        <f>IFERROR(I86/H86, "NA")</f>
        <v>NA</v>
      </c>
      <c r="M86" s="14"/>
      <c r="N86" s="14"/>
      <c r="O86" s="14" t="s">
        <v>1</v>
      </c>
      <c r="P86" s="14" t="s">
        <v>1</v>
      </c>
      <c r="Q86" s="14" t="s">
        <v>1</v>
      </c>
      <c r="R86" s="14" t="s">
        <v>1</v>
      </c>
      <c r="S86" t="s">
        <v>1</v>
      </c>
      <c r="T86" t="s">
        <v>1</v>
      </c>
      <c r="U86" t="s">
        <v>1</v>
      </c>
      <c r="V86" t="s">
        <v>1</v>
      </c>
      <c r="W86" s="6" t="str">
        <f t="shared" si="8"/>
        <v>NA</v>
      </c>
      <c r="X86" s="7" t="str">
        <f t="shared" si="9"/>
        <v>NA</v>
      </c>
      <c r="Y86" s="7" t="str">
        <f t="shared" si="10"/>
        <v>NA</v>
      </c>
      <c r="Z86" s="7" t="str">
        <f>IFERROR(Y86*#REF!, "NA")</f>
        <v>NA</v>
      </c>
    </row>
    <row r="87" spans="1:26">
      <c r="A87" t="s">
        <v>96</v>
      </c>
      <c r="B87" s="6" t="s">
        <v>120</v>
      </c>
      <c r="C87" s="6" t="s">
        <v>121</v>
      </c>
      <c r="D87" s="18">
        <v>1.2829999999999999</v>
      </c>
      <c r="E87" s="7">
        <v>5.94</v>
      </c>
      <c r="F87" s="7">
        <v>7.6230000000000002</v>
      </c>
      <c r="G87" s="6">
        <v>0.77</v>
      </c>
      <c r="H87" s="6">
        <v>0.23</v>
      </c>
      <c r="I87" s="20">
        <v>0.05</v>
      </c>
      <c r="J87">
        <v>0.18</v>
      </c>
      <c r="K87" s="19">
        <f>IFERROR(I87/H87,"NA")</f>
        <v>0.21739130434782608</v>
      </c>
      <c r="L87" s="20"/>
      <c r="M87" s="20"/>
      <c r="N87" s="20"/>
      <c r="O87" s="14" t="s">
        <v>1</v>
      </c>
      <c r="P87" s="20" t="s">
        <v>1</v>
      </c>
      <c r="Q87" s="20" t="s">
        <v>1</v>
      </c>
      <c r="R87" s="20" t="s">
        <v>1</v>
      </c>
      <c r="S87" s="6" t="s">
        <v>1</v>
      </c>
      <c r="T87" s="6" t="s">
        <v>1</v>
      </c>
      <c r="U87" s="6" t="s">
        <v>1</v>
      </c>
      <c r="V87" s="6" t="s">
        <v>1</v>
      </c>
      <c r="W87" s="6" t="str">
        <f t="shared" si="8"/>
        <v>NA</v>
      </c>
      <c r="X87" s="7" t="str">
        <f t="shared" si="9"/>
        <v>NA</v>
      </c>
      <c r="Y87" s="7" t="str">
        <f t="shared" si="10"/>
        <v>NA</v>
      </c>
      <c r="Z87" s="7" t="str">
        <f>IFERROR(Y87*#REF!, "NA")</f>
        <v>NA</v>
      </c>
    </row>
    <row r="88" spans="1:26">
      <c r="A88" t="s">
        <v>96</v>
      </c>
      <c r="B88" t="s">
        <v>24</v>
      </c>
      <c r="C88" t="s">
        <v>25</v>
      </c>
      <c r="D88">
        <v>0.28899999999999998</v>
      </c>
      <c r="E88" t="s">
        <v>1</v>
      </c>
      <c r="F88" t="s">
        <v>1</v>
      </c>
      <c r="G88" s="7">
        <v>0.77343226300000001</v>
      </c>
      <c r="H88" t="s">
        <v>1</v>
      </c>
      <c r="I88" t="s">
        <v>1</v>
      </c>
      <c r="J88" t="s">
        <v>1</v>
      </c>
      <c r="K88" s="19" t="str">
        <f>IFERROR(I88/H88, "NA")</f>
        <v>NA</v>
      </c>
      <c r="M88" s="14"/>
      <c r="N88" s="14"/>
      <c r="O88" s="14" t="s">
        <v>1</v>
      </c>
      <c r="P88" s="14" t="s">
        <v>1</v>
      </c>
      <c r="Q88" s="14" t="s">
        <v>1</v>
      </c>
      <c r="R88" s="14" t="s">
        <v>1</v>
      </c>
      <c r="S88" t="s">
        <v>1</v>
      </c>
      <c r="T88" t="s">
        <v>1</v>
      </c>
      <c r="U88" t="s">
        <v>1</v>
      </c>
      <c r="V88" t="s">
        <v>1</v>
      </c>
      <c r="W88" s="6" t="str">
        <f t="shared" si="8"/>
        <v>NA</v>
      </c>
      <c r="X88" s="7" t="str">
        <f t="shared" si="9"/>
        <v>NA</v>
      </c>
      <c r="Y88" s="7" t="str">
        <f t="shared" si="10"/>
        <v>NA</v>
      </c>
      <c r="Z88" s="7" t="str">
        <f>IFERROR(Y88*#REF!, "NA")</f>
        <v>NA</v>
      </c>
    </row>
    <row r="89" spans="1:26">
      <c r="A89" t="s">
        <v>96</v>
      </c>
      <c r="B89" s="6" t="s">
        <v>122</v>
      </c>
      <c r="C89" s="6" t="s">
        <v>123</v>
      </c>
      <c r="D89" s="18">
        <v>0.86</v>
      </c>
      <c r="E89" s="7">
        <v>3</v>
      </c>
      <c r="F89" s="7">
        <v>2.581</v>
      </c>
      <c r="G89" s="6">
        <v>0.77</v>
      </c>
      <c r="H89" s="6">
        <v>0.52200000000000002</v>
      </c>
      <c r="I89" s="20">
        <v>0.26500000000000001</v>
      </c>
      <c r="J89" t="s">
        <v>1</v>
      </c>
      <c r="K89" s="19">
        <f>IFERROR(I89/H89,"NA")</f>
        <v>0.5076628352490421</v>
      </c>
      <c r="L89" s="20"/>
      <c r="M89" s="20"/>
      <c r="N89" s="20"/>
      <c r="O89" s="14" t="s">
        <v>1</v>
      </c>
      <c r="P89" s="20">
        <v>0.52600000000000002</v>
      </c>
      <c r="Q89" s="20">
        <v>7.2999999999999995E-2</v>
      </c>
      <c r="R89" s="20" t="s">
        <v>1</v>
      </c>
      <c r="S89" s="6">
        <v>4.0000000000000001E-3</v>
      </c>
      <c r="T89" s="6">
        <v>7.0000000000000007E-2</v>
      </c>
      <c r="U89" s="6">
        <v>7.3999999999999996E-2</v>
      </c>
      <c r="V89" s="6" t="s">
        <v>1</v>
      </c>
      <c r="W89" s="6" t="str">
        <f t="shared" si="8"/>
        <v>NA</v>
      </c>
      <c r="X89" s="7">
        <f t="shared" si="9"/>
        <v>20.556699999999999</v>
      </c>
      <c r="Y89" s="7" t="str">
        <f t="shared" si="10"/>
        <v>NA</v>
      </c>
      <c r="Z89" s="7">
        <f>IFERROR(X89*I89, "NA")</f>
        <v>5.4475255000000002</v>
      </c>
    </row>
    <row r="90" spans="1:26">
      <c r="A90" t="s">
        <v>96</v>
      </c>
      <c r="B90" s="17" t="s">
        <v>124</v>
      </c>
      <c r="C90" s="6" t="s">
        <v>125</v>
      </c>
      <c r="D90" s="18">
        <v>4</v>
      </c>
      <c r="E90" s="7">
        <v>2.78</v>
      </c>
      <c r="F90" s="7">
        <v>11.12</v>
      </c>
      <c r="G90" s="6">
        <v>0.77</v>
      </c>
      <c r="H90" s="6">
        <v>1.19</v>
      </c>
      <c r="I90" s="20">
        <v>0.27</v>
      </c>
      <c r="J90" t="s">
        <v>1</v>
      </c>
      <c r="K90" s="7">
        <f>IFERROR(I90/H90,"NA")</f>
        <v>0.22689075630252103</v>
      </c>
      <c r="L90" s="20"/>
      <c r="M90" s="20"/>
      <c r="N90" s="20"/>
      <c r="O90">
        <v>0.63</v>
      </c>
      <c r="P90" s="20">
        <v>4.5999999999999999E-2</v>
      </c>
      <c r="Q90" s="6">
        <v>6.3E-2</v>
      </c>
      <c r="R90" s="9">
        <v>0.38679999999999998</v>
      </c>
      <c r="S90" s="6" t="s">
        <v>1</v>
      </c>
      <c r="T90" s="6" t="s">
        <v>1</v>
      </c>
      <c r="U90" s="6" t="s">
        <v>1</v>
      </c>
      <c r="V90" s="6" t="s">
        <v>1</v>
      </c>
      <c r="W90" s="6">
        <f t="shared" si="8"/>
        <v>8.3389799999999994</v>
      </c>
      <c r="X90" s="7" t="str">
        <f t="shared" si="9"/>
        <v>NA</v>
      </c>
      <c r="Y90" s="7" t="str">
        <f t="shared" si="10"/>
        <v>NA</v>
      </c>
      <c r="Z90" s="7">
        <f>IFERROR(W90*I90, "NA")</f>
        <v>2.2515245999999998</v>
      </c>
    </row>
    <row r="91" spans="1:26">
      <c r="A91" t="s">
        <v>96</v>
      </c>
      <c r="B91" s="17" t="s">
        <v>26</v>
      </c>
      <c r="C91" s="6" t="s">
        <v>27</v>
      </c>
      <c r="D91" s="18">
        <v>6.7000000000000004E-2</v>
      </c>
      <c r="E91" s="7">
        <v>1</v>
      </c>
      <c r="F91" s="7">
        <v>6.7000000000000004E-2</v>
      </c>
      <c r="G91" s="6">
        <v>0.77</v>
      </c>
      <c r="H91" s="6">
        <v>0.215</v>
      </c>
      <c r="I91" s="9">
        <f>K91*H91</f>
        <v>0.16125</v>
      </c>
      <c r="J91" t="s">
        <v>1</v>
      </c>
      <c r="K91" s="8">
        <v>0.75</v>
      </c>
      <c r="L91" s="20"/>
      <c r="M91" s="20"/>
      <c r="N91" s="20"/>
      <c r="O91" t="s">
        <v>1</v>
      </c>
      <c r="P91" s="20" t="s">
        <v>1</v>
      </c>
      <c r="Q91" s="20" t="s">
        <v>1</v>
      </c>
      <c r="R91" s="20" t="s">
        <v>1</v>
      </c>
      <c r="S91" s="6" t="s">
        <v>1</v>
      </c>
      <c r="T91" s="6" t="s">
        <v>1</v>
      </c>
      <c r="U91" s="6" t="s">
        <v>1</v>
      </c>
      <c r="V91" s="6" t="s">
        <v>1</v>
      </c>
      <c r="W91" s="6" t="str">
        <f t="shared" si="8"/>
        <v>NA</v>
      </c>
      <c r="X91" s="7" t="str">
        <f t="shared" si="9"/>
        <v>NA</v>
      </c>
      <c r="Y91" s="7" t="str">
        <f t="shared" si="10"/>
        <v>NA</v>
      </c>
      <c r="Z91" s="7" t="str">
        <f>IFERROR(Y91*I91, "NA")</f>
        <v>NA</v>
      </c>
    </row>
    <row r="92" spans="1:26">
      <c r="A92" t="s">
        <v>96</v>
      </c>
      <c r="B92" s="17" t="s">
        <v>26</v>
      </c>
      <c r="C92" s="6" t="s">
        <v>27</v>
      </c>
      <c r="D92" s="18">
        <v>7.6999999999999999E-2</v>
      </c>
      <c r="E92" s="7">
        <v>2.1</v>
      </c>
      <c r="F92" s="7">
        <v>0.16200000000000001</v>
      </c>
      <c r="G92" s="6">
        <v>0.77</v>
      </c>
      <c r="H92" s="6">
        <v>0.215</v>
      </c>
      <c r="I92" s="9">
        <f>K92*H92</f>
        <v>0.16125</v>
      </c>
      <c r="J92" t="s">
        <v>1</v>
      </c>
      <c r="K92" s="8">
        <v>0.75</v>
      </c>
      <c r="L92" s="20"/>
      <c r="M92" s="20"/>
      <c r="N92" s="20"/>
      <c r="O92" t="s">
        <v>1</v>
      </c>
      <c r="P92" s="20" t="s">
        <v>1</v>
      </c>
      <c r="Q92" s="20" t="s">
        <v>1</v>
      </c>
      <c r="R92" s="20" t="s">
        <v>1</v>
      </c>
      <c r="S92" s="6" t="s">
        <v>1</v>
      </c>
      <c r="T92" s="6" t="s">
        <v>1</v>
      </c>
      <c r="U92" s="6" t="s">
        <v>1</v>
      </c>
      <c r="V92" s="6" t="s">
        <v>1</v>
      </c>
      <c r="W92" s="6" t="str">
        <f t="shared" si="8"/>
        <v>NA</v>
      </c>
      <c r="X92" s="7" t="str">
        <f t="shared" si="9"/>
        <v>NA</v>
      </c>
      <c r="Y92" s="7" t="str">
        <f t="shared" si="10"/>
        <v>NA</v>
      </c>
      <c r="Z92" s="7" t="str">
        <f>IFERROR(Y92*I92, "NA")</f>
        <v>NA</v>
      </c>
    </row>
    <row r="93" spans="1:26">
      <c r="A93" t="s">
        <v>96</v>
      </c>
      <c r="B93" s="17" t="s">
        <v>28</v>
      </c>
      <c r="C93" s="6" t="s">
        <v>27</v>
      </c>
      <c r="D93" s="18">
        <v>2.4E-2</v>
      </c>
      <c r="E93" s="7">
        <v>2.1</v>
      </c>
      <c r="F93" s="7">
        <v>0.05</v>
      </c>
      <c r="G93" s="6">
        <v>0.77</v>
      </c>
      <c r="H93" s="6" t="s">
        <v>1</v>
      </c>
      <c r="I93" s="20" t="s">
        <v>1</v>
      </c>
      <c r="J93" t="s">
        <v>1</v>
      </c>
      <c r="K93" s="8">
        <v>0.75</v>
      </c>
      <c r="L93" s="20"/>
      <c r="M93" s="20"/>
      <c r="N93" s="20"/>
      <c r="O93" t="s">
        <v>1</v>
      </c>
      <c r="P93" s="20" t="s">
        <v>1</v>
      </c>
      <c r="Q93" s="20" t="s">
        <v>1</v>
      </c>
      <c r="R93" s="20" t="s">
        <v>1</v>
      </c>
      <c r="S93" s="6" t="s">
        <v>1</v>
      </c>
      <c r="T93" s="6" t="s">
        <v>1</v>
      </c>
      <c r="U93" s="6" t="s">
        <v>1</v>
      </c>
      <c r="V93" s="6" t="s">
        <v>1</v>
      </c>
      <c r="W93" s="6" t="str">
        <f t="shared" si="8"/>
        <v>NA</v>
      </c>
      <c r="X93" s="7" t="str">
        <f t="shared" si="9"/>
        <v>NA</v>
      </c>
      <c r="Y93" s="7" t="str">
        <f t="shared" si="10"/>
        <v>NA</v>
      </c>
      <c r="Z93" s="7" t="str">
        <f>IFERROR(Y93*#REF!, "NA")</f>
        <v>NA</v>
      </c>
    </row>
    <row r="94" spans="1:26">
      <c r="A94" t="s">
        <v>96</v>
      </c>
      <c r="B94" s="17" t="s">
        <v>28</v>
      </c>
      <c r="C94" s="6" t="s">
        <v>27</v>
      </c>
      <c r="D94" s="18">
        <v>3.5000000000000003E-2</v>
      </c>
      <c r="E94" s="7">
        <v>2.1</v>
      </c>
      <c r="F94" s="7">
        <v>7.3999999999999996E-2</v>
      </c>
      <c r="G94" s="6">
        <v>0.77</v>
      </c>
      <c r="H94" s="6" t="s">
        <v>1</v>
      </c>
      <c r="I94" s="20" t="s">
        <v>1</v>
      </c>
      <c r="J94" t="s">
        <v>1</v>
      </c>
      <c r="K94" s="8">
        <v>0.75</v>
      </c>
      <c r="L94" s="20"/>
      <c r="M94" s="20"/>
      <c r="N94" s="20"/>
      <c r="O94" t="s">
        <v>1</v>
      </c>
      <c r="P94" s="20" t="s">
        <v>1</v>
      </c>
      <c r="Q94" s="20" t="s">
        <v>1</v>
      </c>
      <c r="R94" s="20" t="s">
        <v>1</v>
      </c>
      <c r="S94" s="6" t="s">
        <v>1</v>
      </c>
      <c r="T94" s="6" t="s">
        <v>1</v>
      </c>
      <c r="U94" s="6" t="s">
        <v>1</v>
      </c>
      <c r="V94" s="6" t="s">
        <v>1</v>
      </c>
      <c r="W94" s="6" t="str">
        <f t="shared" si="8"/>
        <v>NA</v>
      </c>
      <c r="X94" s="7" t="str">
        <f t="shared" si="9"/>
        <v>NA</v>
      </c>
      <c r="Y94" s="7" t="str">
        <f t="shared" si="10"/>
        <v>NA</v>
      </c>
      <c r="Z94" s="7" t="str">
        <f>IFERROR(Y94*#REF!, "NA")</f>
        <v>NA</v>
      </c>
    </row>
    <row r="95" spans="1:26">
      <c r="A95" t="s">
        <v>96</v>
      </c>
      <c r="B95" s="17" t="s">
        <v>126</v>
      </c>
      <c r="C95" s="6" t="s">
        <v>27</v>
      </c>
      <c r="D95" s="18">
        <v>0.219</v>
      </c>
      <c r="E95" s="7">
        <v>4.3</v>
      </c>
      <c r="F95" s="7">
        <v>0.94099999999999995</v>
      </c>
      <c r="G95" s="6">
        <v>0.77</v>
      </c>
      <c r="H95" s="6">
        <v>0.06</v>
      </c>
      <c r="I95" s="9">
        <f>K95*H95</f>
        <v>4.4999999999999998E-2</v>
      </c>
      <c r="J95" t="s">
        <v>1</v>
      </c>
      <c r="K95" s="8">
        <v>0.75</v>
      </c>
      <c r="L95" s="20"/>
      <c r="M95" s="20"/>
      <c r="N95" s="20"/>
      <c r="O95">
        <v>0.64</v>
      </c>
      <c r="P95" s="20">
        <v>0.15</v>
      </c>
      <c r="Q95" s="20" t="s">
        <v>1</v>
      </c>
      <c r="R95" s="20" t="s">
        <v>1</v>
      </c>
      <c r="S95" s="6" t="s">
        <v>1</v>
      </c>
      <c r="T95" s="6" t="s">
        <v>1</v>
      </c>
      <c r="U95" s="6" t="s">
        <v>1</v>
      </c>
      <c r="V95" s="6" t="s">
        <v>1</v>
      </c>
      <c r="W95" s="6" t="str">
        <f t="shared" si="8"/>
        <v>NA</v>
      </c>
      <c r="X95" s="7" t="str">
        <f t="shared" si="9"/>
        <v>NA</v>
      </c>
      <c r="Y95" s="7" t="str">
        <f t="shared" si="10"/>
        <v>NA</v>
      </c>
      <c r="Z95" s="7" t="str">
        <f>IFERROR(Y95*I95, "NA")</f>
        <v>NA</v>
      </c>
    </row>
    <row r="96" spans="1:26">
      <c r="A96" t="s">
        <v>96</v>
      </c>
      <c r="B96" s="17" t="s">
        <v>127</v>
      </c>
      <c r="C96" s="6" t="s">
        <v>27</v>
      </c>
      <c r="D96" s="18">
        <v>0.45500000000000002</v>
      </c>
      <c r="E96" s="7">
        <v>15</v>
      </c>
      <c r="F96" s="7">
        <v>6.8179999999999996</v>
      </c>
      <c r="G96" s="6">
        <v>0.77</v>
      </c>
      <c r="H96" s="6">
        <v>0.105</v>
      </c>
      <c r="I96" s="9">
        <f>K96*H96</f>
        <v>7.8750000000000001E-2</v>
      </c>
      <c r="J96" t="s">
        <v>1</v>
      </c>
      <c r="K96" s="8">
        <v>0.75</v>
      </c>
      <c r="L96" s="20"/>
      <c r="M96" s="20"/>
      <c r="N96" s="20"/>
      <c r="O96" t="s">
        <v>1</v>
      </c>
      <c r="P96" s="20" t="s">
        <v>1</v>
      </c>
      <c r="Q96" s="20" t="s">
        <v>1</v>
      </c>
      <c r="R96" s="20" t="s">
        <v>1</v>
      </c>
      <c r="S96" s="6" t="s">
        <v>1</v>
      </c>
      <c r="T96" s="6" t="s">
        <v>1</v>
      </c>
      <c r="U96" s="6" t="s">
        <v>1</v>
      </c>
      <c r="V96" s="6" t="s">
        <v>1</v>
      </c>
      <c r="W96" s="6" t="str">
        <f t="shared" si="8"/>
        <v>NA</v>
      </c>
      <c r="X96" s="7" t="str">
        <f t="shared" si="9"/>
        <v>NA</v>
      </c>
      <c r="Y96" s="7" t="str">
        <f t="shared" si="10"/>
        <v>NA</v>
      </c>
      <c r="Z96" s="7" t="str">
        <f>IFERROR(Y96*I96, "NA")</f>
        <v>NA</v>
      </c>
    </row>
    <row r="97" spans="1:26">
      <c r="A97" t="s">
        <v>96</v>
      </c>
      <c r="B97" s="17" t="s">
        <v>29</v>
      </c>
      <c r="C97" s="6" t="s">
        <v>27</v>
      </c>
      <c r="D97" s="18">
        <v>0.02</v>
      </c>
      <c r="E97" s="7">
        <v>2.1</v>
      </c>
      <c r="F97" s="7">
        <v>4.1000000000000002E-2</v>
      </c>
      <c r="G97" s="6">
        <v>0.77</v>
      </c>
      <c r="H97" s="6" t="s">
        <v>1</v>
      </c>
      <c r="I97" s="20" t="s">
        <v>1</v>
      </c>
      <c r="J97" t="s">
        <v>1</v>
      </c>
      <c r="K97" s="8">
        <v>0.75</v>
      </c>
      <c r="L97" s="20"/>
      <c r="M97" s="20"/>
      <c r="N97" s="20"/>
      <c r="O97" t="s">
        <v>1</v>
      </c>
      <c r="P97" s="20" t="s">
        <v>1</v>
      </c>
      <c r="Q97" s="20" t="s">
        <v>1</v>
      </c>
      <c r="R97" s="20" t="s">
        <v>1</v>
      </c>
      <c r="S97" s="6" t="s">
        <v>1</v>
      </c>
      <c r="T97" s="6" t="s">
        <v>1</v>
      </c>
      <c r="U97" s="6" t="s">
        <v>1</v>
      </c>
      <c r="V97" s="6" t="s">
        <v>1</v>
      </c>
      <c r="W97" s="6" t="str">
        <f t="shared" si="8"/>
        <v>NA</v>
      </c>
      <c r="X97" s="7" t="str">
        <f t="shared" si="9"/>
        <v>NA</v>
      </c>
      <c r="Y97" s="7" t="str">
        <f t="shared" si="10"/>
        <v>NA</v>
      </c>
      <c r="Z97" s="7" t="str">
        <f>IFERROR(Y97*#REF!, "NA")</f>
        <v>NA</v>
      </c>
    </row>
    <row r="98" spans="1:26">
      <c r="A98" t="s">
        <v>96</v>
      </c>
      <c r="B98" s="17" t="s">
        <v>30</v>
      </c>
      <c r="C98" s="6" t="s">
        <v>27</v>
      </c>
      <c r="D98" s="18">
        <v>0.13300000000000001</v>
      </c>
      <c r="E98" s="7">
        <v>1</v>
      </c>
      <c r="F98" s="7">
        <v>0.13300000000000001</v>
      </c>
      <c r="G98" s="6">
        <v>0.77</v>
      </c>
      <c r="H98" s="6">
        <v>0.12</v>
      </c>
      <c r="I98" s="9">
        <f>K98*H98</f>
        <v>0.09</v>
      </c>
      <c r="J98" t="s">
        <v>1</v>
      </c>
      <c r="K98" s="8">
        <v>0.75</v>
      </c>
      <c r="L98" s="20"/>
      <c r="M98" s="20"/>
      <c r="N98" s="20"/>
      <c r="O98" t="s">
        <v>1</v>
      </c>
      <c r="P98" s="20">
        <v>2.1999999999999999E-2</v>
      </c>
      <c r="Q98" s="20">
        <v>3.5000000000000003E-2</v>
      </c>
      <c r="R98" s="20" t="s">
        <v>1</v>
      </c>
      <c r="S98" s="6" t="s">
        <v>1</v>
      </c>
      <c r="T98" s="6" t="s">
        <v>1</v>
      </c>
      <c r="U98" s="6" t="s">
        <v>1</v>
      </c>
      <c r="V98" s="9">
        <v>0.74399999999999999</v>
      </c>
      <c r="W98" s="6" t="str">
        <f t="shared" si="8"/>
        <v>NA</v>
      </c>
      <c r="X98" s="7" t="str">
        <f t="shared" si="9"/>
        <v>NA</v>
      </c>
      <c r="Y98" s="7">
        <f>IFERROR(35*P98+14.1*Q98+15.1*V98, "NA")</f>
        <v>12.4979</v>
      </c>
      <c r="Z98" s="7">
        <f>IFERROR(Y98*I98, "NA")</f>
        <v>1.124811</v>
      </c>
    </row>
    <row r="99" spans="1:26">
      <c r="A99" t="s">
        <v>96</v>
      </c>
      <c r="B99" s="6" t="s">
        <v>128</v>
      </c>
      <c r="C99" s="6" t="s">
        <v>27</v>
      </c>
      <c r="D99" s="18">
        <v>0.14099999999999999</v>
      </c>
      <c r="E99" s="7">
        <v>2.1</v>
      </c>
      <c r="F99" s="7">
        <v>0.29599999999999999</v>
      </c>
      <c r="G99" s="6">
        <v>0.77</v>
      </c>
      <c r="H99" s="6">
        <v>5.5E-2</v>
      </c>
      <c r="I99" s="20">
        <v>5.2999999999999999E-2</v>
      </c>
      <c r="J99" t="s">
        <v>1</v>
      </c>
      <c r="K99" s="7">
        <f>IFERROR(I99/H99,"NA")</f>
        <v>0.96363636363636362</v>
      </c>
      <c r="L99" s="20"/>
      <c r="M99" s="20"/>
      <c r="N99" s="20"/>
      <c r="O99" t="s">
        <v>1</v>
      </c>
      <c r="P99" s="20" t="s">
        <v>1</v>
      </c>
      <c r="Q99" s="20" t="s">
        <v>1</v>
      </c>
      <c r="R99" s="20" t="s">
        <v>1</v>
      </c>
      <c r="S99" s="6" t="s">
        <v>1</v>
      </c>
      <c r="T99" s="6" t="s">
        <v>1</v>
      </c>
      <c r="U99" s="6" t="s">
        <v>1</v>
      </c>
      <c r="V99" s="6" t="s">
        <v>1</v>
      </c>
      <c r="W99" s="6" t="str">
        <f t="shared" si="8"/>
        <v>NA</v>
      </c>
      <c r="X99" s="7" t="str">
        <f t="shared" si="9"/>
        <v>NA</v>
      </c>
      <c r="Y99" s="7" t="str">
        <f t="shared" si="10"/>
        <v>NA</v>
      </c>
      <c r="Z99" s="7" t="str">
        <f>IFERROR(Y99*#REF!, "NA")</f>
        <v>NA</v>
      </c>
    </row>
    <row r="100" spans="1:26">
      <c r="A100" t="s">
        <v>96</v>
      </c>
      <c r="B100" s="17" t="s">
        <v>129</v>
      </c>
      <c r="C100" s="6" t="s">
        <v>27</v>
      </c>
      <c r="D100" s="18">
        <v>1.6539999999999999</v>
      </c>
      <c r="E100" s="7">
        <v>2.1</v>
      </c>
      <c r="F100" s="7">
        <v>3.4740000000000002</v>
      </c>
      <c r="G100" s="6">
        <v>0.77</v>
      </c>
      <c r="H100" s="6" t="s">
        <v>1</v>
      </c>
      <c r="I100" s="20" t="s">
        <v>1</v>
      </c>
      <c r="J100" t="s">
        <v>1</v>
      </c>
      <c r="K100" s="8">
        <v>0.75</v>
      </c>
      <c r="L100" s="20"/>
      <c r="M100" s="20"/>
      <c r="N100" s="20"/>
      <c r="O100" t="s">
        <v>1</v>
      </c>
      <c r="P100" s="20" t="s">
        <v>1</v>
      </c>
      <c r="Q100" s="20" t="s">
        <v>1</v>
      </c>
      <c r="R100" s="20" t="s">
        <v>1</v>
      </c>
      <c r="S100" s="6" t="s">
        <v>1</v>
      </c>
      <c r="T100" s="6" t="s">
        <v>1</v>
      </c>
      <c r="U100" s="6" t="s">
        <v>1</v>
      </c>
      <c r="V100" s="6" t="s">
        <v>1</v>
      </c>
      <c r="W100" s="6" t="str">
        <f t="shared" si="8"/>
        <v>NA</v>
      </c>
      <c r="X100" s="7" t="str">
        <f t="shared" si="9"/>
        <v>NA</v>
      </c>
      <c r="Y100" s="7" t="str">
        <f t="shared" si="10"/>
        <v>NA</v>
      </c>
      <c r="Z100" s="7" t="str">
        <f>IFERROR(Y100*#REF!, "NA")</f>
        <v>NA</v>
      </c>
    </row>
    <row r="101" spans="1:26">
      <c r="A101" t="s">
        <v>96</v>
      </c>
      <c r="B101" s="6" t="s">
        <v>31</v>
      </c>
      <c r="C101" s="6" t="s">
        <v>21</v>
      </c>
      <c r="D101" s="18">
        <v>0.13</v>
      </c>
      <c r="E101" s="7">
        <v>1</v>
      </c>
      <c r="F101" s="7">
        <v>0.13</v>
      </c>
      <c r="G101" s="6">
        <v>0.77</v>
      </c>
      <c r="H101" s="6">
        <v>0.14000000000000001</v>
      </c>
      <c r="I101" s="20" t="s">
        <v>1</v>
      </c>
      <c r="J101" t="s">
        <v>1</v>
      </c>
      <c r="K101" s="19" t="str">
        <f t="shared" ref="K101:K113" si="14">IFERROR(I101/H101,"NA")</f>
        <v>NA</v>
      </c>
      <c r="L101" s="20"/>
      <c r="M101" s="20"/>
      <c r="N101" s="20"/>
      <c r="O101" t="s">
        <v>1</v>
      </c>
      <c r="P101" s="20">
        <v>0.14499999999999999</v>
      </c>
      <c r="Q101" s="20">
        <v>0.114</v>
      </c>
      <c r="R101" s="20" t="s">
        <v>1</v>
      </c>
      <c r="S101" s="6">
        <v>7.4999999999999997E-2</v>
      </c>
      <c r="T101" s="6">
        <v>0.19900000000000001</v>
      </c>
      <c r="U101" s="6">
        <v>0.27400000000000002</v>
      </c>
      <c r="V101" s="6" t="s">
        <v>1</v>
      </c>
      <c r="W101" s="6" t="str">
        <f t="shared" si="8"/>
        <v>NA</v>
      </c>
      <c r="X101" s="7">
        <f t="shared" si="9"/>
        <v>10.819800000000001</v>
      </c>
      <c r="Y101" s="7" t="str">
        <f t="shared" si="10"/>
        <v>NA</v>
      </c>
      <c r="Z101" s="7" t="str">
        <f>IFERROR(X101*I101, "NA")</f>
        <v>NA</v>
      </c>
    </row>
    <row r="102" spans="1:26">
      <c r="A102" t="s">
        <v>96</v>
      </c>
      <c r="B102" s="6" t="s">
        <v>130</v>
      </c>
      <c r="C102" s="6" t="s">
        <v>21</v>
      </c>
      <c r="D102" s="18">
        <v>5</v>
      </c>
      <c r="E102" s="7">
        <v>3.5</v>
      </c>
      <c r="F102" s="7">
        <v>17.5</v>
      </c>
      <c r="G102" s="6">
        <v>0.77</v>
      </c>
      <c r="H102" s="6" t="s">
        <v>1</v>
      </c>
      <c r="I102" s="20" t="s">
        <v>1</v>
      </c>
      <c r="J102" t="s">
        <v>1</v>
      </c>
      <c r="K102" s="19" t="str">
        <f t="shared" si="14"/>
        <v>NA</v>
      </c>
      <c r="L102" s="20"/>
      <c r="M102" s="20"/>
      <c r="N102" s="20"/>
      <c r="O102" t="s">
        <v>1</v>
      </c>
      <c r="P102" s="20" t="s">
        <v>1</v>
      </c>
      <c r="Q102" s="20" t="s">
        <v>1</v>
      </c>
      <c r="R102" s="20" t="s">
        <v>1</v>
      </c>
      <c r="S102" s="6" t="s">
        <v>1</v>
      </c>
      <c r="T102" s="6" t="s">
        <v>1</v>
      </c>
      <c r="U102" s="6" t="s">
        <v>1</v>
      </c>
      <c r="V102" s="6" t="s">
        <v>1</v>
      </c>
      <c r="W102" s="6" t="str">
        <f t="shared" si="8"/>
        <v>NA</v>
      </c>
      <c r="X102" s="7" t="str">
        <f t="shared" si="9"/>
        <v>NA</v>
      </c>
      <c r="Y102" s="7" t="str">
        <f t="shared" si="10"/>
        <v>NA</v>
      </c>
      <c r="Z102" s="7" t="str">
        <f>IFERROR(Y102*#REF!, "NA")</f>
        <v>NA</v>
      </c>
    </row>
    <row r="103" spans="1:26">
      <c r="A103" t="s">
        <v>96</v>
      </c>
      <c r="B103" s="6" t="s">
        <v>131</v>
      </c>
      <c r="C103" s="6" t="s">
        <v>21</v>
      </c>
      <c r="D103" s="18">
        <v>0.9</v>
      </c>
      <c r="E103" s="7">
        <v>1.74</v>
      </c>
      <c r="F103" s="7">
        <v>1.5669999999999999</v>
      </c>
      <c r="G103" s="6">
        <v>0.77</v>
      </c>
      <c r="H103" s="6" t="s">
        <v>1</v>
      </c>
      <c r="I103" s="20" t="s">
        <v>1</v>
      </c>
      <c r="J103" t="s">
        <v>1</v>
      </c>
      <c r="K103" s="19" t="str">
        <f t="shared" si="14"/>
        <v>NA</v>
      </c>
      <c r="L103" s="20"/>
      <c r="M103" s="20"/>
      <c r="N103" s="20"/>
      <c r="O103" t="s">
        <v>1</v>
      </c>
      <c r="P103" s="20" t="s">
        <v>1</v>
      </c>
      <c r="Q103" s="20" t="s">
        <v>1</v>
      </c>
      <c r="R103" s="20" t="s">
        <v>1</v>
      </c>
      <c r="S103" s="6" t="s">
        <v>1</v>
      </c>
      <c r="T103" s="6" t="s">
        <v>1</v>
      </c>
      <c r="U103" s="6" t="s">
        <v>1</v>
      </c>
      <c r="V103" s="6" t="s">
        <v>1</v>
      </c>
      <c r="W103" s="6" t="str">
        <f t="shared" si="8"/>
        <v>NA</v>
      </c>
      <c r="X103" s="7" t="str">
        <f t="shared" si="9"/>
        <v>NA</v>
      </c>
      <c r="Y103" s="7" t="str">
        <f t="shared" si="10"/>
        <v>NA</v>
      </c>
      <c r="Z103" s="7" t="str">
        <f>IFERROR(Y103*#REF!, "NA")</f>
        <v>NA</v>
      </c>
    </row>
    <row r="104" spans="1:26">
      <c r="A104" t="s">
        <v>96</v>
      </c>
      <c r="B104" s="17" t="s">
        <v>32</v>
      </c>
      <c r="C104" s="6" t="s">
        <v>33</v>
      </c>
      <c r="D104" s="18">
        <v>1.2E-2</v>
      </c>
      <c r="E104" s="7">
        <v>1</v>
      </c>
      <c r="F104" s="7">
        <v>1.2E-2</v>
      </c>
      <c r="G104" s="6">
        <v>0.77</v>
      </c>
      <c r="H104" s="6">
        <v>2.5000000000000001E-2</v>
      </c>
      <c r="I104" s="20">
        <v>1.2999999999999999E-2</v>
      </c>
      <c r="J104" t="s">
        <v>1</v>
      </c>
      <c r="K104" s="19">
        <f t="shared" si="14"/>
        <v>0.51999999999999991</v>
      </c>
      <c r="L104" s="20"/>
      <c r="M104" s="20"/>
      <c r="N104" s="20"/>
      <c r="O104" t="s">
        <v>1</v>
      </c>
      <c r="P104" s="6">
        <v>0.50800000000000001</v>
      </c>
      <c r="Q104" s="9">
        <v>5.0398750000000006E-2</v>
      </c>
      <c r="R104" s="6" t="s">
        <v>1</v>
      </c>
      <c r="S104" s="6">
        <v>1.2E-2</v>
      </c>
      <c r="T104" s="6">
        <v>4.2000000000000003E-2</v>
      </c>
      <c r="U104" s="6">
        <v>5.3999999999999999E-2</v>
      </c>
      <c r="V104" s="6" t="s">
        <v>1</v>
      </c>
      <c r="W104" s="6" t="str">
        <f t="shared" si="8"/>
        <v>NA</v>
      </c>
      <c r="X104" s="7">
        <f t="shared" si="9"/>
        <v>19.306022375000001</v>
      </c>
      <c r="Y104" s="7" t="str">
        <f t="shared" si="10"/>
        <v>NA</v>
      </c>
      <c r="Z104" s="7">
        <f t="shared" ref="Z104:Z113" si="15">IFERROR(X104*I104, "NA")</f>
        <v>0.25097829087500001</v>
      </c>
    </row>
    <row r="105" spans="1:26">
      <c r="A105" t="s">
        <v>96</v>
      </c>
      <c r="B105" s="17" t="s">
        <v>32</v>
      </c>
      <c r="C105" s="6" t="s">
        <v>33</v>
      </c>
      <c r="D105" s="18">
        <v>6.7000000000000004E-2</v>
      </c>
      <c r="E105" s="7">
        <v>1</v>
      </c>
      <c r="F105" s="7">
        <v>6.7000000000000004E-2</v>
      </c>
      <c r="G105" s="6">
        <v>0.77</v>
      </c>
      <c r="H105" s="6">
        <v>2.5000000000000001E-2</v>
      </c>
      <c r="I105" s="20">
        <v>1.2999999999999999E-2</v>
      </c>
      <c r="J105" t="s">
        <v>1</v>
      </c>
      <c r="K105" s="19">
        <f t="shared" si="14"/>
        <v>0.51999999999999991</v>
      </c>
      <c r="L105" s="20"/>
      <c r="M105" s="20"/>
      <c r="N105" s="20"/>
      <c r="O105" t="s">
        <v>1</v>
      </c>
      <c r="P105" s="6">
        <v>0.50800000000000001</v>
      </c>
      <c r="Q105" s="9">
        <v>5.0398750000000006E-2</v>
      </c>
      <c r="R105" s="6" t="s">
        <v>1</v>
      </c>
      <c r="S105" s="6">
        <v>1.2E-2</v>
      </c>
      <c r="T105" s="6">
        <v>4.2000000000000003E-2</v>
      </c>
      <c r="U105" s="6">
        <v>5.3999999999999999E-2</v>
      </c>
      <c r="V105" s="6" t="s">
        <v>1</v>
      </c>
      <c r="W105" s="6" t="str">
        <f t="shared" si="8"/>
        <v>NA</v>
      </c>
      <c r="X105" s="7">
        <f t="shared" si="9"/>
        <v>19.306022375000001</v>
      </c>
      <c r="Y105" s="7" t="str">
        <f t="shared" si="10"/>
        <v>NA</v>
      </c>
      <c r="Z105" s="7">
        <f t="shared" si="15"/>
        <v>0.25097829087500001</v>
      </c>
    </row>
    <row r="106" spans="1:26">
      <c r="A106" t="s">
        <v>96</v>
      </c>
      <c r="B106" s="17" t="s">
        <v>32</v>
      </c>
      <c r="C106" s="6" t="s">
        <v>33</v>
      </c>
      <c r="D106" s="18">
        <v>8.8999999999999996E-2</v>
      </c>
      <c r="E106" s="7">
        <v>3.16</v>
      </c>
      <c r="F106" s="7">
        <v>0.28100000000000003</v>
      </c>
      <c r="G106" s="6">
        <v>0.77</v>
      </c>
      <c r="H106" s="6">
        <v>2.5000000000000001E-2</v>
      </c>
      <c r="I106" s="20">
        <v>1.2999999999999999E-2</v>
      </c>
      <c r="J106" t="s">
        <v>1</v>
      </c>
      <c r="K106" s="7">
        <f t="shared" si="14"/>
        <v>0.51999999999999991</v>
      </c>
      <c r="L106" s="20"/>
      <c r="M106" s="20"/>
      <c r="N106" s="20"/>
      <c r="O106" t="s">
        <v>1</v>
      </c>
      <c r="P106" s="6">
        <v>0.50800000000000001</v>
      </c>
      <c r="Q106" s="9">
        <v>5.0398750000000006E-2</v>
      </c>
      <c r="R106" s="6" t="s">
        <v>1</v>
      </c>
      <c r="S106" s="6">
        <v>1.2E-2</v>
      </c>
      <c r="T106" s="6">
        <v>4.2000000000000003E-2</v>
      </c>
      <c r="U106" s="6">
        <v>5.3999999999999999E-2</v>
      </c>
      <c r="V106" s="6" t="s">
        <v>1</v>
      </c>
      <c r="W106" s="6" t="str">
        <f t="shared" si="8"/>
        <v>NA</v>
      </c>
      <c r="X106" s="7">
        <f t="shared" si="9"/>
        <v>19.306022375000001</v>
      </c>
      <c r="Y106" s="7" t="str">
        <f t="shared" si="10"/>
        <v>NA</v>
      </c>
      <c r="Z106" s="7">
        <f t="shared" si="15"/>
        <v>0.25097829087500001</v>
      </c>
    </row>
    <row r="107" spans="1:26">
      <c r="A107" t="s">
        <v>96</v>
      </c>
      <c r="B107" s="17" t="s">
        <v>32</v>
      </c>
      <c r="C107" s="6" t="s">
        <v>33</v>
      </c>
      <c r="D107" s="18">
        <v>4.2000000000000003E-2</v>
      </c>
      <c r="E107" s="7">
        <v>9</v>
      </c>
      <c r="F107" s="7">
        <v>0.375</v>
      </c>
      <c r="G107" s="6">
        <v>0.77</v>
      </c>
      <c r="H107" s="6">
        <v>2.5000000000000001E-2</v>
      </c>
      <c r="I107" s="20">
        <v>1.2999999999999999E-2</v>
      </c>
      <c r="J107" t="s">
        <v>1</v>
      </c>
      <c r="K107" s="7">
        <f t="shared" si="14"/>
        <v>0.51999999999999991</v>
      </c>
      <c r="L107" s="20"/>
      <c r="M107" s="20"/>
      <c r="N107" s="20"/>
      <c r="O107" t="s">
        <v>1</v>
      </c>
      <c r="P107" s="6">
        <v>0.50800000000000001</v>
      </c>
      <c r="Q107" s="9">
        <v>5.0398750000000006E-2</v>
      </c>
      <c r="R107" s="6" t="s">
        <v>1</v>
      </c>
      <c r="S107" s="6">
        <v>1.2E-2</v>
      </c>
      <c r="T107" s="6">
        <v>4.2000000000000003E-2</v>
      </c>
      <c r="U107" s="6">
        <v>5.3999999999999999E-2</v>
      </c>
      <c r="V107" s="6" t="s">
        <v>1</v>
      </c>
      <c r="W107" s="6" t="str">
        <f t="shared" si="8"/>
        <v>NA</v>
      </c>
      <c r="X107" s="7">
        <f t="shared" si="9"/>
        <v>19.306022375000001</v>
      </c>
      <c r="Y107" s="7" t="str">
        <f t="shared" si="10"/>
        <v>NA</v>
      </c>
      <c r="Z107" s="7">
        <f t="shared" si="15"/>
        <v>0.25097829087500001</v>
      </c>
    </row>
    <row r="108" spans="1:26">
      <c r="A108" t="s">
        <v>96</v>
      </c>
      <c r="B108" s="17" t="s">
        <v>32</v>
      </c>
      <c r="C108" s="6" t="s">
        <v>33</v>
      </c>
      <c r="D108" s="18">
        <v>0.33300000000000002</v>
      </c>
      <c r="E108" s="7">
        <v>3.14</v>
      </c>
      <c r="F108" s="7">
        <v>1.048</v>
      </c>
      <c r="G108" s="6">
        <v>0.77</v>
      </c>
      <c r="H108" s="6">
        <v>2.5000000000000001E-2</v>
      </c>
      <c r="I108" s="20">
        <v>1.2999999999999999E-2</v>
      </c>
      <c r="J108" t="s">
        <v>1</v>
      </c>
      <c r="K108" s="7">
        <f t="shared" si="14"/>
        <v>0.51999999999999991</v>
      </c>
      <c r="L108" s="20"/>
      <c r="M108" s="20"/>
      <c r="N108" s="20"/>
      <c r="O108" t="s">
        <v>1</v>
      </c>
      <c r="P108" s="6">
        <v>0.50800000000000001</v>
      </c>
      <c r="Q108" s="9">
        <v>5.0398750000000006E-2</v>
      </c>
      <c r="R108" s="6" t="s">
        <v>1</v>
      </c>
      <c r="S108" s="6">
        <v>1.2E-2</v>
      </c>
      <c r="T108" s="6">
        <v>4.2000000000000003E-2</v>
      </c>
      <c r="U108" s="6">
        <v>5.3999999999999999E-2</v>
      </c>
      <c r="V108" s="6" t="s">
        <v>1</v>
      </c>
      <c r="W108" s="6" t="str">
        <f t="shared" si="8"/>
        <v>NA</v>
      </c>
      <c r="X108" s="7">
        <f t="shared" si="9"/>
        <v>19.306022375000001</v>
      </c>
      <c r="Y108" s="7" t="str">
        <f t="shared" si="10"/>
        <v>NA</v>
      </c>
      <c r="Z108" s="7">
        <f t="shared" si="15"/>
        <v>0.25097829087500001</v>
      </c>
    </row>
    <row r="109" spans="1:26">
      <c r="A109" t="s">
        <v>96</v>
      </c>
      <c r="B109" s="17" t="s">
        <v>32</v>
      </c>
      <c r="C109" s="6" t="s">
        <v>33</v>
      </c>
      <c r="D109" s="18">
        <v>0.85499999999999998</v>
      </c>
      <c r="E109" s="7">
        <v>5</v>
      </c>
      <c r="F109" s="7">
        <v>4.2750000000000004</v>
      </c>
      <c r="G109" s="6">
        <v>0.77</v>
      </c>
      <c r="H109" s="6">
        <v>2.5000000000000001E-2</v>
      </c>
      <c r="I109" s="20">
        <v>1.2999999999999999E-2</v>
      </c>
      <c r="J109" t="s">
        <v>1</v>
      </c>
      <c r="K109" s="7">
        <f t="shared" si="14"/>
        <v>0.51999999999999991</v>
      </c>
      <c r="L109" s="20"/>
      <c r="M109" s="20"/>
      <c r="N109" s="20"/>
      <c r="O109" t="s">
        <v>1</v>
      </c>
      <c r="P109" s="6">
        <v>0.50800000000000001</v>
      </c>
      <c r="Q109" s="9">
        <v>5.0398750000000006E-2</v>
      </c>
      <c r="R109" s="6" t="s">
        <v>1</v>
      </c>
      <c r="S109" s="6">
        <v>1.2E-2</v>
      </c>
      <c r="T109" s="6">
        <v>4.2000000000000003E-2</v>
      </c>
      <c r="U109" s="6">
        <v>5.3999999999999999E-2</v>
      </c>
      <c r="V109" s="6" t="s">
        <v>1</v>
      </c>
      <c r="W109" s="6" t="str">
        <f t="shared" si="8"/>
        <v>NA</v>
      </c>
      <c r="X109" s="7">
        <f t="shared" si="9"/>
        <v>19.306022375000001</v>
      </c>
      <c r="Y109" s="7" t="str">
        <f t="shared" si="10"/>
        <v>NA</v>
      </c>
      <c r="Z109" s="7">
        <f t="shared" si="15"/>
        <v>0.25097829087500001</v>
      </c>
    </row>
    <row r="110" spans="1:26">
      <c r="A110" t="s">
        <v>96</v>
      </c>
      <c r="B110" s="6" t="s">
        <v>34</v>
      </c>
      <c r="C110" s="6" t="s">
        <v>33</v>
      </c>
      <c r="D110" s="18">
        <v>1.6E-2</v>
      </c>
      <c r="E110" s="7">
        <v>3.16</v>
      </c>
      <c r="F110" s="7">
        <v>0.05</v>
      </c>
      <c r="G110" s="6">
        <v>0.77</v>
      </c>
      <c r="H110" s="6">
        <v>6.5000000000000002E-2</v>
      </c>
      <c r="I110" s="20">
        <v>2.1999999999999999E-2</v>
      </c>
      <c r="J110" t="s">
        <v>1</v>
      </c>
      <c r="K110" s="7">
        <f t="shared" si="14"/>
        <v>0.33846153846153842</v>
      </c>
      <c r="L110" s="20"/>
      <c r="M110" s="20"/>
      <c r="N110" s="20"/>
      <c r="O110" t="s">
        <v>1</v>
      </c>
      <c r="P110" s="6">
        <v>0.11899999999999999</v>
      </c>
      <c r="Q110" s="6">
        <v>0.09</v>
      </c>
      <c r="R110" s="6" t="s">
        <v>1</v>
      </c>
      <c r="S110" s="6">
        <v>3.1E-2</v>
      </c>
      <c r="T110" s="6">
        <v>0.11799999999999999</v>
      </c>
      <c r="U110" s="6">
        <v>0.14899999999999999</v>
      </c>
      <c r="V110" s="6" t="s">
        <v>1</v>
      </c>
      <c r="W110" s="6" t="str">
        <f t="shared" si="8"/>
        <v>NA</v>
      </c>
      <c r="X110" s="7">
        <f t="shared" si="9"/>
        <v>7.6838999999999995</v>
      </c>
      <c r="Y110" s="7" t="str">
        <f t="shared" si="10"/>
        <v>NA</v>
      </c>
      <c r="Z110" s="7">
        <f t="shared" si="15"/>
        <v>0.16904579999999997</v>
      </c>
    </row>
    <row r="111" spans="1:26">
      <c r="A111" t="s">
        <v>96</v>
      </c>
      <c r="B111" s="6" t="s">
        <v>132</v>
      </c>
      <c r="C111" s="6" t="s">
        <v>33</v>
      </c>
      <c r="D111" s="18">
        <v>2.4E-2</v>
      </c>
      <c r="E111" s="7">
        <v>3.16</v>
      </c>
      <c r="F111" s="7">
        <v>7.4999999999999997E-2</v>
      </c>
      <c r="G111" s="6">
        <v>0.77</v>
      </c>
      <c r="H111" s="6">
        <v>0.161</v>
      </c>
      <c r="I111" s="20">
        <v>8.0000000000000002E-3</v>
      </c>
      <c r="J111">
        <v>0.1</v>
      </c>
      <c r="K111" s="7">
        <f t="shared" si="14"/>
        <v>4.9689440993788817E-2</v>
      </c>
      <c r="L111" s="20"/>
      <c r="M111" s="20"/>
      <c r="N111" s="20"/>
      <c r="O111">
        <v>0.86</v>
      </c>
      <c r="P111" s="6">
        <v>0.08</v>
      </c>
      <c r="Q111" s="6">
        <v>2.9000000000000001E-2</v>
      </c>
      <c r="R111" s="6" t="s">
        <v>1</v>
      </c>
      <c r="S111" s="6">
        <v>1E-3</v>
      </c>
      <c r="T111" s="6" t="s">
        <v>1</v>
      </c>
      <c r="U111" s="6">
        <v>1E-3</v>
      </c>
      <c r="V111" s="6" t="s">
        <v>1</v>
      </c>
      <c r="W111" s="6" t="str">
        <f t="shared" ref="W111:W141" si="16">IFERROR(35*P111+14.1*Q111+15.1*R111, "NA")</f>
        <v>NA</v>
      </c>
      <c r="X111" s="7">
        <f t="shared" ref="X111:X141" si="17">IFERROR(35*P111+14.1*Q111+15.1*U111, "NA")</f>
        <v>3.2240000000000002</v>
      </c>
      <c r="Y111" s="7" t="str">
        <f t="shared" ref="Y111:Y141" si="18">IFERROR(35*P111+14.1*Q111+15.1*V111, "NA")</f>
        <v>NA</v>
      </c>
      <c r="Z111" s="7">
        <f t="shared" si="15"/>
        <v>2.5792000000000002E-2</v>
      </c>
    </row>
    <row r="112" spans="1:26">
      <c r="A112" t="s">
        <v>96</v>
      </c>
      <c r="B112" s="6" t="s">
        <v>132</v>
      </c>
      <c r="C112" s="6" t="s">
        <v>33</v>
      </c>
      <c r="D112" s="18">
        <v>4.8000000000000001E-2</v>
      </c>
      <c r="E112" s="7">
        <v>3.16</v>
      </c>
      <c r="F112" s="7">
        <v>0.152</v>
      </c>
      <c r="G112" s="6">
        <v>0.77</v>
      </c>
      <c r="H112" s="6">
        <v>0.161</v>
      </c>
      <c r="I112" s="20">
        <v>8.0000000000000002E-3</v>
      </c>
      <c r="J112">
        <v>0.1</v>
      </c>
      <c r="K112" s="7">
        <f t="shared" si="14"/>
        <v>4.9689440993788817E-2</v>
      </c>
      <c r="L112" s="20"/>
      <c r="M112" s="20"/>
      <c r="N112" s="20"/>
      <c r="O112">
        <v>0.86</v>
      </c>
      <c r="P112" s="6">
        <v>0.08</v>
      </c>
      <c r="Q112" s="6">
        <v>2.9000000000000001E-2</v>
      </c>
      <c r="R112" s="6" t="s">
        <v>1</v>
      </c>
      <c r="S112" s="6">
        <v>1E-3</v>
      </c>
      <c r="T112" s="6" t="s">
        <v>1</v>
      </c>
      <c r="U112" s="6">
        <v>1E-3</v>
      </c>
      <c r="V112" s="6" t="s">
        <v>1</v>
      </c>
      <c r="W112" s="6" t="str">
        <f t="shared" si="16"/>
        <v>NA</v>
      </c>
      <c r="X112" s="7">
        <f t="shared" si="17"/>
        <v>3.2240000000000002</v>
      </c>
      <c r="Y112" s="7" t="str">
        <f t="shared" si="18"/>
        <v>NA</v>
      </c>
      <c r="Z112" s="7">
        <f t="shared" si="15"/>
        <v>2.5792000000000002E-2</v>
      </c>
    </row>
    <row r="113" spans="1:26">
      <c r="A113" t="s">
        <v>96</v>
      </c>
      <c r="B113" s="6" t="s">
        <v>35</v>
      </c>
      <c r="C113" s="6" t="s">
        <v>16</v>
      </c>
      <c r="D113" s="18">
        <v>1.6E-2</v>
      </c>
      <c r="E113" s="7">
        <v>1.25</v>
      </c>
      <c r="F113" s="7">
        <v>0.02</v>
      </c>
      <c r="G113" s="6">
        <v>0.77</v>
      </c>
      <c r="H113" s="6" t="s">
        <v>1</v>
      </c>
      <c r="I113" s="20" t="s">
        <v>1</v>
      </c>
      <c r="J113" t="s">
        <v>1</v>
      </c>
      <c r="K113" s="19" t="str">
        <f t="shared" si="14"/>
        <v>NA</v>
      </c>
      <c r="L113" s="20"/>
      <c r="M113" s="20"/>
      <c r="N113" s="20"/>
      <c r="O113" s="14" t="s">
        <v>1</v>
      </c>
      <c r="P113" s="20" t="s">
        <v>1</v>
      </c>
      <c r="Q113" s="20" t="s">
        <v>1</v>
      </c>
      <c r="R113" s="20" t="s">
        <v>1</v>
      </c>
      <c r="S113" s="6" t="s">
        <v>1</v>
      </c>
      <c r="T113" s="6" t="s">
        <v>1</v>
      </c>
      <c r="U113" s="6" t="s">
        <v>1</v>
      </c>
      <c r="V113" s="6" t="s">
        <v>1</v>
      </c>
      <c r="W113" s="6" t="str">
        <f t="shared" si="16"/>
        <v>NA</v>
      </c>
      <c r="X113" s="7" t="str">
        <f t="shared" si="17"/>
        <v>NA</v>
      </c>
      <c r="Y113" s="7" t="str">
        <f t="shared" si="18"/>
        <v>NA</v>
      </c>
      <c r="Z113" s="7" t="str">
        <f t="shared" si="15"/>
        <v>NA</v>
      </c>
    </row>
    <row r="114" spans="1:26">
      <c r="A114" t="s">
        <v>96</v>
      </c>
      <c r="B114" t="s">
        <v>38</v>
      </c>
      <c r="C114" t="s">
        <v>39</v>
      </c>
      <c r="D114">
        <v>0.5</v>
      </c>
      <c r="E114" t="s">
        <v>1</v>
      </c>
      <c r="F114" t="s">
        <v>1</v>
      </c>
      <c r="G114" s="7">
        <v>0.77343226300000001</v>
      </c>
      <c r="H114">
        <v>1.38</v>
      </c>
      <c r="I114">
        <v>0.221</v>
      </c>
      <c r="J114" t="s">
        <v>1</v>
      </c>
      <c r="K114" s="19">
        <f>IFERROR(I114/H114, "NA")</f>
        <v>0.16014492753623188</v>
      </c>
      <c r="M114" s="14"/>
      <c r="N114" s="14"/>
      <c r="O114" s="14" t="s">
        <v>1</v>
      </c>
      <c r="P114" s="14">
        <v>0.28000000000000003</v>
      </c>
      <c r="Q114" s="14">
        <v>1.2E-2</v>
      </c>
      <c r="R114" s="14" t="s">
        <v>1</v>
      </c>
      <c r="S114" t="s">
        <v>1</v>
      </c>
      <c r="T114" t="s">
        <v>1</v>
      </c>
      <c r="U114" t="s">
        <v>1</v>
      </c>
      <c r="V114">
        <v>0.09</v>
      </c>
      <c r="W114" s="6" t="str">
        <f t="shared" si="16"/>
        <v>NA</v>
      </c>
      <c r="X114" s="7" t="str">
        <f t="shared" si="17"/>
        <v>NA</v>
      </c>
      <c r="Y114" s="7">
        <f t="shared" si="18"/>
        <v>11.328200000000001</v>
      </c>
      <c r="Z114" s="7">
        <f>IFERROR(Y114*I114, "NA")</f>
        <v>2.5035322</v>
      </c>
    </row>
    <row r="115" spans="1:26">
      <c r="A115" t="s">
        <v>96</v>
      </c>
      <c r="B115" s="6" t="s">
        <v>40</v>
      </c>
      <c r="C115" s="6" t="s">
        <v>41</v>
      </c>
      <c r="D115" s="18">
        <v>0.375</v>
      </c>
      <c r="E115" s="7">
        <v>0.4</v>
      </c>
      <c r="F115" s="7">
        <v>0.15</v>
      </c>
      <c r="G115" s="6">
        <v>0.77</v>
      </c>
      <c r="H115" s="6">
        <v>9.56</v>
      </c>
      <c r="I115" s="20" t="s">
        <v>1</v>
      </c>
      <c r="J115" t="s">
        <v>1</v>
      </c>
      <c r="K115" s="19" t="str">
        <f>IFERROR(I115/H115,"NA")</f>
        <v>NA</v>
      </c>
      <c r="L115" s="20"/>
      <c r="M115" s="20"/>
      <c r="N115" s="20"/>
      <c r="O115" s="14">
        <v>0.9</v>
      </c>
      <c r="P115" s="20">
        <v>2.1999999999999999E-2</v>
      </c>
      <c r="Q115" s="20" t="s">
        <v>1</v>
      </c>
      <c r="R115" s="20" t="s">
        <v>1</v>
      </c>
      <c r="S115" s="6" t="s">
        <v>1</v>
      </c>
      <c r="T115" s="6" t="s">
        <v>1</v>
      </c>
      <c r="U115" s="6" t="s">
        <v>1</v>
      </c>
      <c r="V115" s="6" t="s">
        <v>1</v>
      </c>
      <c r="W115" s="6" t="str">
        <f t="shared" si="16"/>
        <v>NA</v>
      </c>
      <c r="X115" s="7" t="str">
        <f t="shared" si="17"/>
        <v>NA</v>
      </c>
      <c r="Y115" s="7" t="str">
        <f t="shared" si="18"/>
        <v>NA</v>
      </c>
      <c r="Z115" s="7" t="str">
        <f>IFERROR(Y115*#REF!, "NA")</f>
        <v>NA</v>
      </c>
    </row>
    <row r="116" spans="1:26">
      <c r="A116" t="s">
        <v>96</v>
      </c>
      <c r="B116" s="17" t="s">
        <v>133</v>
      </c>
      <c r="C116" s="6" t="s">
        <v>21</v>
      </c>
      <c r="D116" s="18">
        <v>2.3330000000000002</v>
      </c>
      <c r="E116" s="7">
        <v>1.7</v>
      </c>
      <c r="F116" s="7">
        <v>3.9670000000000001</v>
      </c>
      <c r="G116" s="6">
        <v>0.77</v>
      </c>
      <c r="H116" s="6">
        <v>3.5</v>
      </c>
      <c r="I116" s="20" t="s">
        <v>1</v>
      </c>
      <c r="J116" s="8">
        <f>L116*H116</f>
        <v>3.129</v>
      </c>
      <c r="K116" s="20" t="s">
        <v>1</v>
      </c>
      <c r="L116" s="8">
        <v>0.89400000000000002</v>
      </c>
      <c r="M116" s="19"/>
      <c r="N116" s="19"/>
      <c r="O116" s="14" t="s">
        <v>1</v>
      </c>
      <c r="P116" s="20" t="s">
        <v>1</v>
      </c>
      <c r="Q116" s="20" t="s">
        <v>1</v>
      </c>
      <c r="R116" s="20" t="s">
        <v>1</v>
      </c>
      <c r="S116" s="6" t="s">
        <v>1</v>
      </c>
      <c r="T116" s="6" t="s">
        <v>1</v>
      </c>
      <c r="U116" s="6" t="s">
        <v>1</v>
      </c>
      <c r="V116" s="6" t="s">
        <v>1</v>
      </c>
      <c r="W116" s="6" t="str">
        <f t="shared" si="16"/>
        <v>NA</v>
      </c>
      <c r="X116" s="7" t="str">
        <f t="shared" si="17"/>
        <v>NA</v>
      </c>
      <c r="Y116" s="7" t="str">
        <f t="shared" si="18"/>
        <v>NA</v>
      </c>
      <c r="Z116" s="7" t="str">
        <f>IFERROR(Y116*#REF!, "NA")</f>
        <v>NA</v>
      </c>
    </row>
    <row r="117" spans="1:26">
      <c r="A117" t="s">
        <v>96</v>
      </c>
      <c r="B117" s="6" t="s">
        <v>42</v>
      </c>
      <c r="C117" s="6" t="s">
        <v>43</v>
      </c>
      <c r="D117" s="18">
        <v>0.251</v>
      </c>
      <c r="E117" s="7">
        <v>3.35</v>
      </c>
      <c r="F117" s="7">
        <v>0.84199999999999997</v>
      </c>
      <c r="G117" s="6">
        <v>0.77</v>
      </c>
      <c r="H117" s="6">
        <v>1.9570000000000001</v>
      </c>
      <c r="I117" s="20">
        <v>0.91800000000000004</v>
      </c>
      <c r="J117">
        <v>2.74</v>
      </c>
      <c r="K117" s="19">
        <f>IFERROR(I117/H117,"NA")</f>
        <v>0.4690853346959632</v>
      </c>
      <c r="L117" s="20"/>
      <c r="M117" s="20"/>
      <c r="N117" s="20"/>
      <c r="O117" s="14">
        <v>0.8</v>
      </c>
      <c r="P117" s="20">
        <v>9.9000000000000005E-2</v>
      </c>
      <c r="Q117" s="20">
        <v>6.4000000000000001E-2</v>
      </c>
      <c r="R117" s="20" t="s">
        <v>1</v>
      </c>
      <c r="S117" s="6">
        <v>1.4E-2</v>
      </c>
      <c r="T117" s="6" t="s">
        <v>1</v>
      </c>
      <c r="U117" s="6">
        <v>1.4E-2</v>
      </c>
      <c r="V117" s="6" t="s">
        <v>1</v>
      </c>
      <c r="W117" s="6" t="str">
        <f t="shared" si="16"/>
        <v>NA</v>
      </c>
      <c r="X117" s="7">
        <f t="shared" si="17"/>
        <v>4.5788000000000002</v>
      </c>
      <c r="Y117" s="7" t="str">
        <f t="shared" si="18"/>
        <v>NA</v>
      </c>
      <c r="Z117" s="7">
        <f>IFERROR(X117*I117, "NA")</f>
        <v>4.2033384000000007</v>
      </c>
    </row>
    <row r="118" spans="1:26">
      <c r="A118" t="s">
        <v>96</v>
      </c>
      <c r="B118" s="6" t="s">
        <v>42</v>
      </c>
      <c r="C118" s="6" t="s">
        <v>43</v>
      </c>
      <c r="D118" s="18">
        <v>0.438</v>
      </c>
      <c r="E118" s="7">
        <v>3.7</v>
      </c>
      <c r="F118" s="7">
        <v>1.619</v>
      </c>
      <c r="G118" s="6">
        <v>0.77</v>
      </c>
      <c r="H118" s="6">
        <v>1.9570000000000001</v>
      </c>
      <c r="I118" s="20">
        <v>0.91800000000000004</v>
      </c>
      <c r="J118">
        <v>2.74</v>
      </c>
      <c r="K118" s="19">
        <f>IFERROR(I118/H118,"NA")</f>
        <v>0.4690853346959632</v>
      </c>
      <c r="L118" s="20"/>
      <c r="M118" s="20"/>
      <c r="N118" s="20"/>
      <c r="O118" s="14">
        <v>0.8</v>
      </c>
      <c r="P118" s="20">
        <v>9.9000000000000005E-2</v>
      </c>
      <c r="Q118" s="20">
        <v>6.4000000000000001E-2</v>
      </c>
      <c r="R118" s="20" t="s">
        <v>1</v>
      </c>
      <c r="S118" s="6">
        <v>1.4E-2</v>
      </c>
      <c r="T118" s="6" t="s">
        <v>1</v>
      </c>
      <c r="U118" s="6">
        <v>1.4E-2</v>
      </c>
      <c r="V118" s="6" t="s">
        <v>1</v>
      </c>
      <c r="W118" s="6" t="str">
        <f t="shared" si="16"/>
        <v>NA</v>
      </c>
      <c r="X118" s="7">
        <f t="shared" si="17"/>
        <v>4.5788000000000002</v>
      </c>
      <c r="Y118" s="7" t="str">
        <f t="shared" si="18"/>
        <v>NA</v>
      </c>
      <c r="Z118" s="7">
        <f>IFERROR(X118*I118, "NA")</f>
        <v>4.2033384000000007</v>
      </c>
    </row>
    <row r="119" spans="1:26">
      <c r="A119" t="s">
        <v>96</v>
      </c>
      <c r="B119" t="s">
        <v>44</v>
      </c>
      <c r="C119" t="s">
        <v>21</v>
      </c>
      <c r="D119">
        <v>0.745</v>
      </c>
      <c r="E119" t="s">
        <v>1</v>
      </c>
      <c r="F119" t="s">
        <v>1</v>
      </c>
      <c r="G119" s="7">
        <v>0.77343226300000001</v>
      </c>
      <c r="H119">
        <v>60.097999999999999</v>
      </c>
      <c r="I119">
        <v>94.885000000000005</v>
      </c>
      <c r="J119" t="s">
        <v>1</v>
      </c>
      <c r="K119" s="19">
        <f>IFERROR(I119/H119, "NA")</f>
        <v>1.5788378980997706</v>
      </c>
      <c r="M119" s="14"/>
      <c r="N119" s="14"/>
      <c r="O119" s="14">
        <v>0.84</v>
      </c>
      <c r="P119" s="14">
        <v>1.9E-2</v>
      </c>
      <c r="Q119" s="14">
        <v>0.04</v>
      </c>
      <c r="R119" s="14" t="s">
        <v>1</v>
      </c>
      <c r="S119">
        <v>0.182</v>
      </c>
      <c r="T119">
        <v>0.20899999999999999</v>
      </c>
      <c r="U119">
        <v>0.39100000000000001</v>
      </c>
      <c r="V119">
        <v>0.622</v>
      </c>
      <c r="W119" s="6" t="str">
        <f t="shared" si="16"/>
        <v>NA</v>
      </c>
      <c r="X119" s="7">
        <f t="shared" si="17"/>
        <v>7.1330999999999998</v>
      </c>
      <c r="Y119" s="7">
        <f t="shared" si="18"/>
        <v>10.621199999999998</v>
      </c>
      <c r="Z119" s="7">
        <f>IFERROR(Y119*I119, "NA")</f>
        <v>1007.7925619999999</v>
      </c>
    </row>
    <row r="120" spans="1:26">
      <c r="A120" t="s">
        <v>96</v>
      </c>
      <c r="B120" s="17" t="s">
        <v>134</v>
      </c>
      <c r="C120" s="6" t="s">
        <v>135</v>
      </c>
      <c r="D120" s="18">
        <v>0.73299999999999998</v>
      </c>
      <c r="E120" s="7">
        <v>7.2</v>
      </c>
      <c r="F120" s="7">
        <v>5.28</v>
      </c>
      <c r="G120" s="6">
        <v>0.77</v>
      </c>
      <c r="H120" s="6">
        <v>0.27</v>
      </c>
      <c r="I120" s="8">
        <f>J120*(1-O120)</f>
        <v>4.1188500000000003E-2</v>
      </c>
      <c r="J120" s="8">
        <f>L120*H120</f>
        <v>0.15254999999999999</v>
      </c>
      <c r="K120" s="20" t="s">
        <v>1</v>
      </c>
      <c r="L120" s="8">
        <v>0.56499999999999995</v>
      </c>
      <c r="M120" s="19"/>
      <c r="N120" s="19"/>
      <c r="O120" s="14">
        <v>0.73</v>
      </c>
      <c r="P120" s="20">
        <v>0.27</v>
      </c>
      <c r="Q120" s="20">
        <v>2.1999999999999999E-2</v>
      </c>
      <c r="R120" s="20" t="s">
        <v>1</v>
      </c>
      <c r="S120" s="6" t="s">
        <v>1</v>
      </c>
      <c r="T120" s="6" t="s">
        <v>1</v>
      </c>
      <c r="U120" s="6" t="s">
        <v>1</v>
      </c>
      <c r="V120" s="6" t="s">
        <v>1</v>
      </c>
      <c r="W120" s="6" t="str">
        <f t="shared" si="16"/>
        <v>NA</v>
      </c>
      <c r="X120" s="7" t="str">
        <f t="shared" si="17"/>
        <v>NA</v>
      </c>
      <c r="Y120" s="7" t="str">
        <f t="shared" si="18"/>
        <v>NA</v>
      </c>
      <c r="Z120" s="7" t="str">
        <f>IFERROR(Y120*I120, "NA")</f>
        <v>NA</v>
      </c>
    </row>
    <row r="121" spans="1:26">
      <c r="A121" t="s">
        <v>96</v>
      </c>
      <c r="B121" s="6" t="s">
        <v>45</v>
      </c>
      <c r="C121" s="6" t="s">
        <v>46</v>
      </c>
      <c r="D121" s="18">
        <v>0.375</v>
      </c>
      <c r="E121" s="7">
        <v>2.1</v>
      </c>
      <c r="F121" s="7">
        <v>0.78800000000000003</v>
      </c>
      <c r="G121" s="6">
        <v>0.77</v>
      </c>
      <c r="H121" s="6">
        <v>0.505</v>
      </c>
      <c r="I121" s="20">
        <v>0.11600000000000001</v>
      </c>
      <c r="J121" t="s">
        <v>1</v>
      </c>
      <c r="K121" s="19">
        <f>IFERROR(I121/H121,"NA")</f>
        <v>0.22970297029702971</v>
      </c>
      <c r="L121" s="20"/>
      <c r="M121" s="20"/>
      <c r="N121" s="20"/>
      <c r="O121" s="14">
        <v>0.78</v>
      </c>
      <c r="P121" s="20">
        <v>0.17899999999999999</v>
      </c>
      <c r="Q121" s="20">
        <v>0.11899999999999999</v>
      </c>
      <c r="R121" s="20" t="s">
        <v>1</v>
      </c>
      <c r="S121" s="6" t="s">
        <v>1</v>
      </c>
      <c r="T121" s="6" t="s">
        <v>1</v>
      </c>
      <c r="U121" s="6" t="s">
        <v>1</v>
      </c>
      <c r="V121" s="6">
        <v>0.54600000000000004</v>
      </c>
      <c r="W121" s="6" t="str">
        <f t="shared" si="16"/>
        <v>NA</v>
      </c>
      <c r="X121" s="7" t="str">
        <f t="shared" si="17"/>
        <v>NA</v>
      </c>
      <c r="Y121" s="7">
        <f t="shared" si="18"/>
        <v>16.1875</v>
      </c>
      <c r="Z121" s="7">
        <f>IFERROR(Y121*I121, "NA")</f>
        <v>1.87775</v>
      </c>
    </row>
    <row r="122" spans="1:26">
      <c r="A122" t="s">
        <v>96</v>
      </c>
      <c r="B122" s="6" t="s">
        <v>47</v>
      </c>
      <c r="C122" s="6" t="s">
        <v>6</v>
      </c>
      <c r="D122" s="18">
        <v>0.6</v>
      </c>
      <c r="E122" s="7">
        <v>3.67</v>
      </c>
      <c r="F122" s="7">
        <v>2.2000000000000002</v>
      </c>
      <c r="G122" s="6">
        <v>0.77</v>
      </c>
      <c r="H122" s="6">
        <v>2.8000000000000001E-2</v>
      </c>
      <c r="I122" s="20">
        <v>7.0000000000000001E-3</v>
      </c>
      <c r="J122">
        <v>0.01</v>
      </c>
      <c r="K122" s="19">
        <f>IFERROR(I122/H122,"NA")</f>
        <v>0.25</v>
      </c>
      <c r="L122" s="20"/>
      <c r="M122" s="20"/>
      <c r="N122" s="20"/>
      <c r="O122" s="14">
        <v>0.66</v>
      </c>
      <c r="P122" s="20">
        <v>5.5E-2</v>
      </c>
      <c r="Q122" s="20">
        <v>6.9000000000000006E-2</v>
      </c>
      <c r="R122" s="20" t="s">
        <v>1</v>
      </c>
      <c r="S122" s="6">
        <v>8.9999999999999993E-3</v>
      </c>
      <c r="T122" s="6" t="s">
        <v>1</v>
      </c>
      <c r="U122" s="6">
        <v>8.9999999999999993E-3</v>
      </c>
      <c r="V122" s="6" t="s">
        <v>1</v>
      </c>
      <c r="W122" s="6" t="str">
        <f t="shared" si="16"/>
        <v>NA</v>
      </c>
      <c r="X122" s="7">
        <f t="shared" si="17"/>
        <v>3.0337999999999998</v>
      </c>
      <c r="Y122" s="7" t="str">
        <f t="shared" si="18"/>
        <v>NA</v>
      </c>
      <c r="Z122" s="7">
        <f>IFERROR(X122*I122, "NA")</f>
        <v>2.1236599999999998E-2</v>
      </c>
    </row>
    <row r="123" spans="1:26">
      <c r="A123" t="s">
        <v>96</v>
      </c>
      <c r="B123" s="6" t="s">
        <v>47</v>
      </c>
      <c r="C123" s="6" t="s">
        <v>6</v>
      </c>
      <c r="D123" s="18">
        <v>0.5</v>
      </c>
      <c r="E123" s="7">
        <v>7.29</v>
      </c>
      <c r="F123" s="7">
        <v>3.6429999999999998</v>
      </c>
      <c r="G123" s="6">
        <v>0.77</v>
      </c>
      <c r="H123" s="6">
        <v>2.8000000000000001E-2</v>
      </c>
      <c r="I123" s="20">
        <v>7.0000000000000001E-3</v>
      </c>
      <c r="J123">
        <v>0.01</v>
      </c>
      <c r="K123" s="19">
        <f>IFERROR(I123/H123,"NA")</f>
        <v>0.25</v>
      </c>
      <c r="L123" s="20"/>
      <c r="M123" s="20"/>
      <c r="N123" s="20"/>
      <c r="O123" s="14">
        <v>0.66</v>
      </c>
      <c r="P123" s="20">
        <v>5.5E-2</v>
      </c>
      <c r="Q123" s="20">
        <v>6.9000000000000006E-2</v>
      </c>
      <c r="R123" s="20" t="s">
        <v>1</v>
      </c>
      <c r="S123" s="6">
        <v>8.9999999999999993E-3</v>
      </c>
      <c r="T123" s="6" t="s">
        <v>1</v>
      </c>
      <c r="U123" s="6">
        <v>8.9999999999999993E-3</v>
      </c>
      <c r="V123" s="6" t="s">
        <v>1</v>
      </c>
      <c r="W123" s="6" t="str">
        <f t="shared" si="16"/>
        <v>NA</v>
      </c>
      <c r="X123" s="7">
        <f t="shared" si="17"/>
        <v>3.0337999999999998</v>
      </c>
      <c r="Y123" s="7" t="str">
        <f t="shared" si="18"/>
        <v>NA</v>
      </c>
      <c r="Z123" s="7">
        <f>IFERROR(X123*I123, "NA")</f>
        <v>2.1236599999999998E-2</v>
      </c>
    </row>
    <row r="124" spans="1:26">
      <c r="A124" t="s">
        <v>96</v>
      </c>
      <c r="B124" s="6" t="s">
        <v>47</v>
      </c>
      <c r="C124" s="6" t="s">
        <v>6</v>
      </c>
      <c r="D124" s="18">
        <v>0.69599999999999995</v>
      </c>
      <c r="E124" s="7">
        <v>13.69</v>
      </c>
      <c r="F124" s="7">
        <v>9.5289999999999999</v>
      </c>
      <c r="G124" s="6">
        <v>0.77</v>
      </c>
      <c r="H124" s="6">
        <v>2.8000000000000001E-2</v>
      </c>
      <c r="I124" s="20">
        <v>7.0000000000000001E-3</v>
      </c>
      <c r="J124">
        <v>0.01</v>
      </c>
      <c r="K124" s="19">
        <f>IFERROR(I124/H124,"NA")</f>
        <v>0.25</v>
      </c>
      <c r="L124" s="20"/>
      <c r="M124" s="20"/>
      <c r="N124" s="20"/>
      <c r="O124" s="14">
        <v>0.66</v>
      </c>
      <c r="P124" s="20">
        <v>5.5E-2</v>
      </c>
      <c r="Q124" s="20">
        <v>6.9000000000000006E-2</v>
      </c>
      <c r="R124" s="20" t="s">
        <v>1</v>
      </c>
      <c r="S124" s="6">
        <v>8.9999999999999993E-3</v>
      </c>
      <c r="T124" s="6" t="s">
        <v>1</v>
      </c>
      <c r="U124" s="6">
        <v>8.9999999999999993E-3</v>
      </c>
      <c r="V124" s="6" t="s">
        <v>1</v>
      </c>
      <c r="W124" s="6" t="str">
        <f t="shared" si="16"/>
        <v>NA</v>
      </c>
      <c r="X124" s="7">
        <f t="shared" si="17"/>
        <v>3.0337999999999998</v>
      </c>
      <c r="Y124" s="7" t="str">
        <f t="shared" si="18"/>
        <v>NA</v>
      </c>
      <c r="Z124" s="7">
        <f>IFERROR(X124*I124, "NA")</f>
        <v>2.1236599999999998E-2</v>
      </c>
    </row>
    <row r="125" spans="1:26">
      <c r="A125" t="s">
        <v>96</v>
      </c>
      <c r="B125" s="6" t="s">
        <v>47</v>
      </c>
      <c r="C125" s="6" t="s">
        <v>6</v>
      </c>
      <c r="D125" s="18">
        <v>4.2</v>
      </c>
      <c r="E125" s="7">
        <v>4.5</v>
      </c>
      <c r="F125" s="7">
        <v>18.899999999999999</v>
      </c>
      <c r="G125" s="6">
        <v>0.77</v>
      </c>
      <c r="H125" s="6">
        <v>2.8000000000000001E-2</v>
      </c>
      <c r="I125" s="20">
        <v>7.0000000000000001E-3</v>
      </c>
      <c r="J125">
        <v>0.01</v>
      </c>
      <c r="K125" s="19">
        <f>IFERROR(I125/H125,"NA")</f>
        <v>0.25</v>
      </c>
      <c r="L125" s="20"/>
      <c r="M125" s="20"/>
      <c r="N125" s="20"/>
      <c r="O125" s="14">
        <v>0.66</v>
      </c>
      <c r="P125" s="20">
        <v>5.5E-2</v>
      </c>
      <c r="Q125" s="20">
        <v>6.9000000000000006E-2</v>
      </c>
      <c r="R125" s="20" t="s">
        <v>1</v>
      </c>
      <c r="S125" s="6">
        <v>8.9999999999999993E-3</v>
      </c>
      <c r="T125" s="6" t="s">
        <v>1</v>
      </c>
      <c r="U125" s="6">
        <v>8.9999999999999993E-3</v>
      </c>
      <c r="V125" s="6" t="s">
        <v>1</v>
      </c>
      <c r="W125" s="6" t="str">
        <f t="shared" si="16"/>
        <v>NA</v>
      </c>
      <c r="X125" s="7">
        <f t="shared" si="17"/>
        <v>3.0337999999999998</v>
      </c>
      <c r="Y125" s="7" t="str">
        <f t="shared" si="18"/>
        <v>NA</v>
      </c>
      <c r="Z125" s="7">
        <f>IFERROR(X125*I125, "NA")</f>
        <v>2.1236599999999998E-2</v>
      </c>
    </row>
    <row r="126" spans="1:26">
      <c r="A126" t="s">
        <v>96</v>
      </c>
      <c r="B126" t="s">
        <v>136</v>
      </c>
      <c r="C126" t="s">
        <v>105</v>
      </c>
      <c r="D126">
        <v>8.0000000000000002E-3</v>
      </c>
      <c r="E126" t="s">
        <v>1</v>
      </c>
      <c r="F126" t="s">
        <v>1</v>
      </c>
      <c r="G126" s="7">
        <v>0.77343226300000001</v>
      </c>
      <c r="H126" t="s">
        <v>1</v>
      </c>
      <c r="I126" t="s">
        <v>1</v>
      </c>
      <c r="J126" t="s">
        <v>1</v>
      </c>
      <c r="K126" s="19" t="str">
        <f>IFERROR(I126/H126, "NA")</f>
        <v>NA</v>
      </c>
      <c r="M126" s="14"/>
      <c r="N126" s="14"/>
      <c r="O126" s="14" t="s">
        <v>1</v>
      </c>
      <c r="P126" s="14" t="s">
        <v>1</v>
      </c>
      <c r="Q126" s="14" t="s">
        <v>1</v>
      </c>
      <c r="R126" s="14" t="s">
        <v>1</v>
      </c>
      <c r="S126" t="s">
        <v>1</v>
      </c>
      <c r="T126" t="s">
        <v>1</v>
      </c>
      <c r="U126" t="s">
        <v>1</v>
      </c>
      <c r="V126" t="s">
        <v>1</v>
      </c>
      <c r="W126" s="6" t="str">
        <f t="shared" si="16"/>
        <v>NA</v>
      </c>
      <c r="X126" s="7" t="str">
        <f t="shared" si="17"/>
        <v>NA</v>
      </c>
      <c r="Y126" s="7" t="str">
        <f t="shared" si="18"/>
        <v>NA</v>
      </c>
      <c r="Z126" s="7" t="str">
        <f>IFERROR(X126*I126, "NA")</f>
        <v>NA</v>
      </c>
    </row>
    <row r="127" spans="1:26">
      <c r="A127" t="s">
        <v>96</v>
      </c>
      <c r="B127" s="6" t="s">
        <v>137</v>
      </c>
      <c r="C127" s="6" t="s">
        <v>98</v>
      </c>
      <c r="D127" s="18">
        <v>1.333</v>
      </c>
      <c r="E127" s="7">
        <v>1</v>
      </c>
      <c r="F127" s="7">
        <v>1.333</v>
      </c>
      <c r="G127" s="6">
        <v>0.77</v>
      </c>
      <c r="H127" s="6" t="s">
        <v>1</v>
      </c>
      <c r="I127" s="20" t="s">
        <v>1</v>
      </c>
      <c r="J127" t="s">
        <v>1</v>
      </c>
      <c r="K127" s="19" t="str">
        <f>IFERROR(I127/H127,"NA")</f>
        <v>NA</v>
      </c>
      <c r="L127" s="20"/>
      <c r="M127" s="20"/>
      <c r="N127" s="20"/>
      <c r="O127" s="14" t="s">
        <v>1</v>
      </c>
      <c r="P127" s="20" t="s">
        <v>1</v>
      </c>
      <c r="Q127" s="20" t="s">
        <v>1</v>
      </c>
      <c r="R127" s="20" t="s">
        <v>1</v>
      </c>
      <c r="S127" s="6" t="s">
        <v>1</v>
      </c>
      <c r="T127" s="6" t="s">
        <v>1</v>
      </c>
      <c r="U127" s="6" t="s">
        <v>1</v>
      </c>
      <c r="V127" s="6" t="s">
        <v>1</v>
      </c>
      <c r="W127" s="6" t="str">
        <f t="shared" si="16"/>
        <v>NA</v>
      </c>
      <c r="X127" s="7" t="str">
        <f t="shared" si="17"/>
        <v>NA</v>
      </c>
      <c r="Y127" s="7" t="str">
        <f t="shared" si="18"/>
        <v>NA</v>
      </c>
      <c r="Z127" s="7" t="str">
        <f>IFERROR(Y127*#REF!, "NA")</f>
        <v>NA</v>
      </c>
    </row>
    <row r="128" spans="1:26">
      <c r="A128" t="s">
        <v>96</v>
      </c>
      <c r="B128" s="17" t="s">
        <v>138</v>
      </c>
      <c r="C128" s="6" t="s">
        <v>98</v>
      </c>
      <c r="D128" s="18">
        <v>0.17399999999999999</v>
      </c>
      <c r="E128" s="7">
        <v>1.25</v>
      </c>
      <c r="F128" s="7">
        <v>0.217</v>
      </c>
      <c r="G128" s="6">
        <v>0.77</v>
      </c>
      <c r="H128" s="20">
        <v>1.5</v>
      </c>
      <c r="I128" s="20" t="s">
        <v>1</v>
      </c>
      <c r="J128" s="8">
        <f>L128*H128</f>
        <v>1.2569999999999999</v>
      </c>
      <c r="K128" s="20" t="s">
        <v>1</v>
      </c>
      <c r="L128" s="8">
        <v>0.83799999999999997</v>
      </c>
      <c r="M128" s="19"/>
      <c r="N128" s="19"/>
      <c r="O128" s="14" t="s">
        <v>1</v>
      </c>
      <c r="P128" s="20" t="s">
        <v>1</v>
      </c>
      <c r="Q128" s="20" t="s">
        <v>1</v>
      </c>
      <c r="R128" s="20" t="s">
        <v>1</v>
      </c>
      <c r="S128" s="6" t="s">
        <v>1</v>
      </c>
      <c r="T128" s="6" t="s">
        <v>1</v>
      </c>
      <c r="U128" s="6" t="s">
        <v>1</v>
      </c>
      <c r="V128" s="6" t="s">
        <v>1</v>
      </c>
      <c r="W128" s="6" t="str">
        <f t="shared" si="16"/>
        <v>NA</v>
      </c>
      <c r="X128" s="7" t="str">
        <f t="shared" si="17"/>
        <v>NA</v>
      </c>
      <c r="Y128" s="7" t="str">
        <f t="shared" si="18"/>
        <v>NA</v>
      </c>
      <c r="Z128" s="7" t="str">
        <f>IFERROR(Y128*#REF!, "NA")</f>
        <v>NA</v>
      </c>
    </row>
    <row r="129" spans="1:26">
      <c r="A129" t="s">
        <v>96</v>
      </c>
      <c r="B129" s="6" t="s">
        <v>139</v>
      </c>
      <c r="C129" s="6" t="s">
        <v>98</v>
      </c>
      <c r="D129" s="18">
        <v>0.5</v>
      </c>
      <c r="E129" s="7">
        <v>1</v>
      </c>
      <c r="F129" s="7">
        <v>0.5</v>
      </c>
      <c r="G129" s="6">
        <v>0.77</v>
      </c>
      <c r="H129" s="6" t="s">
        <v>1</v>
      </c>
      <c r="I129" s="20" t="s">
        <v>1</v>
      </c>
      <c r="J129" t="s">
        <v>1</v>
      </c>
      <c r="K129" s="19" t="str">
        <f>IFERROR(I129/H129,"NA")</f>
        <v>NA</v>
      </c>
      <c r="L129" s="20"/>
      <c r="M129" s="20"/>
      <c r="N129" s="20"/>
      <c r="O129" s="14" t="s">
        <v>1</v>
      </c>
      <c r="P129" s="20" t="s">
        <v>1</v>
      </c>
      <c r="Q129" s="20" t="s">
        <v>1</v>
      </c>
      <c r="R129" s="20" t="s">
        <v>1</v>
      </c>
      <c r="S129" s="6" t="s">
        <v>1</v>
      </c>
      <c r="T129" s="6" t="s">
        <v>1</v>
      </c>
      <c r="U129" s="6" t="s">
        <v>1</v>
      </c>
      <c r="V129" s="6" t="s">
        <v>1</v>
      </c>
      <c r="W129" s="6" t="str">
        <f t="shared" si="16"/>
        <v>NA</v>
      </c>
      <c r="X129" s="7" t="str">
        <f t="shared" si="17"/>
        <v>NA</v>
      </c>
      <c r="Y129" s="7" t="str">
        <f t="shared" si="18"/>
        <v>NA</v>
      </c>
      <c r="Z129" s="7" t="str">
        <f>IFERROR(Y129*#REF!, "NA")</f>
        <v>NA</v>
      </c>
    </row>
    <row r="130" spans="1:26">
      <c r="A130" t="s">
        <v>96</v>
      </c>
      <c r="B130" t="s">
        <v>140</v>
      </c>
      <c r="C130" t="s">
        <v>23</v>
      </c>
      <c r="D130">
        <v>0.253</v>
      </c>
      <c r="E130" t="s">
        <v>1</v>
      </c>
      <c r="F130" t="s">
        <v>1</v>
      </c>
      <c r="G130" s="7">
        <v>0.77343226300000001</v>
      </c>
      <c r="H130">
        <v>1.7969999999999999</v>
      </c>
      <c r="I130">
        <v>0.28999999999999998</v>
      </c>
      <c r="J130">
        <v>2.15</v>
      </c>
      <c r="K130" s="19">
        <f>IFERROR(I130/H130, "NA")</f>
        <v>0.16138007790762382</v>
      </c>
      <c r="M130" s="14"/>
      <c r="N130" s="14"/>
      <c r="O130" s="14">
        <v>0.77</v>
      </c>
      <c r="P130" s="14">
        <v>0.05</v>
      </c>
      <c r="Q130" s="14">
        <v>0.10299999999999999</v>
      </c>
      <c r="R130" s="14">
        <v>0.81100000000000005</v>
      </c>
      <c r="S130" t="s">
        <v>1</v>
      </c>
      <c r="T130" t="s">
        <v>1</v>
      </c>
      <c r="U130" t="s">
        <v>1</v>
      </c>
      <c r="V130" t="s">
        <v>1</v>
      </c>
      <c r="W130" s="6">
        <f t="shared" si="16"/>
        <v>15.448399999999999</v>
      </c>
      <c r="X130" s="7" t="str">
        <f t="shared" si="17"/>
        <v>NA</v>
      </c>
      <c r="Y130" s="7" t="str">
        <f t="shared" si="18"/>
        <v>NA</v>
      </c>
      <c r="Z130" s="7">
        <f>IFERROR(W130*I130, "NA")</f>
        <v>4.4800359999999992</v>
      </c>
    </row>
    <row r="131" spans="1:26">
      <c r="A131" t="s">
        <v>96</v>
      </c>
      <c r="B131" t="s">
        <v>141</v>
      </c>
      <c r="C131" t="s">
        <v>142</v>
      </c>
      <c r="D131" t="s">
        <v>1</v>
      </c>
      <c r="E131">
        <v>3</v>
      </c>
      <c r="F131" t="s">
        <v>1</v>
      </c>
      <c r="G131" s="7">
        <v>0.77343226300000001</v>
      </c>
      <c r="H131" t="s">
        <v>1</v>
      </c>
      <c r="I131" t="s">
        <v>1</v>
      </c>
      <c r="J131" t="s">
        <v>1</v>
      </c>
      <c r="K131" s="19" t="str">
        <f>IFERROR(I131/H131, "NA")</f>
        <v>NA</v>
      </c>
      <c r="M131" s="14"/>
      <c r="N131" s="14"/>
      <c r="O131" s="14" t="s">
        <v>1</v>
      </c>
      <c r="P131" s="14" t="s">
        <v>1</v>
      </c>
      <c r="Q131" s="14" t="s">
        <v>1</v>
      </c>
      <c r="R131" s="14" t="s">
        <v>1</v>
      </c>
      <c r="S131" t="s">
        <v>1</v>
      </c>
      <c r="T131" t="s">
        <v>1</v>
      </c>
      <c r="U131" t="s">
        <v>1</v>
      </c>
      <c r="V131" t="s">
        <v>1</v>
      </c>
      <c r="W131" s="6" t="str">
        <f t="shared" si="16"/>
        <v>NA</v>
      </c>
      <c r="X131" s="7" t="str">
        <f t="shared" si="17"/>
        <v>NA</v>
      </c>
      <c r="Y131" s="7" t="str">
        <f t="shared" si="18"/>
        <v>NA</v>
      </c>
      <c r="Z131" s="7" t="str">
        <f>IFERROR(Y131*#REF!, "NA")</f>
        <v>NA</v>
      </c>
    </row>
    <row r="132" spans="1:26">
      <c r="A132" t="s">
        <v>96</v>
      </c>
      <c r="B132" s="17" t="s">
        <v>143</v>
      </c>
      <c r="C132" s="6" t="s">
        <v>21</v>
      </c>
      <c r="D132" s="18">
        <v>0.9</v>
      </c>
      <c r="E132" s="7">
        <v>1</v>
      </c>
      <c r="F132" s="7">
        <v>0.9</v>
      </c>
      <c r="G132" s="6">
        <v>0.77</v>
      </c>
      <c r="H132" s="6">
        <v>2.6</v>
      </c>
      <c r="I132" s="20" t="s">
        <v>1</v>
      </c>
      <c r="J132" s="8">
        <f>L132*H132</f>
        <v>2.2360000000000002</v>
      </c>
      <c r="K132" s="20" t="s">
        <v>1</v>
      </c>
      <c r="L132" s="9">
        <v>0.86</v>
      </c>
      <c r="M132" s="20"/>
      <c r="N132" s="20"/>
      <c r="O132" s="14" t="s">
        <v>1</v>
      </c>
      <c r="P132" s="20" t="s">
        <v>1</v>
      </c>
      <c r="Q132" s="20" t="s">
        <v>1</v>
      </c>
      <c r="R132" s="20" t="s">
        <v>1</v>
      </c>
      <c r="S132" s="6" t="s">
        <v>1</v>
      </c>
      <c r="T132" s="6" t="s">
        <v>1</v>
      </c>
      <c r="U132" s="6" t="s">
        <v>1</v>
      </c>
      <c r="V132" s="6" t="s">
        <v>1</v>
      </c>
      <c r="W132" s="6" t="str">
        <f t="shared" si="16"/>
        <v>NA</v>
      </c>
      <c r="X132" s="7" t="str">
        <f t="shared" si="17"/>
        <v>NA</v>
      </c>
      <c r="Y132" s="7" t="str">
        <f t="shared" si="18"/>
        <v>NA</v>
      </c>
      <c r="Z132" s="7" t="str">
        <f>IFERROR(Y132*#REF!, "NA")</f>
        <v>NA</v>
      </c>
    </row>
    <row r="133" spans="1:26">
      <c r="A133" t="s">
        <v>96</v>
      </c>
      <c r="B133" s="17" t="s">
        <v>143</v>
      </c>
      <c r="C133" s="6" t="s">
        <v>21</v>
      </c>
      <c r="D133" s="18">
        <v>0.9</v>
      </c>
      <c r="E133" s="7">
        <v>1.56</v>
      </c>
      <c r="F133" s="7">
        <v>1.4</v>
      </c>
      <c r="G133" s="6">
        <v>0.77</v>
      </c>
      <c r="H133" s="6">
        <v>2.6</v>
      </c>
      <c r="I133" s="20" t="s">
        <v>1</v>
      </c>
      <c r="J133" s="8">
        <f>L133*H133</f>
        <v>2.2360000000000002</v>
      </c>
      <c r="K133" s="20" t="s">
        <v>1</v>
      </c>
      <c r="L133" s="9">
        <v>0.86</v>
      </c>
      <c r="M133" s="20"/>
      <c r="N133" s="20"/>
      <c r="O133" s="14" t="s">
        <v>1</v>
      </c>
      <c r="P133" s="20" t="s">
        <v>1</v>
      </c>
      <c r="Q133" s="20" t="s">
        <v>1</v>
      </c>
      <c r="R133" s="20" t="s">
        <v>1</v>
      </c>
      <c r="S133" s="6" t="s">
        <v>1</v>
      </c>
      <c r="T133" s="6" t="s">
        <v>1</v>
      </c>
      <c r="U133" s="6" t="s">
        <v>1</v>
      </c>
      <c r="V133" s="6" t="s">
        <v>1</v>
      </c>
      <c r="W133" s="6" t="str">
        <f t="shared" si="16"/>
        <v>NA</v>
      </c>
      <c r="X133" s="7" t="str">
        <f t="shared" si="17"/>
        <v>NA</v>
      </c>
      <c r="Y133" s="7" t="str">
        <f t="shared" si="18"/>
        <v>NA</v>
      </c>
      <c r="Z133" s="7" t="str">
        <f>IFERROR(Y133*#REF!, "NA")</f>
        <v>NA</v>
      </c>
    </row>
    <row r="134" spans="1:26">
      <c r="A134" t="s">
        <v>96</v>
      </c>
      <c r="B134" s="6" t="s">
        <v>48</v>
      </c>
      <c r="C134" s="6" t="s">
        <v>6</v>
      </c>
      <c r="D134" s="18">
        <v>1.536</v>
      </c>
      <c r="E134" s="7">
        <v>2.0699999999999998</v>
      </c>
      <c r="F134" s="7">
        <v>3.1789999999999998</v>
      </c>
      <c r="G134" s="6">
        <v>0.77</v>
      </c>
      <c r="H134" s="6">
        <v>0.74199999999999999</v>
      </c>
      <c r="I134" s="20">
        <v>0.56899999999999995</v>
      </c>
      <c r="J134">
        <v>0.59</v>
      </c>
      <c r="K134" s="19">
        <f>IFERROR(I134/H134,"NA")</f>
        <v>0.76684636118598382</v>
      </c>
      <c r="L134" s="20"/>
      <c r="M134" s="20"/>
      <c r="N134" s="20"/>
      <c r="O134" s="14">
        <v>0.8</v>
      </c>
      <c r="P134" s="20">
        <v>7.4999999999999997E-2</v>
      </c>
      <c r="Q134" s="20">
        <v>4.8000000000000001E-2</v>
      </c>
      <c r="R134" s="20" t="s">
        <v>1</v>
      </c>
      <c r="S134" s="6">
        <v>5.2999999999999999E-2</v>
      </c>
      <c r="T134" s="6">
        <v>0.11</v>
      </c>
      <c r="U134" s="6">
        <v>0.16400000000000001</v>
      </c>
      <c r="V134" s="6">
        <v>0.88</v>
      </c>
      <c r="W134" s="6" t="str">
        <f t="shared" si="16"/>
        <v>NA</v>
      </c>
      <c r="X134" s="7">
        <f t="shared" si="17"/>
        <v>5.7782</v>
      </c>
      <c r="Y134" s="7">
        <f t="shared" si="18"/>
        <v>16.5898</v>
      </c>
      <c r="Z134" s="7">
        <f>IFERROR(Y134*I134, "NA")</f>
        <v>9.4395961999999987</v>
      </c>
    </row>
    <row r="135" spans="1:26">
      <c r="A135" t="s">
        <v>96</v>
      </c>
      <c r="B135" s="6" t="s">
        <v>49</v>
      </c>
      <c r="C135" s="6" t="s">
        <v>50</v>
      </c>
      <c r="D135" s="18">
        <v>4.2999999999999997E-2</v>
      </c>
      <c r="E135" s="7">
        <v>1</v>
      </c>
      <c r="F135" s="7">
        <v>4.2999999999999997E-2</v>
      </c>
      <c r="G135" s="6">
        <v>0.77</v>
      </c>
      <c r="H135" s="6">
        <v>0.01</v>
      </c>
      <c r="I135" s="20">
        <v>6.0000000000000001E-3</v>
      </c>
      <c r="J135" t="s">
        <v>1</v>
      </c>
      <c r="K135" s="19">
        <f>IFERROR(I135/H135,"NA")</f>
        <v>0.6</v>
      </c>
      <c r="L135" s="20"/>
      <c r="M135" s="20"/>
      <c r="N135" s="20"/>
      <c r="O135" s="14" t="s">
        <v>1</v>
      </c>
      <c r="P135" s="20">
        <v>0.48799999999999999</v>
      </c>
      <c r="Q135" s="20">
        <v>0.107</v>
      </c>
      <c r="R135" s="20" t="s">
        <v>1</v>
      </c>
      <c r="S135" s="6">
        <v>1E-3</v>
      </c>
      <c r="T135" s="6">
        <v>2.1000000000000001E-2</v>
      </c>
      <c r="U135" s="6">
        <v>2.1999999999999999E-2</v>
      </c>
      <c r="V135" s="6" t="s">
        <v>1</v>
      </c>
      <c r="W135" s="6" t="str">
        <f t="shared" si="16"/>
        <v>NA</v>
      </c>
      <c r="X135" s="7">
        <f t="shared" si="17"/>
        <v>18.9209</v>
      </c>
      <c r="Y135" s="7" t="str">
        <f t="shared" si="18"/>
        <v>NA</v>
      </c>
      <c r="Z135" s="7">
        <f>IFERROR(X135*I135, "NA")</f>
        <v>0.1135254</v>
      </c>
    </row>
    <row r="136" spans="1:26">
      <c r="A136" t="s">
        <v>96</v>
      </c>
      <c r="B136" s="6" t="s">
        <v>49</v>
      </c>
      <c r="C136" s="6" t="s">
        <v>50</v>
      </c>
      <c r="D136" s="18">
        <v>1.2</v>
      </c>
      <c r="E136" s="7">
        <v>0.75</v>
      </c>
      <c r="F136" s="7">
        <v>0.9</v>
      </c>
      <c r="G136" s="6">
        <v>0.77</v>
      </c>
      <c r="H136" s="6">
        <v>0.01</v>
      </c>
      <c r="I136" s="20">
        <v>6.0000000000000001E-3</v>
      </c>
      <c r="J136" t="s">
        <v>1</v>
      </c>
      <c r="K136" s="19">
        <f>IFERROR(I136/H136,"NA")</f>
        <v>0.6</v>
      </c>
      <c r="L136" s="20"/>
      <c r="M136" s="20"/>
      <c r="N136" s="20"/>
      <c r="O136" s="14" t="s">
        <v>1</v>
      </c>
      <c r="P136" s="20">
        <v>0.48799999999999999</v>
      </c>
      <c r="Q136" s="20">
        <v>0.107</v>
      </c>
      <c r="R136" s="20" t="s">
        <v>1</v>
      </c>
      <c r="S136" s="6">
        <v>1E-3</v>
      </c>
      <c r="T136" s="6">
        <v>2.1000000000000001E-2</v>
      </c>
      <c r="U136" s="6">
        <v>2.1999999999999999E-2</v>
      </c>
      <c r="V136" s="6" t="s">
        <v>1</v>
      </c>
      <c r="W136" s="6" t="str">
        <f t="shared" si="16"/>
        <v>NA</v>
      </c>
      <c r="X136" s="7">
        <f t="shared" si="17"/>
        <v>18.9209</v>
      </c>
      <c r="Y136" s="7" t="str">
        <f t="shared" si="18"/>
        <v>NA</v>
      </c>
      <c r="Z136" s="7">
        <f>IFERROR(X136*I136, "NA")</f>
        <v>0.1135254</v>
      </c>
    </row>
    <row r="137" spans="1:26">
      <c r="A137" t="s">
        <v>96</v>
      </c>
      <c r="B137" s="6" t="s">
        <v>49</v>
      </c>
      <c r="C137" s="6" t="s">
        <v>50</v>
      </c>
      <c r="D137" s="18">
        <v>0.69199999999999995</v>
      </c>
      <c r="E137" s="7">
        <v>10.44</v>
      </c>
      <c r="F137" s="7">
        <v>7.2309999999999999</v>
      </c>
      <c r="G137" s="6">
        <v>0.77</v>
      </c>
      <c r="H137" s="6">
        <v>0.01</v>
      </c>
      <c r="I137" s="20">
        <v>6.0000000000000001E-3</v>
      </c>
      <c r="J137" t="s">
        <v>1</v>
      </c>
      <c r="K137" s="19">
        <f>IFERROR(I137/H137,"NA")</f>
        <v>0.6</v>
      </c>
      <c r="L137" s="20"/>
      <c r="M137" s="20"/>
      <c r="N137" s="20"/>
      <c r="O137" s="14" t="s">
        <v>1</v>
      </c>
      <c r="P137" s="20">
        <v>0.48799999999999999</v>
      </c>
      <c r="Q137" s="20">
        <v>0.107</v>
      </c>
      <c r="R137" s="20" t="s">
        <v>1</v>
      </c>
      <c r="S137" s="6">
        <v>1E-3</v>
      </c>
      <c r="T137" s="6">
        <v>2.1000000000000001E-2</v>
      </c>
      <c r="U137" s="6">
        <v>2.1999999999999999E-2</v>
      </c>
      <c r="V137" s="6" t="s">
        <v>1</v>
      </c>
      <c r="W137" s="6" t="str">
        <f t="shared" si="16"/>
        <v>NA</v>
      </c>
      <c r="X137" s="7">
        <f t="shared" si="17"/>
        <v>18.9209</v>
      </c>
      <c r="Y137" s="7" t="str">
        <f t="shared" si="18"/>
        <v>NA</v>
      </c>
      <c r="Z137" s="7">
        <f>IFERROR(X137*I137, "NA")</f>
        <v>0.1135254</v>
      </c>
    </row>
    <row r="138" spans="1:26">
      <c r="A138" t="s">
        <v>96</v>
      </c>
      <c r="B138" s="17" t="s">
        <v>144</v>
      </c>
      <c r="C138" s="6" t="s">
        <v>125</v>
      </c>
      <c r="D138" s="18">
        <v>0.16700000000000001</v>
      </c>
      <c r="E138" s="7">
        <v>1.4</v>
      </c>
      <c r="F138" s="7">
        <v>0.23300000000000001</v>
      </c>
      <c r="G138" s="6">
        <v>0.77</v>
      </c>
      <c r="H138" s="6">
        <v>0.5</v>
      </c>
      <c r="I138" s="20" t="s">
        <v>1</v>
      </c>
      <c r="J138" s="8">
        <f>L138*H138</f>
        <v>0.3695</v>
      </c>
      <c r="K138" s="20" t="s">
        <v>1</v>
      </c>
      <c r="L138" s="8">
        <v>0.73899999999999999</v>
      </c>
      <c r="M138" s="19"/>
      <c r="N138" s="19"/>
      <c r="O138" s="14" t="s">
        <v>1</v>
      </c>
      <c r="P138" s="20" t="s">
        <v>1</v>
      </c>
      <c r="Q138" s="20" t="s">
        <v>1</v>
      </c>
      <c r="R138" s="20" t="s">
        <v>1</v>
      </c>
      <c r="S138" s="6" t="s">
        <v>1</v>
      </c>
      <c r="T138" s="6" t="s">
        <v>1</v>
      </c>
      <c r="U138" s="6" t="s">
        <v>1</v>
      </c>
      <c r="V138" s="6" t="s">
        <v>1</v>
      </c>
      <c r="W138" s="6" t="str">
        <f t="shared" si="16"/>
        <v>NA</v>
      </c>
      <c r="X138" s="7" t="str">
        <f t="shared" si="17"/>
        <v>NA</v>
      </c>
      <c r="Y138" s="7" t="str">
        <f t="shared" si="18"/>
        <v>NA</v>
      </c>
      <c r="Z138" s="7" t="str">
        <f>IFERROR(Y138*#REF!, "NA")</f>
        <v>NA</v>
      </c>
    </row>
    <row r="139" spans="1:26">
      <c r="A139" t="s">
        <v>96</v>
      </c>
      <c r="B139" s="17" t="s">
        <v>144</v>
      </c>
      <c r="C139" s="6" t="s">
        <v>125</v>
      </c>
      <c r="D139" s="18">
        <v>0.23200000000000001</v>
      </c>
      <c r="E139" s="7">
        <v>4.1900000000000004</v>
      </c>
      <c r="F139" s="7">
        <v>0.97199999999999998</v>
      </c>
      <c r="G139" s="6">
        <v>0.77</v>
      </c>
      <c r="H139" s="6">
        <v>0.5</v>
      </c>
      <c r="I139" s="20" t="s">
        <v>1</v>
      </c>
      <c r="J139" s="8">
        <f>L139*H139</f>
        <v>0.3695</v>
      </c>
      <c r="K139" s="20" t="s">
        <v>1</v>
      </c>
      <c r="L139" s="8">
        <v>0.73899999999999999</v>
      </c>
      <c r="M139" s="19"/>
      <c r="N139" s="19"/>
      <c r="O139" s="14" t="s">
        <v>1</v>
      </c>
      <c r="P139" s="20" t="s">
        <v>1</v>
      </c>
      <c r="Q139" s="20" t="s">
        <v>1</v>
      </c>
      <c r="R139" s="20" t="s">
        <v>1</v>
      </c>
      <c r="S139" s="6" t="s">
        <v>1</v>
      </c>
      <c r="T139" s="6" t="s">
        <v>1</v>
      </c>
      <c r="U139" s="6" t="s">
        <v>1</v>
      </c>
      <c r="V139" s="6" t="s">
        <v>1</v>
      </c>
      <c r="W139" s="6" t="str">
        <f t="shared" si="16"/>
        <v>NA</v>
      </c>
      <c r="X139" s="7" t="str">
        <f t="shared" si="17"/>
        <v>NA</v>
      </c>
      <c r="Y139" s="7" t="str">
        <f t="shared" si="18"/>
        <v>NA</v>
      </c>
      <c r="Z139" s="7" t="str">
        <f>IFERROR(Y139*#REF!, "NA")</f>
        <v>NA</v>
      </c>
    </row>
    <row r="140" spans="1:26">
      <c r="A140" t="s">
        <v>96</v>
      </c>
      <c r="B140" t="s">
        <v>145</v>
      </c>
      <c r="C140" t="s">
        <v>2</v>
      </c>
      <c r="D140">
        <v>0.5</v>
      </c>
      <c r="E140" t="s">
        <v>1</v>
      </c>
      <c r="F140" t="s">
        <v>1</v>
      </c>
      <c r="G140" s="7">
        <v>0.77343226300000001</v>
      </c>
      <c r="H140">
        <v>2.57</v>
      </c>
      <c r="I140">
        <v>0.48</v>
      </c>
      <c r="J140">
        <v>1.97</v>
      </c>
      <c r="K140" s="19">
        <f>IFERROR(I140/H140, "NA")</f>
        <v>0.1867704280155642</v>
      </c>
      <c r="M140" s="14"/>
      <c r="N140" s="14"/>
      <c r="O140" s="14">
        <v>0.76</v>
      </c>
      <c r="P140" s="14">
        <v>1.6E-2</v>
      </c>
      <c r="Q140" s="14">
        <v>3.5999999999999997E-2</v>
      </c>
      <c r="R140" s="14" t="s">
        <v>1</v>
      </c>
      <c r="S140">
        <v>0.02</v>
      </c>
      <c r="T140" t="s">
        <v>1</v>
      </c>
      <c r="U140">
        <v>0.02</v>
      </c>
      <c r="V140" t="s">
        <v>1</v>
      </c>
      <c r="W140" s="6" t="str">
        <f t="shared" si="16"/>
        <v>NA</v>
      </c>
      <c r="X140" s="7">
        <f t="shared" si="17"/>
        <v>1.3696000000000002</v>
      </c>
      <c r="Y140" s="7" t="str">
        <f t="shared" si="18"/>
        <v>NA</v>
      </c>
      <c r="Z140" s="7">
        <f>IFERROR(X140*I140, "NA")</f>
        <v>0.6574080000000001</v>
      </c>
    </row>
    <row r="141" spans="1:26">
      <c r="A141" t="s">
        <v>96</v>
      </c>
      <c r="B141" s="6" t="s">
        <v>54</v>
      </c>
      <c r="C141" s="6" t="s">
        <v>55</v>
      </c>
      <c r="D141" s="18">
        <v>6.7000000000000004E-2</v>
      </c>
      <c r="E141" s="7">
        <v>1</v>
      </c>
      <c r="F141" s="7">
        <v>6.7000000000000004E-2</v>
      </c>
      <c r="G141" s="6">
        <v>0.77</v>
      </c>
      <c r="H141" s="6" t="s">
        <v>1</v>
      </c>
      <c r="I141" s="20" t="s">
        <v>1</v>
      </c>
      <c r="J141" t="s">
        <v>1</v>
      </c>
      <c r="K141" s="19" t="str">
        <f>IFERROR(I141/H141,"NA")</f>
        <v>NA</v>
      </c>
      <c r="L141" s="20"/>
      <c r="M141" s="20"/>
      <c r="N141" s="20"/>
      <c r="O141" s="14" t="s">
        <v>1</v>
      </c>
      <c r="P141" s="20" t="s">
        <v>1</v>
      </c>
      <c r="Q141" s="20" t="s">
        <v>1</v>
      </c>
      <c r="R141" s="20" t="s">
        <v>1</v>
      </c>
      <c r="S141" s="6" t="s">
        <v>1</v>
      </c>
      <c r="T141" s="6" t="s">
        <v>1</v>
      </c>
      <c r="U141" s="6" t="s">
        <v>1</v>
      </c>
      <c r="V141" s="6" t="s">
        <v>1</v>
      </c>
      <c r="W141" s="6" t="str">
        <f t="shared" si="16"/>
        <v>NA</v>
      </c>
      <c r="X141" s="7" t="str">
        <f t="shared" si="17"/>
        <v>NA</v>
      </c>
      <c r="Y141" s="7" t="str">
        <f t="shared" si="18"/>
        <v>NA</v>
      </c>
      <c r="Z141" s="7" t="str">
        <f>IFERROR(Y141*#REF!, "NA")</f>
        <v>NA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2" activePane="bottomLeft" state="frozen"/>
      <selection pane="bottomLeft" activeCell="D72" sqref="D72"/>
    </sheetView>
  </sheetViews>
  <sheetFormatPr baseColWidth="10" defaultRowHeight="15" x14ac:dyDescent="0"/>
  <cols>
    <col min="1" max="1" width="17.1640625" bestFit="1" customWidth="1"/>
    <col min="2" max="2" width="24.5" bestFit="1" customWidth="1"/>
    <col min="3" max="3" width="15.83203125" bestFit="1" customWidth="1"/>
    <col min="6" max="6" width="11.5" bestFit="1" customWidth="1"/>
    <col min="7" max="7" width="12.1640625" bestFit="1" customWidth="1"/>
  </cols>
  <sheetData>
    <row r="1" spans="1:12">
      <c r="A1" s="21" t="s">
        <v>146</v>
      </c>
      <c r="B1" s="21" t="s">
        <v>56</v>
      </c>
      <c r="C1" s="21" t="s">
        <v>57</v>
      </c>
      <c r="D1" s="22" t="s">
        <v>60</v>
      </c>
      <c r="E1" s="22" t="s">
        <v>147</v>
      </c>
      <c r="F1" s="22" t="s">
        <v>148</v>
      </c>
      <c r="G1" s="22" t="s">
        <v>95</v>
      </c>
      <c r="H1" s="3" t="s">
        <v>149</v>
      </c>
      <c r="I1" s="3" t="s">
        <v>150</v>
      </c>
      <c r="J1" s="3" t="s">
        <v>151</v>
      </c>
      <c r="K1" s="23" t="s">
        <v>152</v>
      </c>
      <c r="L1" s="24" t="s">
        <v>153</v>
      </c>
    </row>
    <row r="2" spans="1:12">
      <c r="A2" t="s">
        <v>77</v>
      </c>
      <c r="B2" t="s">
        <v>0</v>
      </c>
      <c r="C2" t="s">
        <v>2</v>
      </c>
      <c r="D2" t="s">
        <v>1</v>
      </c>
      <c r="E2" t="s">
        <v>1</v>
      </c>
      <c r="F2" t="s">
        <v>1</v>
      </c>
      <c r="G2">
        <v>0.81910359999999993</v>
      </c>
      <c r="H2" t="s">
        <v>1</v>
      </c>
      <c r="I2">
        <v>0.81910359999999993</v>
      </c>
      <c r="J2" t="s">
        <v>1</v>
      </c>
      <c r="K2" t="s">
        <v>1</v>
      </c>
      <c r="L2" s="19" t="s">
        <v>175</v>
      </c>
    </row>
    <row r="3" spans="1:12">
      <c r="A3" t="s">
        <v>77</v>
      </c>
      <c r="B3" t="s">
        <v>3</v>
      </c>
      <c r="C3" t="s">
        <v>4</v>
      </c>
      <c r="D3">
        <v>1.4550000000000001</v>
      </c>
      <c r="E3">
        <v>0.87681240867131871</v>
      </c>
      <c r="F3">
        <v>0.61999999999999977</v>
      </c>
      <c r="G3">
        <v>0.50070291</v>
      </c>
      <c r="H3" t="s">
        <v>1</v>
      </c>
      <c r="I3">
        <v>0.50070291</v>
      </c>
      <c r="J3" t="s">
        <v>1</v>
      </c>
      <c r="K3">
        <v>0.72852273405000001</v>
      </c>
      <c r="L3" s="19" t="s">
        <v>175</v>
      </c>
    </row>
    <row r="4" spans="1:12">
      <c r="A4" t="s">
        <v>77</v>
      </c>
      <c r="B4" t="s">
        <v>5</v>
      </c>
      <c r="C4" t="s">
        <v>6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s="19" t="s">
        <v>175</v>
      </c>
    </row>
    <row r="5" spans="1:12">
      <c r="A5" t="s">
        <v>77</v>
      </c>
      <c r="B5" t="s">
        <v>7</v>
      </c>
      <c r="C5" t="s">
        <v>8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s="19" t="s">
        <v>175</v>
      </c>
    </row>
    <row r="6" spans="1:12">
      <c r="A6" t="s">
        <v>77</v>
      </c>
      <c r="B6" t="s">
        <v>9</v>
      </c>
      <c r="C6" t="s">
        <v>10</v>
      </c>
      <c r="D6">
        <v>5.8499999999999996E-2</v>
      </c>
      <c r="E6">
        <v>6.5760930650348909E-2</v>
      </c>
      <c r="F6">
        <v>4.6499999999999986E-2</v>
      </c>
      <c r="G6">
        <v>5.0789971999999999</v>
      </c>
      <c r="H6" t="s">
        <v>1</v>
      </c>
      <c r="I6">
        <v>5.0789971999999999</v>
      </c>
      <c r="J6" t="s">
        <v>1</v>
      </c>
      <c r="K6">
        <v>0.29712133619999997</v>
      </c>
      <c r="L6" s="19" t="s">
        <v>175</v>
      </c>
    </row>
    <row r="7" spans="1:12">
      <c r="A7" t="s">
        <v>77</v>
      </c>
      <c r="B7" t="s">
        <v>11</v>
      </c>
      <c r="C7" t="s">
        <v>10</v>
      </c>
      <c r="D7">
        <v>5.0000000000000001E-3</v>
      </c>
      <c r="E7">
        <v>2.8284271247461909E-3</v>
      </c>
      <c r="F7">
        <v>2.0000000000000005E-3</v>
      </c>
      <c r="G7">
        <v>11.78584</v>
      </c>
      <c r="H7" t="s">
        <v>1</v>
      </c>
      <c r="I7">
        <v>11.78584</v>
      </c>
      <c r="J7" t="s">
        <v>1</v>
      </c>
      <c r="K7">
        <v>5.8929200000000001E-2</v>
      </c>
      <c r="L7" s="19" t="s">
        <v>175</v>
      </c>
    </row>
    <row r="8" spans="1:12">
      <c r="A8" t="s">
        <v>77</v>
      </c>
      <c r="B8" t="s">
        <v>170</v>
      </c>
      <c r="C8" t="s">
        <v>13</v>
      </c>
      <c r="D8" t="s">
        <v>1</v>
      </c>
      <c r="E8" t="s">
        <v>1</v>
      </c>
      <c r="F8" t="s">
        <v>1</v>
      </c>
      <c r="G8">
        <v>0.16193200000000002</v>
      </c>
      <c r="H8" t="s">
        <v>1</v>
      </c>
      <c r="I8">
        <v>0.16193200000000002</v>
      </c>
      <c r="J8" t="s">
        <v>1</v>
      </c>
      <c r="K8" t="s">
        <v>1</v>
      </c>
      <c r="L8" s="19" t="s">
        <v>175</v>
      </c>
    </row>
    <row r="9" spans="1:12">
      <c r="A9" t="s">
        <v>77</v>
      </c>
      <c r="B9" t="s">
        <v>14</v>
      </c>
      <c r="C9" t="s">
        <v>10</v>
      </c>
      <c r="D9" t="s">
        <v>1</v>
      </c>
      <c r="E9" t="s">
        <v>1</v>
      </c>
      <c r="F9" t="s">
        <v>1</v>
      </c>
      <c r="G9">
        <v>0.49391059999999998</v>
      </c>
      <c r="H9" t="s">
        <v>1</v>
      </c>
      <c r="I9">
        <v>0.49391059999999998</v>
      </c>
      <c r="J9" t="s">
        <v>1</v>
      </c>
      <c r="K9" t="s">
        <v>1</v>
      </c>
      <c r="L9" s="19" t="s">
        <v>175</v>
      </c>
    </row>
    <row r="10" spans="1:12">
      <c r="A10" t="s">
        <v>77</v>
      </c>
      <c r="B10" t="s">
        <v>15</v>
      </c>
      <c r="C10" t="s">
        <v>16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s="19" t="s">
        <v>175</v>
      </c>
    </row>
    <row r="11" spans="1:12">
      <c r="A11" t="s">
        <v>77</v>
      </c>
      <c r="B11" t="s">
        <v>17</v>
      </c>
      <c r="C11" t="s">
        <v>16</v>
      </c>
      <c r="D11">
        <v>6.2E-2</v>
      </c>
      <c r="E11" t="s">
        <v>1</v>
      </c>
      <c r="F11" t="s">
        <v>1</v>
      </c>
      <c r="G11">
        <v>22.066587199999997</v>
      </c>
      <c r="H11" t="s">
        <v>1</v>
      </c>
      <c r="I11">
        <v>22.066587199999997</v>
      </c>
      <c r="J11" t="s">
        <v>1</v>
      </c>
      <c r="K11">
        <v>1.3681284063999999</v>
      </c>
      <c r="L11" s="19" t="s">
        <v>175</v>
      </c>
    </row>
    <row r="12" spans="1:12">
      <c r="A12" t="s">
        <v>77</v>
      </c>
      <c r="B12" t="s">
        <v>18</v>
      </c>
      <c r="C12" t="s">
        <v>19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s="19" t="s">
        <v>175</v>
      </c>
    </row>
    <row r="13" spans="1:12">
      <c r="A13" t="s">
        <v>77</v>
      </c>
      <c r="B13" t="s">
        <v>20</v>
      </c>
      <c r="C13" t="s">
        <v>21</v>
      </c>
      <c r="D13">
        <v>0.16500000000000001</v>
      </c>
      <c r="E13" t="s">
        <v>1</v>
      </c>
      <c r="F13" t="s">
        <v>1</v>
      </c>
      <c r="G13">
        <v>0.78525200000000006</v>
      </c>
      <c r="H13" t="s">
        <v>1</v>
      </c>
      <c r="I13">
        <v>0.78525200000000006</v>
      </c>
      <c r="J13" t="s">
        <v>1</v>
      </c>
      <c r="K13">
        <v>0.12956658000000001</v>
      </c>
      <c r="L13" s="19" t="s">
        <v>175</v>
      </c>
    </row>
    <row r="14" spans="1:12">
      <c r="A14" t="s">
        <v>77</v>
      </c>
      <c r="B14" t="s">
        <v>22</v>
      </c>
      <c r="C14" t="s">
        <v>23</v>
      </c>
      <c r="D14">
        <v>1.17</v>
      </c>
      <c r="E14" t="s">
        <v>1</v>
      </c>
      <c r="F14" t="s">
        <v>1</v>
      </c>
      <c r="G14">
        <v>1.1924686</v>
      </c>
      <c r="H14" t="s">
        <v>1</v>
      </c>
      <c r="I14">
        <v>1.1924686</v>
      </c>
      <c r="J14" t="s">
        <v>1</v>
      </c>
      <c r="K14">
        <v>1.395188262</v>
      </c>
      <c r="L14" s="19" t="s">
        <v>175</v>
      </c>
    </row>
    <row r="15" spans="1:12">
      <c r="A15" t="s">
        <v>77</v>
      </c>
      <c r="B15" t="s">
        <v>24</v>
      </c>
      <c r="C15" t="s">
        <v>25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s="19" t="s">
        <v>175</v>
      </c>
    </row>
    <row r="16" spans="1:12">
      <c r="A16" t="s">
        <v>77</v>
      </c>
      <c r="B16" t="s">
        <v>26</v>
      </c>
      <c r="C16" t="s">
        <v>27</v>
      </c>
      <c r="D16">
        <v>8.5000000000000006E-2</v>
      </c>
      <c r="E16">
        <v>0.10889444430272831</v>
      </c>
      <c r="F16">
        <v>7.6999999999999985E-2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s="19" t="s">
        <v>175</v>
      </c>
    </row>
    <row r="17" spans="1:12">
      <c r="A17" t="s">
        <v>77</v>
      </c>
      <c r="B17" t="s">
        <v>28</v>
      </c>
      <c r="C17" t="s">
        <v>27</v>
      </c>
      <c r="D17">
        <v>0.14799999999999999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s="19" t="s">
        <v>175</v>
      </c>
    </row>
    <row r="18" spans="1:12">
      <c r="A18" t="s">
        <v>77</v>
      </c>
      <c r="B18" t="s">
        <v>29</v>
      </c>
      <c r="C18" t="s">
        <v>27</v>
      </c>
      <c r="D18">
        <v>0.46300000000000002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s="19" t="s">
        <v>175</v>
      </c>
    </row>
    <row r="19" spans="1:12">
      <c r="A19" t="s">
        <v>77</v>
      </c>
      <c r="B19" t="s">
        <v>30</v>
      </c>
      <c r="C19" t="s">
        <v>27</v>
      </c>
      <c r="D19">
        <v>0.13300000000000001</v>
      </c>
      <c r="E19" t="s">
        <v>1</v>
      </c>
      <c r="F19" t="s">
        <v>1</v>
      </c>
      <c r="G19">
        <v>1.124811</v>
      </c>
      <c r="H19" t="s">
        <v>1</v>
      </c>
      <c r="I19">
        <v>1.124811</v>
      </c>
      <c r="J19" t="s">
        <v>1</v>
      </c>
      <c r="K19">
        <v>0.149599863</v>
      </c>
      <c r="L19" s="19" t="s">
        <v>175</v>
      </c>
    </row>
    <row r="20" spans="1:12">
      <c r="A20" t="s">
        <v>77</v>
      </c>
      <c r="B20" t="s">
        <v>31</v>
      </c>
      <c r="C20" t="s">
        <v>21</v>
      </c>
      <c r="D20">
        <v>0.20749999999999999</v>
      </c>
      <c r="E20">
        <v>0.19869700551341982</v>
      </c>
      <c r="F20">
        <v>0.14049999999999996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s="19" t="s">
        <v>175</v>
      </c>
    </row>
    <row r="21" spans="1:12">
      <c r="A21" t="s">
        <v>77</v>
      </c>
      <c r="B21" t="s">
        <v>32</v>
      </c>
      <c r="C21" t="s">
        <v>33</v>
      </c>
      <c r="D21">
        <v>0.1575</v>
      </c>
      <c r="E21">
        <v>0.15485638507985391</v>
      </c>
      <c r="F21">
        <v>0.1095</v>
      </c>
      <c r="G21">
        <v>0.25090519999999999</v>
      </c>
      <c r="H21" t="s">
        <v>1</v>
      </c>
      <c r="I21">
        <v>0.25090519999999999</v>
      </c>
      <c r="J21" t="s">
        <v>1</v>
      </c>
      <c r="K21">
        <v>3.9517569000000002E-2</v>
      </c>
      <c r="L21" s="19" t="s">
        <v>175</v>
      </c>
    </row>
    <row r="22" spans="1:12">
      <c r="A22" t="s">
        <v>77</v>
      </c>
      <c r="B22" t="s">
        <v>34</v>
      </c>
      <c r="C22" t="s">
        <v>33</v>
      </c>
      <c r="D22">
        <v>0.13700000000000001</v>
      </c>
      <c r="E22" t="s">
        <v>1</v>
      </c>
      <c r="F22" t="s">
        <v>1</v>
      </c>
      <c r="G22">
        <v>0.16904579999999997</v>
      </c>
      <c r="H22" t="s">
        <v>1</v>
      </c>
      <c r="I22">
        <v>0.16904579999999997</v>
      </c>
      <c r="J22" t="s">
        <v>1</v>
      </c>
      <c r="K22">
        <v>2.3159274599999998E-2</v>
      </c>
      <c r="L22" s="19" t="s">
        <v>175</v>
      </c>
    </row>
    <row r="23" spans="1:12">
      <c r="A23" t="s">
        <v>77</v>
      </c>
      <c r="B23" t="s">
        <v>35</v>
      </c>
      <c r="C23" t="s">
        <v>16</v>
      </c>
      <c r="D23">
        <v>5.0000000000000001E-3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s="19" t="s">
        <v>175</v>
      </c>
    </row>
    <row r="24" spans="1:12">
      <c r="A24" t="s">
        <v>77</v>
      </c>
      <c r="B24" t="s">
        <v>36</v>
      </c>
      <c r="C24" t="s">
        <v>37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s="19" t="s">
        <v>175</v>
      </c>
    </row>
    <row r="25" spans="1:12">
      <c r="A25" t="s">
        <v>77</v>
      </c>
      <c r="B25" t="s">
        <v>171</v>
      </c>
      <c r="C25" t="s">
        <v>39</v>
      </c>
      <c r="D25" t="s">
        <v>1</v>
      </c>
      <c r="E25" t="s">
        <v>1</v>
      </c>
      <c r="F25" t="s">
        <v>1</v>
      </c>
      <c r="G25">
        <v>2.5035322</v>
      </c>
      <c r="H25" t="s">
        <v>1</v>
      </c>
      <c r="I25">
        <v>2.5035322</v>
      </c>
      <c r="J25" t="s">
        <v>1</v>
      </c>
      <c r="K25" t="s">
        <v>1</v>
      </c>
      <c r="L25" s="19" t="s">
        <v>175</v>
      </c>
    </row>
    <row r="26" spans="1:12">
      <c r="A26" t="s">
        <v>77</v>
      </c>
      <c r="B26" t="s">
        <v>40</v>
      </c>
      <c r="C26" t="s">
        <v>41</v>
      </c>
      <c r="D26">
        <v>0.21299999999999999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s="19" t="s">
        <v>175</v>
      </c>
    </row>
    <row r="27" spans="1:12">
      <c r="A27" t="s">
        <v>77</v>
      </c>
      <c r="B27" t="s">
        <v>42</v>
      </c>
      <c r="C27" t="s">
        <v>43</v>
      </c>
      <c r="D27">
        <v>2.5825</v>
      </c>
      <c r="E27">
        <v>2.0612162671587861</v>
      </c>
      <c r="F27">
        <v>1.4575</v>
      </c>
      <c r="G27">
        <v>4.2033384000000007</v>
      </c>
      <c r="H27" t="s">
        <v>1</v>
      </c>
      <c r="I27">
        <v>4.2033384000000007</v>
      </c>
      <c r="J27" t="s">
        <v>1</v>
      </c>
      <c r="K27">
        <v>10.855121418000001</v>
      </c>
      <c r="L27" s="19" t="s">
        <v>175</v>
      </c>
    </row>
    <row r="28" spans="1:12">
      <c r="A28" t="s">
        <v>77</v>
      </c>
      <c r="B28" t="s">
        <v>44</v>
      </c>
      <c r="C28" t="s">
        <v>21</v>
      </c>
      <c r="D28" t="s">
        <v>1</v>
      </c>
      <c r="E28" t="s">
        <v>1</v>
      </c>
      <c r="F28" t="s">
        <v>1</v>
      </c>
      <c r="G28">
        <v>676.82419349999998</v>
      </c>
      <c r="H28" t="s">
        <v>1</v>
      </c>
      <c r="I28">
        <v>676.82419349999998</v>
      </c>
      <c r="J28" t="s">
        <v>1</v>
      </c>
      <c r="K28" t="s">
        <v>1</v>
      </c>
      <c r="L28" s="19" t="s">
        <v>175</v>
      </c>
    </row>
    <row r="29" spans="1:12">
      <c r="A29" t="s">
        <v>77</v>
      </c>
      <c r="B29" t="s">
        <v>45</v>
      </c>
      <c r="C29" t="s">
        <v>46</v>
      </c>
      <c r="D29">
        <v>0.60949999999999993</v>
      </c>
      <c r="E29">
        <v>5.303300858899207E-2</v>
      </c>
      <c r="F29">
        <v>3.7500000000000706E-2</v>
      </c>
      <c r="G29">
        <v>1.87775</v>
      </c>
      <c r="H29" t="s">
        <v>1</v>
      </c>
      <c r="I29">
        <v>1.87775</v>
      </c>
      <c r="J29" t="s">
        <v>1</v>
      </c>
      <c r="K29">
        <v>1.1444886249999999</v>
      </c>
      <c r="L29" s="19" t="s">
        <v>175</v>
      </c>
    </row>
    <row r="30" spans="1:12">
      <c r="A30" t="s">
        <v>77</v>
      </c>
      <c r="B30" t="s">
        <v>47</v>
      </c>
      <c r="C30" t="s">
        <v>6</v>
      </c>
      <c r="D30">
        <v>2.1859999999999999</v>
      </c>
      <c r="E30" t="s">
        <v>1</v>
      </c>
      <c r="F30" t="s">
        <v>1</v>
      </c>
      <c r="G30">
        <v>2.1236599999999998E-2</v>
      </c>
      <c r="H30" t="s">
        <v>1</v>
      </c>
      <c r="I30">
        <v>2.1236599999999998E-2</v>
      </c>
      <c r="J30" t="s">
        <v>1</v>
      </c>
      <c r="K30">
        <v>4.6423207599999995E-2</v>
      </c>
      <c r="L30" s="19" t="s">
        <v>175</v>
      </c>
    </row>
    <row r="31" spans="1:12">
      <c r="A31" t="s">
        <v>77</v>
      </c>
      <c r="B31" t="s">
        <v>48</v>
      </c>
      <c r="C31" t="s">
        <v>6</v>
      </c>
      <c r="D31">
        <v>0.85350000000000004</v>
      </c>
      <c r="E31">
        <v>1.1674332957389899</v>
      </c>
      <c r="F31">
        <v>0.8254999999999999</v>
      </c>
      <c r="G31">
        <v>9.4395961999999987</v>
      </c>
      <c r="H31" t="s">
        <v>1</v>
      </c>
      <c r="I31">
        <v>9.4395961999999987</v>
      </c>
      <c r="J31" t="s">
        <v>1</v>
      </c>
      <c r="K31">
        <v>8.0566953566999988</v>
      </c>
      <c r="L31" s="19" t="s">
        <v>175</v>
      </c>
    </row>
    <row r="32" spans="1:12">
      <c r="A32" t="s">
        <v>77</v>
      </c>
      <c r="B32" t="s">
        <v>49</v>
      </c>
      <c r="C32" t="s">
        <v>50</v>
      </c>
      <c r="D32">
        <v>1.319</v>
      </c>
      <c r="E32">
        <v>1.7239263325328025</v>
      </c>
      <c r="F32">
        <v>1.2189999999999996</v>
      </c>
      <c r="G32">
        <v>0.1135254</v>
      </c>
      <c r="H32" t="s">
        <v>1</v>
      </c>
      <c r="I32">
        <v>0.1135254</v>
      </c>
      <c r="J32" t="s">
        <v>1</v>
      </c>
      <c r="K32">
        <v>0.14974000260000001</v>
      </c>
      <c r="L32" s="19" t="s">
        <v>175</v>
      </c>
    </row>
    <row r="33" spans="1:12">
      <c r="A33" t="s">
        <v>77</v>
      </c>
      <c r="B33" t="s">
        <v>51</v>
      </c>
      <c r="C33" t="s">
        <v>52</v>
      </c>
      <c r="D33">
        <v>2.5999999999999999E-2</v>
      </c>
      <c r="E33" t="s">
        <v>1</v>
      </c>
      <c r="F33" t="s">
        <v>1</v>
      </c>
      <c r="G33">
        <v>14.722417999999999</v>
      </c>
      <c r="H33" t="s">
        <v>1</v>
      </c>
      <c r="I33">
        <v>14.722417999999999</v>
      </c>
      <c r="J33" t="s">
        <v>1</v>
      </c>
      <c r="K33">
        <v>0.38278286799999994</v>
      </c>
      <c r="L33" s="19" t="s">
        <v>175</v>
      </c>
    </row>
    <row r="34" spans="1:12">
      <c r="A34" t="s">
        <v>77</v>
      </c>
      <c r="B34" t="s">
        <v>53</v>
      </c>
      <c r="C34" t="s">
        <v>52</v>
      </c>
      <c r="D34">
        <v>1</v>
      </c>
      <c r="E34" t="s">
        <v>1</v>
      </c>
      <c r="F34" t="s">
        <v>1</v>
      </c>
      <c r="G34">
        <v>2.5361400000000001</v>
      </c>
      <c r="H34" t="s">
        <v>1</v>
      </c>
      <c r="I34">
        <v>2.5361400000000001</v>
      </c>
      <c r="J34" t="s">
        <v>1</v>
      </c>
      <c r="K34">
        <v>2.5361400000000001</v>
      </c>
      <c r="L34" s="19" t="s">
        <v>175</v>
      </c>
    </row>
    <row r="35" spans="1:12">
      <c r="A35" t="s">
        <v>77</v>
      </c>
      <c r="B35" t="s">
        <v>54</v>
      </c>
      <c r="C35" t="s">
        <v>55</v>
      </c>
      <c r="D35">
        <v>6.7000000000000004E-2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s="19" t="s">
        <v>175</v>
      </c>
    </row>
    <row r="36" spans="1:12">
      <c r="A36" t="s">
        <v>96</v>
      </c>
      <c r="B36" t="s">
        <v>97</v>
      </c>
      <c r="C36" t="s">
        <v>98</v>
      </c>
      <c r="D36">
        <v>0.61099999999999999</v>
      </c>
      <c r="E36" t="s">
        <v>1</v>
      </c>
      <c r="F36" t="s">
        <v>1</v>
      </c>
      <c r="G36">
        <v>0.25420262400000004</v>
      </c>
      <c r="H36" t="s">
        <v>1</v>
      </c>
      <c r="I36">
        <v>0.25420262400000004</v>
      </c>
      <c r="J36" t="s">
        <v>1</v>
      </c>
      <c r="K36">
        <v>0.15531780326400002</v>
      </c>
      <c r="L36" s="19" t="s">
        <v>175</v>
      </c>
    </row>
    <row r="37" spans="1:12">
      <c r="A37" t="s">
        <v>96</v>
      </c>
      <c r="B37" t="s">
        <v>0</v>
      </c>
      <c r="C37" t="s">
        <v>2</v>
      </c>
      <c r="D37" t="s">
        <v>1</v>
      </c>
      <c r="E37" t="s">
        <v>1</v>
      </c>
      <c r="F37" t="s">
        <v>1</v>
      </c>
      <c r="G37">
        <v>0.81910359999999993</v>
      </c>
      <c r="H37" t="s">
        <v>1</v>
      </c>
      <c r="I37">
        <v>0.81910359999999993</v>
      </c>
      <c r="J37" t="s">
        <v>1</v>
      </c>
      <c r="K37" t="s">
        <v>1</v>
      </c>
      <c r="L37" s="19" t="s">
        <v>175</v>
      </c>
    </row>
    <row r="38" spans="1:12">
      <c r="A38" t="s">
        <v>96</v>
      </c>
      <c r="B38" t="s">
        <v>3</v>
      </c>
      <c r="C38" t="s">
        <v>4</v>
      </c>
      <c r="D38">
        <v>7.5086666666666666</v>
      </c>
      <c r="E38">
        <v>7.8391684082773292</v>
      </c>
      <c r="F38">
        <v>4.5259459907417261</v>
      </c>
      <c r="G38">
        <v>0.50070291</v>
      </c>
      <c r="H38" t="s">
        <v>1</v>
      </c>
      <c r="I38">
        <v>0.50070291</v>
      </c>
      <c r="J38" t="s">
        <v>1</v>
      </c>
      <c r="K38">
        <v>3.7596112502199999</v>
      </c>
      <c r="L38" s="19" t="s">
        <v>175</v>
      </c>
    </row>
    <row r="39" spans="1:12">
      <c r="A39" t="s">
        <v>96</v>
      </c>
      <c r="B39" t="s">
        <v>99</v>
      </c>
      <c r="C39" t="s">
        <v>4</v>
      </c>
      <c r="D39">
        <v>1.36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s="19" t="s">
        <v>175</v>
      </c>
    </row>
    <row r="40" spans="1:12">
      <c r="A40" t="s">
        <v>96</v>
      </c>
      <c r="B40" t="s">
        <v>7</v>
      </c>
      <c r="C40" t="s">
        <v>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s="19" t="s">
        <v>175</v>
      </c>
    </row>
    <row r="41" spans="1:12">
      <c r="A41" t="s">
        <v>96</v>
      </c>
      <c r="B41" t="s">
        <v>100</v>
      </c>
      <c r="C41" t="s">
        <v>101</v>
      </c>
      <c r="D41">
        <v>13.156499999999999</v>
      </c>
      <c r="E41">
        <v>17.867840841392482</v>
      </c>
      <c r="F41">
        <v>8.933920420696241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s="19" t="s">
        <v>175</v>
      </c>
    </row>
    <row r="42" spans="1:12">
      <c r="A42" t="s">
        <v>96</v>
      </c>
      <c r="B42" t="s">
        <v>9</v>
      </c>
      <c r="C42" t="s">
        <v>10</v>
      </c>
      <c r="D42">
        <v>0.26300000000000001</v>
      </c>
      <c r="E42">
        <v>0.36910973977937783</v>
      </c>
      <c r="F42">
        <v>0.26100000000000001</v>
      </c>
      <c r="G42">
        <v>5.0789971999999999</v>
      </c>
      <c r="H42" t="s">
        <v>1</v>
      </c>
      <c r="I42">
        <v>5.0789971999999999</v>
      </c>
      <c r="J42" t="s">
        <v>1</v>
      </c>
      <c r="K42">
        <v>1.3357762636000001</v>
      </c>
      <c r="L42" s="19" t="s">
        <v>175</v>
      </c>
    </row>
    <row r="43" spans="1:12">
      <c r="A43" t="s">
        <v>96</v>
      </c>
      <c r="B43" t="s">
        <v>11</v>
      </c>
      <c r="C43" t="s">
        <v>10</v>
      </c>
      <c r="D43">
        <v>6.9999999999999993E-3</v>
      </c>
      <c r="E43">
        <v>2.8284271247461909E-3</v>
      </c>
      <c r="F43">
        <v>2.0000000000000005E-3</v>
      </c>
      <c r="G43">
        <v>11.78584</v>
      </c>
      <c r="H43" t="s">
        <v>1</v>
      </c>
      <c r="I43">
        <v>11.78584</v>
      </c>
      <c r="J43" t="s">
        <v>1</v>
      </c>
      <c r="K43">
        <v>8.2500879999999999E-2</v>
      </c>
      <c r="L43" s="19" t="s">
        <v>175</v>
      </c>
    </row>
    <row r="44" spans="1:12">
      <c r="A44" t="s">
        <v>96</v>
      </c>
      <c r="B44" t="s">
        <v>102</v>
      </c>
      <c r="C44" t="s">
        <v>103</v>
      </c>
      <c r="D44">
        <v>0.77433333333333332</v>
      </c>
      <c r="E44">
        <v>0.66633800231814289</v>
      </c>
      <c r="F44">
        <v>0.3847104250096573</v>
      </c>
      <c r="G44">
        <v>2.0816494999999993</v>
      </c>
      <c r="H44" t="s">
        <v>1</v>
      </c>
      <c r="I44">
        <v>2.0816494999999993</v>
      </c>
      <c r="J44" t="s">
        <v>1</v>
      </c>
      <c r="K44">
        <v>1.6118905961666661</v>
      </c>
      <c r="L44" s="19" t="s">
        <v>175</v>
      </c>
    </row>
    <row r="45" spans="1:12">
      <c r="A45" t="s">
        <v>96</v>
      </c>
      <c r="B45" t="s">
        <v>104</v>
      </c>
      <c r="C45" t="s">
        <v>105</v>
      </c>
      <c r="D45">
        <v>1.35</v>
      </c>
      <c r="E45" t="s">
        <v>1</v>
      </c>
      <c r="F45" t="s">
        <v>1</v>
      </c>
      <c r="G45">
        <v>1.4028768599999999</v>
      </c>
      <c r="H45" t="s">
        <v>1</v>
      </c>
      <c r="I45">
        <v>1.4028768599999999</v>
      </c>
      <c r="J45" t="s">
        <v>1</v>
      </c>
      <c r="K45">
        <v>1.8938837609999999</v>
      </c>
      <c r="L45" s="19" t="s">
        <v>175</v>
      </c>
    </row>
    <row r="46" spans="1:12">
      <c r="A46" t="s">
        <v>96</v>
      </c>
      <c r="B46" t="s">
        <v>170</v>
      </c>
      <c r="C46" t="s">
        <v>13</v>
      </c>
      <c r="D46" t="s">
        <v>1</v>
      </c>
      <c r="E46" t="s">
        <v>1</v>
      </c>
      <c r="F46" t="s">
        <v>1</v>
      </c>
      <c r="G46">
        <v>0.16193200000000002</v>
      </c>
      <c r="H46" t="s">
        <v>1</v>
      </c>
      <c r="I46">
        <v>0.16193200000000002</v>
      </c>
      <c r="J46" t="s">
        <v>1</v>
      </c>
      <c r="K46" t="s">
        <v>1</v>
      </c>
      <c r="L46" s="19" t="s">
        <v>175</v>
      </c>
    </row>
    <row r="47" spans="1:12">
      <c r="A47" t="s">
        <v>96</v>
      </c>
      <c r="B47" t="s">
        <v>14</v>
      </c>
      <c r="C47" t="s">
        <v>10</v>
      </c>
      <c r="D47" t="s">
        <v>1</v>
      </c>
      <c r="E47" t="s">
        <v>1</v>
      </c>
      <c r="F47" t="s">
        <v>1</v>
      </c>
      <c r="G47">
        <v>0.49391059999999998</v>
      </c>
      <c r="H47" t="s">
        <v>1</v>
      </c>
      <c r="I47">
        <v>0.49391059999999998</v>
      </c>
      <c r="J47" t="s">
        <v>1</v>
      </c>
      <c r="K47" t="s">
        <v>1</v>
      </c>
      <c r="L47" t="s">
        <v>175</v>
      </c>
    </row>
    <row r="48" spans="1:12">
      <c r="A48" t="s">
        <v>96</v>
      </c>
      <c r="B48" t="s">
        <v>15</v>
      </c>
      <c r="C48" t="s">
        <v>16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175</v>
      </c>
    </row>
    <row r="49" spans="1:12">
      <c r="A49" t="s">
        <v>96</v>
      </c>
      <c r="B49" t="s">
        <v>17</v>
      </c>
      <c r="C49" t="s">
        <v>16</v>
      </c>
      <c r="D49">
        <v>6.2E-2</v>
      </c>
      <c r="E49" t="s">
        <v>1</v>
      </c>
      <c r="F49" t="s">
        <v>1</v>
      </c>
      <c r="G49">
        <v>22.066587199999997</v>
      </c>
      <c r="H49" t="s">
        <v>1</v>
      </c>
      <c r="I49">
        <v>22.066587199999997</v>
      </c>
      <c r="J49" t="s">
        <v>1</v>
      </c>
      <c r="K49">
        <v>1.3681284063999999</v>
      </c>
      <c r="L49" t="s">
        <v>175</v>
      </c>
    </row>
    <row r="50" spans="1:12">
      <c r="A50" t="s">
        <v>96</v>
      </c>
      <c r="B50" t="s">
        <v>18</v>
      </c>
      <c r="C50" t="s">
        <v>19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175</v>
      </c>
    </row>
    <row r="51" spans="1:12">
      <c r="A51" t="s">
        <v>96</v>
      </c>
      <c r="B51" t="s">
        <v>106</v>
      </c>
      <c r="C51" t="s">
        <v>107</v>
      </c>
      <c r="D51">
        <v>1.036</v>
      </c>
      <c r="E51" t="s">
        <v>1</v>
      </c>
      <c r="F51" t="s">
        <v>1</v>
      </c>
      <c r="G51">
        <v>4.2862848000000007</v>
      </c>
      <c r="H51" t="s">
        <v>1</v>
      </c>
      <c r="I51">
        <v>4.2862848000000007</v>
      </c>
      <c r="J51" t="s">
        <v>1</v>
      </c>
      <c r="K51">
        <v>4.4405910528000012</v>
      </c>
      <c r="L51" t="s">
        <v>175</v>
      </c>
    </row>
    <row r="52" spans="1:12">
      <c r="A52" t="s">
        <v>96</v>
      </c>
      <c r="B52" t="s">
        <v>108</v>
      </c>
      <c r="C52" t="s">
        <v>107</v>
      </c>
      <c r="D52">
        <v>10.526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175</v>
      </c>
    </row>
    <row r="53" spans="1:12">
      <c r="A53" t="s">
        <v>96</v>
      </c>
      <c r="B53" t="s">
        <v>109</v>
      </c>
      <c r="C53" t="s">
        <v>21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175</v>
      </c>
    </row>
    <row r="54" spans="1:12">
      <c r="A54" t="s">
        <v>96</v>
      </c>
      <c r="B54" t="s">
        <v>20</v>
      </c>
      <c r="C54" t="s">
        <v>21</v>
      </c>
      <c r="D54">
        <v>2.6</v>
      </c>
      <c r="E54" t="s">
        <v>1</v>
      </c>
      <c r="F54" t="s">
        <v>1</v>
      </c>
      <c r="G54">
        <v>0.78525200000000006</v>
      </c>
      <c r="H54" t="s">
        <v>1</v>
      </c>
      <c r="I54">
        <v>0.78525200000000006</v>
      </c>
      <c r="J54" t="s">
        <v>1</v>
      </c>
      <c r="K54">
        <v>2.0416552000000001</v>
      </c>
      <c r="L54" t="s">
        <v>175</v>
      </c>
    </row>
    <row r="55" spans="1:12">
      <c r="A55" t="s">
        <v>96</v>
      </c>
      <c r="B55" t="s">
        <v>110</v>
      </c>
      <c r="C55" t="s">
        <v>21</v>
      </c>
      <c r="D55">
        <v>2.9723333333333333</v>
      </c>
      <c r="E55">
        <v>3.0705856661772741</v>
      </c>
      <c r="F55">
        <v>1.7728034609372556</v>
      </c>
      <c r="G55">
        <v>6.4898256000000005</v>
      </c>
      <c r="H55" t="s">
        <v>1</v>
      </c>
      <c r="I55">
        <v>6.4898256000000005</v>
      </c>
      <c r="J55" t="s">
        <v>1</v>
      </c>
      <c r="K55">
        <v>19.2899249584</v>
      </c>
      <c r="L55" t="s">
        <v>175</v>
      </c>
    </row>
    <row r="56" spans="1:12">
      <c r="A56" t="s">
        <v>96</v>
      </c>
      <c r="B56" t="s">
        <v>111</v>
      </c>
      <c r="C56" t="s">
        <v>25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175</v>
      </c>
    </row>
    <row r="57" spans="1:12">
      <c r="A57" t="s">
        <v>96</v>
      </c>
      <c r="B57" t="s">
        <v>22</v>
      </c>
      <c r="C57" t="s">
        <v>23</v>
      </c>
      <c r="D57">
        <v>8.4589999999999996</v>
      </c>
      <c r="E57" t="s">
        <v>1</v>
      </c>
      <c r="F57" t="s">
        <v>1</v>
      </c>
      <c r="G57">
        <v>1.1924686</v>
      </c>
      <c r="H57" t="s">
        <v>1</v>
      </c>
      <c r="I57">
        <v>1.1924686</v>
      </c>
      <c r="J57" t="s">
        <v>1</v>
      </c>
      <c r="K57">
        <v>10.0870918874</v>
      </c>
      <c r="L57" t="s">
        <v>175</v>
      </c>
    </row>
    <row r="58" spans="1:12">
      <c r="A58" t="s">
        <v>96</v>
      </c>
      <c r="B58" t="s">
        <v>112</v>
      </c>
      <c r="C58" t="s">
        <v>23</v>
      </c>
      <c r="D58">
        <v>15</v>
      </c>
      <c r="E58" t="s">
        <v>1</v>
      </c>
      <c r="F58" t="s">
        <v>1</v>
      </c>
      <c r="G58">
        <v>8.593270399999998</v>
      </c>
      <c r="H58" t="s">
        <v>1</v>
      </c>
      <c r="I58">
        <v>8.593270399999998</v>
      </c>
      <c r="J58" t="s">
        <v>1</v>
      </c>
      <c r="K58">
        <v>128.89905599999997</v>
      </c>
      <c r="L58" t="s">
        <v>175</v>
      </c>
    </row>
    <row r="59" spans="1:12">
      <c r="A59" t="s">
        <v>96</v>
      </c>
      <c r="B59" t="s">
        <v>113</v>
      </c>
      <c r="C59" t="s">
        <v>23</v>
      </c>
      <c r="D59">
        <v>3.4335</v>
      </c>
      <c r="E59">
        <v>1.0839946955589768</v>
      </c>
      <c r="F59">
        <v>0.76649999999999952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175</v>
      </c>
    </row>
    <row r="60" spans="1:12">
      <c r="A60" t="s">
        <v>96</v>
      </c>
      <c r="B60" t="s">
        <v>114</v>
      </c>
      <c r="C60" t="s">
        <v>115</v>
      </c>
      <c r="D60">
        <v>5.4565000000000001</v>
      </c>
      <c r="E60">
        <v>1.3215825740376574</v>
      </c>
      <c r="F60">
        <v>0.9345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175</v>
      </c>
    </row>
    <row r="61" spans="1:12">
      <c r="A61" t="s">
        <v>96</v>
      </c>
      <c r="B61" t="s">
        <v>116</v>
      </c>
      <c r="C61" t="s">
        <v>117</v>
      </c>
      <c r="D61" t="s">
        <v>1</v>
      </c>
      <c r="E61" t="s">
        <v>1</v>
      </c>
      <c r="F61" t="s">
        <v>1</v>
      </c>
      <c r="G61">
        <v>0.8533350999999999</v>
      </c>
      <c r="H61" t="s">
        <v>1</v>
      </c>
      <c r="I61">
        <v>0.8533350999999999</v>
      </c>
      <c r="J61" t="s">
        <v>1</v>
      </c>
      <c r="K61" t="s">
        <v>1</v>
      </c>
      <c r="L61" t="s">
        <v>175</v>
      </c>
    </row>
    <row r="62" spans="1:12">
      <c r="A62" t="s">
        <v>96</v>
      </c>
      <c r="B62" t="s">
        <v>118</v>
      </c>
      <c r="C62" t="s">
        <v>119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175</v>
      </c>
    </row>
    <row r="63" spans="1:12">
      <c r="A63" t="s">
        <v>96</v>
      </c>
      <c r="B63" t="s">
        <v>120</v>
      </c>
      <c r="C63" t="s">
        <v>121</v>
      </c>
      <c r="D63">
        <v>7.6230000000000002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175</v>
      </c>
    </row>
    <row r="64" spans="1:12">
      <c r="A64" t="s">
        <v>96</v>
      </c>
      <c r="B64" t="s">
        <v>24</v>
      </c>
      <c r="C64" t="s">
        <v>25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175</v>
      </c>
    </row>
    <row r="65" spans="1:12">
      <c r="A65" t="s">
        <v>96</v>
      </c>
      <c r="B65" t="s">
        <v>122</v>
      </c>
      <c r="C65" t="s">
        <v>123</v>
      </c>
      <c r="D65">
        <v>2.581</v>
      </c>
      <c r="E65" t="s">
        <v>1</v>
      </c>
      <c r="F65" t="s">
        <v>1</v>
      </c>
      <c r="G65">
        <v>5.4475255000000002</v>
      </c>
      <c r="H65" t="s">
        <v>1</v>
      </c>
      <c r="I65">
        <v>5.4475255000000002</v>
      </c>
      <c r="J65" t="s">
        <v>1</v>
      </c>
      <c r="K65">
        <v>14.060063315500001</v>
      </c>
      <c r="L65" t="s">
        <v>175</v>
      </c>
    </row>
    <row r="66" spans="1:12">
      <c r="A66" t="s">
        <v>96</v>
      </c>
      <c r="B66" t="s">
        <v>124</v>
      </c>
      <c r="C66" t="s">
        <v>125</v>
      </c>
      <c r="D66">
        <v>11.12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175</v>
      </c>
    </row>
    <row r="67" spans="1:12">
      <c r="A67" t="s">
        <v>96</v>
      </c>
      <c r="B67" t="s">
        <v>26</v>
      </c>
      <c r="C67" t="s">
        <v>27</v>
      </c>
      <c r="D67">
        <v>0.1145</v>
      </c>
      <c r="E67">
        <v>6.7175144212722013E-2</v>
      </c>
      <c r="F67">
        <v>4.7499999999999994E-2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175</v>
      </c>
    </row>
    <row r="68" spans="1:12">
      <c r="A68" t="s">
        <v>96</v>
      </c>
      <c r="B68" t="s">
        <v>28</v>
      </c>
      <c r="C68" t="s">
        <v>27</v>
      </c>
      <c r="D68">
        <v>6.2E-2</v>
      </c>
      <c r="E68">
        <v>1.6970562748477167E-2</v>
      </c>
      <c r="F68">
        <v>1.2000000000000018E-2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175</v>
      </c>
    </row>
    <row r="69" spans="1:12">
      <c r="A69" t="s">
        <v>96</v>
      </c>
      <c r="B69" t="s">
        <v>126</v>
      </c>
      <c r="C69" t="s">
        <v>27</v>
      </c>
      <c r="D69">
        <v>0.94099999999999995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175</v>
      </c>
    </row>
    <row r="70" spans="1:12">
      <c r="A70" t="s">
        <v>96</v>
      </c>
      <c r="B70" t="s">
        <v>127</v>
      </c>
      <c r="C70" t="s">
        <v>27</v>
      </c>
      <c r="D70">
        <v>6.8179999999999996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175</v>
      </c>
    </row>
    <row r="71" spans="1:12">
      <c r="A71" t="s">
        <v>96</v>
      </c>
      <c r="B71" t="s">
        <v>29</v>
      </c>
      <c r="C71" t="s">
        <v>27</v>
      </c>
      <c r="D71">
        <v>4.1000000000000002E-2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175</v>
      </c>
    </row>
    <row r="72" spans="1:12">
      <c r="A72" t="s">
        <v>96</v>
      </c>
      <c r="B72" t="s">
        <v>30</v>
      </c>
      <c r="C72" t="s">
        <v>27</v>
      </c>
      <c r="D72">
        <v>0.13300000000000001</v>
      </c>
      <c r="E72" t="s">
        <v>1</v>
      </c>
      <c r="F72" t="s">
        <v>1</v>
      </c>
      <c r="G72">
        <v>1.124811</v>
      </c>
      <c r="H72" t="s">
        <v>1</v>
      </c>
      <c r="I72">
        <v>1.124811</v>
      </c>
      <c r="J72" t="s">
        <v>1</v>
      </c>
      <c r="K72">
        <v>0.149599863</v>
      </c>
      <c r="L72" t="s">
        <v>175</v>
      </c>
    </row>
    <row r="73" spans="1:12">
      <c r="A73" t="s">
        <v>96</v>
      </c>
      <c r="B73" t="s">
        <v>128</v>
      </c>
      <c r="C73" t="s">
        <v>27</v>
      </c>
      <c r="D73">
        <v>0.29599999999999999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175</v>
      </c>
    </row>
    <row r="74" spans="1:12">
      <c r="A74" t="s">
        <v>96</v>
      </c>
      <c r="B74" t="s">
        <v>129</v>
      </c>
      <c r="C74" t="s">
        <v>27</v>
      </c>
      <c r="D74">
        <v>3.4740000000000002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175</v>
      </c>
    </row>
    <row r="75" spans="1:12">
      <c r="A75" t="s">
        <v>96</v>
      </c>
      <c r="B75" t="s">
        <v>31</v>
      </c>
      <c r="C75" t="s">
        <v>21</v>
      </c>
      <c r="D75">
        <v>0.13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175</v>
      </c>
    </row>
    <row r="76" spans="1:12">
      <c r="A76" t="s">
        <v>96</v>
      </c>
      <c r="B76" t="s">
        <v>130</v>
      </c>
      <c r="C76" t="s">
        <v>21</v>
      </c>
      <c r="D76">
        <v>17.5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175</v>
      </c>
    </row>
    <row r="77" spans="1:12">
      <c r="A77" t="s">
        <v>96</v>
      </c>
      <c r="B77" t="s">
        <v>131</v>
      </c>
      <c r="C77" t="s">
        <v>21</v>
      </c>
      <c r="D77">
        <v>1.5669999999999999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175</v>
      </c>
    </row>
    <row r="78" spans="1:12">
      <c r="A78" t="s">
        <v>96</v>
      </c>
      <c r="B78" t="s">
        <v>32</v>
      </c>
      <c r="C78" t="s">
        <v>33</v>
      </c>
      <c r="D78">
        <v>1.0096666666666667</v>
      </c>
      <c r="E78">
        <v>1.6420467309631193</v>
      </c>
      <c r="F78">
        <v>0.67036277077746831</v>
      </c>
      <c r="G78">
        <v>0.25090519999999999</v>
      </c>
      <c r="H78" t="s">
        <v>1</v>
      </c>
      <c r="I78">
        <v>0.25090519999999999</v>
      </c>
      <c r="J78" t="s">
        <v>1</v>
      </c>
      <c r="K78">
        <v>0.25333061693333336</v>
      </c>
      <c r="L78" t="s">
        <v>175</v>
      </c>
    </row>
    <row r="79" spans="1:12">
      <c r="A79" t="s">
        <v>96</v>
      </c>
      <c r="B79" t="s">
        <v>34</v>
      </c>
      <c r="C79" t="s">
        <v>33</v>
      </c>
      <c r="D79">
        <v>0.05</v>
      </c>
      <c r="E79" t="s">
        <v>1</v>
      </c>
      <c r="F79" t="s">
        <v>1</v>
      </c>
      <c r="G79">
        <v>0.16904579999999997</v>
      </c>
      <c r="H79" t="s">
        <v>1</v>
      </c>
      <c r="I79">
        <v>0.16904579999999997</v>
      </c>
      <c r="J79" t="s">
        <v>1</v>
      </c>
      <c r="K79">
        <v>8.4522899999999995E-3</v>
      </c>
      <c r="L79" t="s">
        <v>175</v>
      </c>
    </row>
    <row r="80" spans="1:12">
      <c r="A80" t="s">
        <v>96</v>
      </c>
      <c r="B80" t="s">
        <v>132</v>
      </c>
      <c r="C80" t="s">
        <v>33</v>
      </c>
      <c r="D80">
        <v>0.11349999999999999</v>
      </c>
      <c r="E80">
        <v>5.4447222151364175E-2</v>
      </c>
      <c r="F80">
        <v>3.8500000000000006E-2</v>
      </c>
      <c r="G80">
        <v>2.5792000000000002E-2</v>
      </c>
      <c r="H80" t="s">
        <v>1</v>
      </c>
      <c r="I80">
        <v>2.5792000000000002E-2</v>
      </c>
      <c r="J80" t="s">
        <v>1</v>
      </c>
      <c r="K80">
        <v>2.927392E-3</v>
      </c>
      <c r="L80" t="s">
        <v>175</v>
      </c>
    </row>
    <row r="81" spans="1:12">
      <c r="A81" t="s">
        <v>96</v>
      </c>
      <c r="B81" t="s">
        <v>35</v>
      </c>
      <c r="C81" t="s">
        <v>16</v>
      </c>
      <c r="D81">
        <v>0.02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  <c r="L81" t="s">
        <v>175</v>
      </c>
    </row>
    <row r="82" spans="1:12">
      <c r="A82" t="s">
        <v>96</v>
      </c>
      <c r="B82" t="s">
        <v>171</v>
      </c>
      <c r="C82" t="s">
        <v>39</v>
      </c>
      <c r="D82" t="s">
        <v>1</v>
      </c>
      <c r="E82" t="s">
        <v>1</v>
      </c>
      <c r="F82" t="s">
        <v>1</v>
      </c>
      <c r="G82">
        <v>2.5035322</v>
      </c>
      <c r="H82" t="s">
        <v>1</v>
      </c>
      <c r="I82">
        <v>2.5035322</v>
      </c>
      <c r="J82" t="s">
        <v>1</v>
      </c>
      <c r="K82" t="s">
        <v>1</v>
      </c>
      <c r="L82" t="s">
        <v>175</v>
      </c>
    </row>
    <row r="83" spans="1:12">
      <c r="A83" t="s">
        <v>96</v>
      </c>
      <c r="B83" t="s">
        <v>40</v>
      </c>
      <c r="C83" t="s">
        <v>41</v>
      </c>
      <c r="D83">
        <v>0.15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  <c r="L83" t="s">
        <v>175</v>
      </c>
    </row>
    <row r="84" spans="1:12">
      <c r="A84" t="s">
        <v>96</v>
      </c>
      <c r="B84" t="s">
        <v>133</v>
      </c>
      <c r="C84" t="s">
        <v>21</v>
      </c>
      <c r="D84">
        <v>3.9670000000000001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175</v>
      </c>
    </row>
    <row r="85" spans="1:12">
      <c r="A85" t="s">
        <v>96</v>
      </c>
      <c r="B85" t="s">
        <v>42</v>
      </c>
      <c r="C85" t="s">
        <v>43</v>
      </c>
      <c r="D85">
        <v>1.2304999999999999</v>
      </c>
      <c r="E85">
        <v>0.54942196898194762</v>
      </c>
      <c r="F85">
        <v>0.38850000000000012</v>
      </c>
      <c r="G85">
        <v>4.2033384000000007</v>
      </c>
      <c r="H85" t="s">
        <v>1</v>
      </c>
      <c r="I85">
        <v>4.2033384000000007</v>
      </c>
      <c r="J85" t="s">
        <v>1</v>
      </c>
      <c r="K85">
        <v>5.1722079012000002</v>
      </c>
      <c r="L85" t="s">
        <v>175</v>
      </c>
    </row>
    <row r="86" spans="1:12">
      <c r="A86" t="s">
        <v>96</v>
      </c>
      <c r="B86" t="s">
        <v>44</v>
      </c>
      <c r="C86" t="s">
        <v>21</v>
      </c>
      <c r="D86" t="s">
        <v>1</v>
      </c>
      <c r="E86" t="s">
        <v>1</v>
      </c>
      <c r="F86" t="s">
        <v>1</v>
      </c>
      <c r="G86">
        <v>676.82419349999998</v>
      </c>
      <c r="H86" t="s">
        <v>1</v>
      </c>
      <c r="I86">
        <v>676.82419349999998</v>
      </c>
      <c r="J86" t="s">
        <v>1</v>
      </c>
      <c r="K86" t="s">
        <v>1</v>
      </c>
      <c r="L86" t="s">
        <v>175</v>
      </c>
    </row>
    <row r="87" spans="1:12">
      <c r="A87" t="s">
        <v>96</v>
      </c>
      <c r="B87" t="s">
        <v>134</v>
      </c>
      <c r="C87" t="s">
        <v>135</v>
      </c>
      <c r="D87">
        <v>5.28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175</v>
      </c>
    </row>
    <row r="88" spans="1:12">
      <c r="A88" t="s">
        <v>96</v>
      </c>
      <c r="B88" t="s">
        <v>45</v>
      </c>
      <c r="C88" t="s">
        <v>46</v>
      </c>
      <c r="D88">
        <v>0.78800000000000003</v>
      </c>
      <c r="E88" t="s">
        <v>1</v>
      </c>
      <c r="F88" t="s">
        <v>1</v>
      </c>
      <c r="G88">
        <v>1.87775</v>
      </c>
      <c r="H88" t="s">
        <v>1</v>
      </c>
      <c r="I88">
        <v>1.87775</v>
      </c>
      <c r="J88" t="s">
        <v>1</v>
      </c>
      <c r="K88">
        <v>1.4796670000000001</v>
      </c>
      <c r="L88" t="s">
        <v>175</v>
      </c>
    </row>
    <row r="89" spans="1:12">
      <c r="A89" t="s">
        <v>96</v>
      </c>
      <c r="B89" t="s">
        <v>47</v>
      </c>
      <c r="C89" t="s">
        <v>6</v>
      </c>
      <c r="D89">
        <v>8.5679999999999996</v>
      </c>
      <c r="E89">
        <v>7.5824532969217797</v>
      </c>
      <c r="F89">
        <v>3.7912266484608899</v>
      </c>
      <c r="G89">
        <v>2.1236599999999998E-2</v>
      </c>
      <c r="H89" t="s">
        <v>1</v>
      </c>
      <c r="I89">
        <v>2.1236599999999998E-2</v>
      </c>
      <c r="J89" t="s">
        <v>1</v>
      </c>
      <c r="K89">
        <v>0.18195518879999997</v>
      </c>
      <c r="L89" t="s">
        <v>175</v>
      </c>
    </row>
    <row r="90" spans="1:12">
      <c r="A90" t="s">
        <v>96</v>
      </c>
      <c r="B90" t="s">
        <v>136</v>
      </c>
      <c r="C90" t="s">
        <v>105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175</v>
      </c>
    </row>
    <row r="91" spans="1:12">
      <c r="A91" t="s">
        <v>96</v>
      </c>
      <c r="B91" t="s">
        <v>137</v>
      </c>
      <c r="C91" t="s">
        <v>98</v>
      </c>
      <c r="D91">
        <v>1.333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175</v>
      </c>
    </row>
    <row r="92" spans="1:12">
      <c r="A92" t="s">
        <v>96</v>
      </c>
      <c r="B92" t="s">
        <v>138</v>
      </c>
      <c r="C92" t="s">
        <v>98</v>
      </c>
      <c r="D92">
        <v>0.217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175</v>
      </c>
    </row>
    <row r="93" spans="1:12">
      <c r="A93" t="s">
        <v>96</v>
      </c>
      <c r="B93" t="s">
        <v>139</v>
      </c>
      <c r="C93" t="s">
        <v>98</v>
      </c>
      <c r="D93">
        <v>0.5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175</v>
      </c>
    </row>
    <row r="94" spans="1:12">
      <c r="A94" t="s">
        <v>96</v>
      </c>
      <c r="B94" t="s">
        <v>140</v>
      </c>
      <c r="C94" t="s">
        <v>23</v>
      </c>
      <c r="D94" t="s">
        <v>1</v>
      </c>
      <c r="E94" t="s">
        <v>1</v>
      </c>
      <c r="F94" t="s">
        <v>1</v>
      </c>
      <c r="G94">
        <v>4.4800359999999992</v>
      </c>
      <c r="H94" t="s">
        <v>1</v>
      </c>
      <c r="I94">
        <v>4.4800359999999992</v>
      </c>
      <c r="J94" t="s">
        <v>1</v>
      </c>
      <c r="K94" t="s">
        <v>1</v>
      </c>
      <c r="L94" t="s">
        <v>175</v>
      </c>
    </row>
    <row r="95" spans="1:12">
      <c r="A95" t="s">
        <v>96</v>
      </c>
      <c r="B95" t="s">
        <v>141</v>
      </c>
      <c r="C95" t="s">
        <v>142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175</v>
      </c>
    </row>
    <row r="96" spans="1:12">
      <c r="A96" t="s">
        <v>96</v>
      </c>
      <c r="B96" t="s">
        <v>143</v>
      </c>
      <c r="C96" t="s">
        <v>21</v>
      </c>
      <c r="D96">
        <v>1.1499999999999999</v>
      </c>
      <c r="E96">
        <v>0.35355339059327379</v>
      </c>
      <c r="F96">
        <v>0.25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175</v>
      </c>
    </row>
    <row r="97" spans="1:12">
      <c r="A97" t="s">
        <v>96</v>
      </c>
      <c r="B97" t="s">
        <v>48</v>
      </c>
      <c r="C97" t="s">
        <v>6</v>
      </c>
      <c r="D97">
        <v>3.1789999999999998</v>
      </c>
      <c r="E97" t="s">
        <v>1</v>
      </c>
      <c r="F97" t="s">
        <v>1</v>
      </c>
      <c r="G97">
        <v>9.4395961999999987</v>
      </c>
      <c r="H97" t="s">
        <v>1</v>
      </c>
      <c r="I97">
        <v>9.4395961999999987</v>
      </c>
      <c r="J97" t="s">
        <v>1</v>
      </c>
      <c r="K97">
        <v>30.008476319799993</v>
      </c>
      <c r="L97" t="s">
        <v>175</v>
      </c>
    </row>
    <row r="98" spans="1:12">
      <c r="A98" t="s">
        <v>96</v>
      </c>
      <c r="B98" t="s">
        <v>49</v>
      </c>
      <c r="C98" t="s">
        <v>50</v>
      </c>
      <c r="D98">
        <v>2.7246666666666663</v>
      </c>
      <c r="E98">
        <v>3.9260530222264363</v>
      </c>
      <c r="F98">
        <v>2.2667077692351767</v>
      </c>
      <c r="G98">
        <v>0.1135254</v>
      </c>
      <c r="H98" t="s">
        <v>1</v>
      </c>
      <c r="I98">
        <v>0.1135254</v>
      </c>
      <c r="J98" t="s">
        <v>1</v>
      </c>
      <c r="K98">
        <v>0.30931887319999996</v>
      </c>
      <c r="L98" t="s">
        <v>175</v>
      </c>
    </row>
    <row r="99" spans="1:12">
      <c r="A99" t="s">
        <v>96</v>
      </c>
      <c r="B99" t="s">
        <v>172</v>
      </c>
      <c r="C99" t="s">
        <v>125</v>
      </c>
      <c r="D99">
        <v>0.60250000000000004</v>
      </c>
      <c r="E99">
        <v>0.52255191129685852</v>
      </c>
      <c r="F99">
        <v>0.36949999999999988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  <c r="L99" t="s">
        <v>175</v>
      </c>
    </row>
    <row r="100" spans="1:12">
      <c r="A100" t="s">
        <v>96</v>
      </c>
      <c r="B100" t="s">
        <v>145</v>
      </c>
      <c r="C100" t="s">
        <v>2</v>
      </c>
      <c r="D100" t="s">
        <v>1</v>
      </c>
      <c r="E100" t="s">
        <v>1</v>
      </c>
      <c r="F100" t="s">
        <v>1</v>
      </c>
      <c r="G100">
        <v>0.6574080000000001</v>
      </c>
      <c r="H100" t="s">
        <v>1</v>
      </c>
      <c r="I100">
        <v>0.6574080000000001</v>
      </c>
      <c r="J100" t="s">
        <v>1</v>
      </c>
      <c r="K100" t="s">
        <v>1</v>
      </c>
      <c r="L100" t="s">
        <v>175</v>
      </c>
    </row>
    <row r="101" spans="1:12">
      <c r="A101" t="s">
        <v>96</v>
      </c>
      <c r="B101" t="s">
        <v>54</v>
      </c>
      <c r="C101" t="s">
        <v>55</v>
      </c>
      <c r="D101">
        <v>6.7000000000000004E-2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175</v>
      </c>
    </row>
    <row r="102" spans="1:12">
      <c r="A102" t="s">
        <v>96</v>
      </c>
      <c r="B102" t="s">
        <v>173</v>
      </c>
      <c r="C102" t="s">
        <v>50</v>
      </c>
      <c r="D102">
        <v>2.7246666666666663</v>
      </c>
      <c r="E102">
        <v>3.9260530222264363</v>
      </c>
      <c r="F102">
        <v>2.2667077692351767</v>
      </c>
      <c r="G102">
        <v>0.1135254</v>
      </c>
      <c r="H102">
        <v>0.70347648261758688</v>
      </c>
      <c r="I102">
        <v>7.9862449079754594E-2</v>
      </c>
      <c r="J102" s="25">
        <v>8.125539877300636E-3</v>
      </c>
      <c r="K102">
        <f>I102*D102</f>
        <v>0.21759855292597133</v>
      </c>
      <c r="L102" t="s">
        <v>174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G43" sqref="G43"/>
    </sheetView>
  </sheetViews>
  <sheetFormatPr baseColWidth="10" defaultRowHeight="15" x14ac:dyDescent="0"/>
  <cols>
    <col min="1" max="1" width="17.1640625" bestFit="1" customWidth="1"/>
    <col min="2" max="2" width="24.5" bestFit="1" customWidth="1"/>
    <col min="3" max="3" width="15.83203125" bestFit="1" customWidth="1"/>
    <col min="6" max="6" width="11.5" bestFit="1" customWidth="1"/>
    <col min="7" max="7" width="12.1640625" bestFit="1" customWidth="1"/>
  </cols>
  <sheetData>
    <row r="1" spans="1:12">
      <c r="A1" s="21" t="s">
        <v>146</v>
      </c>
      <c r="B1" s="21" t="s">
        <v>56</v>
      </c>
      <c r="C1" s="21" t="s">
        <v>57</v>
      </c>
      <c r="D1" s="22" t="s">
        <v>60</v>
      </c>
      <c r="E1" s="22" t="s">
        <v>147</v>
      </c>
      <c r="F1" s="22" t="s">
        <v>148</v>
      </c>
      <c r="G1" s="22" t="s">
        <v>95</v>
      </c>
      <c r="H1" s="3" t="s">
        <v>149</v>
      </c>
      <c r="I1" s="3" t="s">
        <v>150</v>
      </c>
      <c r="J1" s="3" t="s">
        <v>151</v>
      </c>
      <c r="K1" s="23" t="s">
        <v>152</v>
      </c>
      <c r="L1" s="24" t="s">
        <v>153</v>
      </c>
    </row>
    <row r="2" spans="1:12">
      <c r="A2" t="s">
        <v>96</v>
      </c>
      <c r="B2" t="s">
        <v>97</v>
      </c>
      <c r="C2" t="s">
        <v>98</v>
      </c>
      <c r="D2">
        <v>0.61099999999999999</v>
      </c>
      <c r="E2" t="s">
        <v>1</v>
      </c>
      <c r="F2" t="s">
        <v>1</v>
      </c>
      <c r="G2">
        <v>0.25420262400000004</v>
      </c>
      <c r="H2" t="s">
        <v>1</v>
      </c>
      <c r="I2">
        <v>0.25420262400000004</v>
      </c>
      <c r="J2" t="s">
        <v>1</v>
      </c>
      <c r="K2">
        <v>0.15531780326400002</v>
      </c>
      <c r="L2" s="19" t="s">
        <v>175</v>
      </c>
    </row>
    <row r="3" spans="1:12">
      <c r="A3" t="s">
        <v>96</v>
      </c>
      <c r="B3" t="s">
        <v>3</v>
      </c>
      <c r="C3" t="s">
        <v>4</v>
      </c>
      <c r="D3">
        <v>7.5086666666666666</v>
      </c>
      <c r="E3">
        <v>7.8391684082773292</v>
      </c>
      <c r="F3">
        <v>4.5259459907417261</v>
      </c>
      <c r="G3">
        <v>0.50070291</v>
      </c>
      <c r="H3" t="s">
        <v>1</v>
      </c>
      <c r="I3">
        <v>0.50070291</v>
      </c>
      <c r="J3" t="s">
        <v>1</v>
      </c>
      <c r="K3">
        <v>3.7596112502199999</v>
      </c>
      <c r="L3" s="19" t="s">
        <v>175</v>
      </c>
    </row>
    <row r="4" spans="1:12">
      <c r="A4" t="s">
        <v>77</v>
      </c>
      <c r="B4" t="s">
        <v>3</v>
      </c>
      <c r="C4" t="s">
        <v>4</v>
      </c>
      <c r="D4">
        <v>1.4550000000000001</v>
      </c>
      <c r="E4">
        <v>0.87681240867131871</v>
      </c>
      <c r="F4">
        <v>0.61999999999999977</v>
      </c>
      <c r="G4">
        <v>0.50070291</v>
      </c>
      <c r="H4" t="s">
        <v>1</v>
      </c>
      <c r="I4">
        <v>0.50070291</v>
      </c>
      <c r="J4" t="s">
        <v>1</v>
      </c>
      <c r="K4">
        <v>0.72852273405000001</v>
      </c>
      <c r="L4" s="19" t="s">
        <v>175</v>
      </c>
    </row>
    <row r="5" spans="1:12">
      <c r="A5" t="s">
        <v>96</v>
      </c>
      <c r="B5" t="s">
        <v>9</v>
      </c>
      <c r="C5" t="s">
        <v>10</v>
      </c>
      <c r="D5">
        <v>0.26300000000000001</v>
      </c>
      <c r="E5">
        <v>0.36910973977937783</v>
      </c>
      <c r="F5">
        <v>0.26100000000000001</v>
      </c>
      <c r="G5">
        <v>5.0789971999999999</v>
      </c>
      <c r="H5" t="s">
        <v>1</v>
      </c>
      <c r="I5">
        <v>5.0789971999999999</v>
      </c>
      <c r="J5" t="s">
        <v>1</v>
      </c>
      <c r="K5">
        <v>1.3357762636000001</v>
      </c>
      <c r="L5" s="19" t="s">
        <v>175</v>
      </c>
    </row>
    <row r="6" spans="1:12">
      <c r="A6" t="s">
        <v>77</v>
      </c>
      <c r="B6" t="s">
        <v>9</v>
      </c>
      <c r="C6" t="s">
        <v>10</v>
      </c>
      <c r="D6">
        <v>5.8499999999999996E-2</v>
      </c>
      <c r="E6">
        <v>6.5760930650348909E-2</v>
      </c>
      <c r="F6">
        <v>4.6499999999999986E-2</v>
      </c>
      <c r="G6">
        <v>5.0789971999999999</v>
      </c>
      <c r="H6" t="s">
        <v>1</v>
      </c>
      <c r="I6">
        <v>5.0789971999999999</v>
      </c>
      <c r="J6" t="s">
        <v>1</v>
      </c>
      <c r="K6">
        <v>0.29712133619999997</v>
      </c>
      <c r="L6" s="19" t="s">
        <v>175</v>
      </c>
    </row>
    <row r="7" spans="1:12">
      <c r="A7" t="s">
        <v>96</v>
      </c>
      <c r="B7" t="s">
        <v>11</v>
      </c>
      <c r="C7" t="s">
        <v>10</v>
      </c>
      <c r="D7">
        <v>6.9999999999999993E-3</v>
      </c>
      <c r="E7">
        <v>2.8284271247461909E-3</v>
      </c>
      <c r="F7">
        <v>2.0000000000000005E-3</v>
      </c>
      <c r="G7">
        <v>5.3881600000000009</v>
      </c>
      <c r="H7" t="s">
        <v>1</v>
      </c>
      <c r="I7">
        <f>G7</f>
        <v>5.3881600000000009</v>
      </c>
      <c r="J7" t="s">
        <v>1</v>
      </c>
      <c r="K7">
        <f>G7*D7</f>
        <v>3.771712E-2</v>
      </c>
      <c r="L7" s="19" t="s">
        <v>175</v>
      </c>
    </row>
    <row r="8" spans="1:12">
      <c r="A8" t="s">
        <v>77</v>
      </c>
      <c r="B8" t="s">
        <v>11</v>
      </c>
      <c r="C8" t="s">
        <v>10</v>
      </c>
      <c r="D8">
        <v>5.0000000000000001E-3</v>
      </c>
      <c r="E8">
        <v>2.8284271247461909E-3</v>
      </c>
      <c r="F8">
        <v>2.0000000000000005E-3</v>
      </c>
      <c r="G8">
        <v>5.3881600000000009</v>
      </c>
      <c r="H8" t="s">
        <v>1</v>
      </c>
      <c r="I8">
        <f>G8</f>
        <v>5.3881600000000009</v>
      </c>
      <c r="J8" t="s">
        <v>1</v>
      </c>
      <c r="K8">
        <f>G8*D8</f>
        <v>2.6940800000000004E-2</v>
      </c>
      <c r="L8" s="19" t="s">
        <v>175</v>
      </c>
    </row>
    <row r="9" spans="1:12">
      <c r="A9" t="s">
        <v>96</v>
      </c>
      <c r="B9" t="s">
        <v>102</v>
      </c>
      <c r="C9" t="s">
        <v>103</v>
      </c>
      <c r="D9">
        <v>0.77433333333333332</v>
      </c>
      <c r="E9">
        <v>0.66633800231814289</v>
      </c>
      <c r="F9">
        <v>0.3847104250096573</v>
      </c>
      <c r="G9">
        <v>2.0816494999999993</v>
      </c>
      <c r="H9" t="s">
        <v>1</v>
      </c>
      <c r="I9">
        <v>2.0816494999999993</v>
      </c>
      <c r="J9" t="s">
        <v>1</v>
      </c>
      <c r="K9">
        <v>1.6118905961666661</v>
      </c>
      <c r="L9" s="19" t="s">
        <v>175</v>
      </c>
    </row>
    <row r="10" spans="1:12">
      <c r="A10" t="s">
        <v>96</v>
      </c>
      <c r="B10" t="s">
        <v>104</v>
      </c>
      <c r="C10" t="s">
        <v>105</v>
      </c>
      <c r="D10">
        <v>1.35</v>
      </c>
      <c r="E10" t="s">
        <v>1</v>
      </c>
      <c r="F10" t="s">
        <v>1</v>
      </c>
      <c r="G10">
        <v>1.4028768599999999</v>
      </c>
      <c r="H10" t="s">
        <v>1</v>
      </c>
      <c r="I10">
        <v>1.4028768599999999</v>
      </c>
      <c r="J10" t="s">
        <v>1</v>
      </c>
      <c r="K10">
        <v>1.8938837609999999</v>
      </c>
      <c r="L10" s="19" t="s">
        <v>175</v>
      </c>
    </row>
    <row r="11" spans="1:12">
      <c r="A11" t="s">
        <v>96</v>
      </c>
      <c r="B11" t="s">
        <v>17</v>
      </c>
      <c r="C11" t="s">
        <v>16</v>
      </c>
      <c r="D11">
        <v>6.2E-2</v>
      </c>
      <c r="E11" t="s">
        <v>1</v>
      </c>
      <c r="F11" t="s">
        <v>1</v>
      </c>
      <c r="G11" s="7">
        <v>3.5871791999999969</v>
      </c>
      <c r="H11" t="s">
        <v>1</v>
      </c>
      <c r="I11" s="7">
        <v>3.59</v>
      </c>
      <c r="J11" t="s">
        <v>1</v>
      </c>
      <c r="K11">
        <f>G11*D11</f>
        <v>0.2224051103999998</v>
      </c>
      <c r="L11" t="s">
        <v>175</v>
      </c>
    </row>
    <row r="12" spans="1:12">
      <c r="A12" t="s">
        <v>77</v>
      </c>
      <c r="B12" t="s">
        <v>17</v>
      </c>
      <c r="C12" t="s">
        <v>16</v>
      </c>
      <c r="D12">
        <v>6.2E-2</v>
      </c>
      <c r="E12" t="s">
        <v>1</v>
      </c>
      <c r="F12" t="s">
        <v>1</v>
      </c>
      <c r="G12" s="7">
        <v>3.5871791999999969</v>
      </c>
      <c r="H12" t="s">
        <v>1</v>
      </c>
      <c r="I12" s="7">
        <v>3.59</v>
      </c>
      <c r="J12" t="s">
        <v>1</v>
      </c>
      <c r="K12">
        <f>G12*D12</f>
        <v>0.2224051103999998</v>
      </c>
      <c r="L12" s="19" t="s">
        <v>175</v>
      </c>
    </row>
    <row r="13" spans="1:12">
      <c r="A13" t="s">
        <v>96</v>
      </c>
      <c r="B13" t="s">
        <v>106</v>
      </c>
      <c r="C13" t="s">
        <v>107</v>
      </c>
      <c r="D13">
        <v>1.036</v>
      </c>
      <c r="E13" t="s">
        <v>1</v>
      </c>
      <c r="F13" t="s">
        <v>1</v>
      </c>
      <c r="G13">
        <v>4.2862848000000007</v>
      </c>
      <c r="H13" t="s">
        <v>1</v>
      </c>
      <c r="I13">
        <v>4.2862848000000007</v>
      </c>
      <c r="J13" t="s">
        <v>1</v>
      </c>
      <c r="K13">
        <v>4.4405910528000012</v>
      </c>
      <c r="L13" t="s">
        <v>175</v>
      </c>
    </row>
    <row r="14" spans="1:12">
      <c r="A14" t="s">
        <v>96</v>
      </c>
      <c r="B14" t="s">
        <v>20</v>
      </c>
      <c r="C14" t="s">
        <v>21</v>
      </c>
      <c r="D14">
        <v>2.6</v>
      </c>
      <c r="E14" t="s">
        <v>1</v>
      </c>
      <c r="F14" t="s">
        <v>1</v>
      </c>
      <c r="G14">
        <v>0.78525200000000006</v>
      </c>
      <c r="H14" t="s">
        <v>1</v>
      </c>
      <c r="I14">
        <v>0.78525200000000006</v>
      </c>
      <c r="J14" t="s">
        <v>1</v>
      </c>
      <c r="K14">
        <v>2.0416552000000001</v>
      </c>
      <c r="L14" t="s">
        <v>175</v>
      </c>
    </row>
    <row r="15" spans="1:12">
      <c r="A15" t="s">
        <v>77</v>
      </c>
      <c r="B15" t="s">
        <v>20</v>
      </c>
      <c r="C15" t="s">
        <v>21</v>
      </c>
      <c r="D15">
        <v>0.16500000000000001</v>
      </c>
      <c r="E15" t="s">
        <v>1</v>
      </c>
      <c r="F15" t="s">
        <v>1</v>
      </c>
      <c r="G15">
        <v>0.78525200000000006</v>
      </c>
      <c r="H15" t="s">
        <v>1</v>
      </c>
      <c r="I15">
        <v>0.78525200000000006</v>
      </c>
      <c r="J15" t="s">
        <v>1</v>
      </c>
      <c r="K15">
        <v>0.12956658000000001</v>
      </c>
      <c r="L15" s="19" t="s">
        <v>175</v>
      </c>
    </row>
    <row r="16" spans="1:12">
      <c r="A16" t="s">
        <v>96</v>
      </c>
      <c r="B16" t="s">
        <v>110</v>
      </c>
      <c r="C16" t="s">
        <v>21</v>
      </c>
      <c r="D16">
        <v>2.9723333333333333</v>
      </c>
      <c r="E16">
        <v>3.0705856661772741</v>
      </c>
      <c r="F16">
        <v>1.7728034609372556</v>
      </c>
      <c r="G16">
        <v>6.4898256000000005</v>
      </c>
      <c r="H16" t="s">
        <v>1</v>
      </c>
      <c r="I16">
        <v>6.4898256000000005</v>
      </c>
      <c r="J16" t="s">
        <v>1</v>
      </c>
      <c r="K16">
        <v>19.2899249584</v>
      </c>
      <c r="L16" t="s">
        <v>175</v>
      </c>
    </row>
    <row r="17" spans="1:12">
      <c r="A17" t="s">
        <v>96</v>
      </c>
      <c r="B17" t="s">
        <v>22</v>
      </c>
      <c r="C17" t="s">
        <v>23</v>
      </c>
      <c r="D17">
        <v>8.4589999999999996</v>
      </c>
      <c r="E17" t="s">
        <v>1</v>
      </c>
      <c r="F17" t="s">
        <v>1</v>
      </c>
      <c r="G17">
        <v>1.1924686</v>
      </c>
      <c r="H17" t="s">
        <v>1</v>
      </c>
      <c r="I17">
        <v>1.1924686</v>
      </c>
      <c r="J17" t="s">
        <v>1</v>
      </c>
      <c r="K17">
        <v>10.0870918874</v>
      </c>
      <c r="L17" t="s">
        <v>175</v>
      </c>
    </row>
    <row r="18" spans="1:12">
      <c r="A18" t="s">
        <v>77</v>
      </c>
      <c r="B18" t="s">
        <v>22</v>
      </c>
      <c r="C18" t="s">
        <v>23</v>
      </c>
      <c r="D18">
        <v>1.17</v>
      </c>
      <c r="E18" t="s">
        <v>1</v>
      </c>
      <c r="F18" t="s">
        <v>1</v>
      </c>
      <c r="G18">
        <v>1.1924686</v>
      </c>
      <c r="H18" t="s">
        <v>1</v>
      </c>
      <c r="I18">
        <v>1.1924686</v>
      </c>
      <c r="J18" t="s">
        <v>1</v>
      </c>
      <c r="K18">
        <v>1.395188262</v>
      </c>
      <c r="L18" s="19" t="s">
        <v>175</v>
      </c>
    </row>
    <row r="19" spans="1:12">
      <c r="A19" t="s">
        <v>96</v>
      </c>
      <c r="B19" t="s">
        <v>112</v>
      </c>
      <c r="C19" t="s">
        <v>23</v>
      </c>
      <c r="D19">
        <v>15</v>
      </c>
      <c r="E19" t="s">
        <v>1</v>
      </c>
      <c r="F19" t="s">
        <v>1</v>
      </c>
      <c r="G19">
        <v>8.593270399999998</v>
      </c>
      <c r="H19" t="s">
        <v>1</v>
      </c>
      <c r="I19">
        <v>8.593270399999998</v>
      </c>
      <c r="J19" t="s">
        <v>1</v>
      </c>
      <c r="K19">
        <v>128.89905599999997</v>
      </c>
      <c r="L19" t="s">
        <v>175</v>
      </c>
    </row>
    <row r="20" spans="1:12">
      <c r="A20" t="s">
        <v>96</v>
      </c>
      <c r="B20" t="s">
        <v>122</v>
      </c>
      <c r="C20" t="s">
        <v>123</v>
      </c>
      <c r="D20">
        <v>2.581</v>
      </c>
      <c r="E20" t="s">
        <v>1</v>
      </c>
      <c r="F20" t="s">
        <v>1</v>
      </c>
      <c r="G20">
        <v>5.4475255000000002</v>
      </c>
      <c r="H20" t="s">
        <v>1</v>
      </c>
      <c r="I20">
        <v>5.4475255000000002</v>
      </c>
      <c r="J20" t="s">
        <v>1</v>
      </c>
      <c r="K20">
        <v>14.060063315500001</v>
      </c>
      <c r="L20" t="s">
        <v>175</v>
      </c>
    </row>
    <row r="21" spans="1:12">
      <c r="A21" t="s">
        <v>96</v>
      </c>
      <c r="B21" t="s">
        <v>30</v>
      </c>
      <c r="C21" t="s">
        <v>27</v>
      </c>
      <c r="D21">
        <v>0.13300000000000001</v>
      </c>
      <c r="E21" t="s">
        <v>1</v>
      </c>
      <c r="F21" t="s">
        <v>1</v>
      </c>
      <c r="G21">
        <v>1.124811</v>
      </c>
      <c r="H21" t="s">
        <v>1</v>
      </c>
      <c r="I21">
        <v>1.124811</v>
      </c>
      <c r="J21" t="s">
        <v>1</v>
      </c>
      <c r="K21">
        <v>0.149599863</v>
      </c>
      <c r="L21" t="s">
        <v>175</v>
      </c>
    </row>
    <row r="22" spans="1:12">
      <c r="A22" t="s">
        <v>77</v>
      </c>
      <c r="B22" t="s">
        <v>30</v>
      </c>
      <c r="C22" t="s">
        <v>27</v>
      </c>
      <c r="D22">
        <v>0.13300000000000001</v>
      </c>
      <c r="E22" t="s">
        <v>1</v>
      </c>
      <c r="F22" t="s">
        <v>1</v>
      </c>
      <c r="G22">
        <v>1.124811</v>
      </c>
      <c r="H22" t="s">
        <v>1</v>
      </c>
      <c r="I22">
        <v>1.124811</v>
      </c>
      <c r="J22" t="s">
        <v>1</v>
      </c>
      <c r="K22">
        <v>0.149599863</v>
      </c>
      <c r="L22" s="19" t="s">
        <v>175</v>
      </c>
    </row>
    <row r="23" spans="1:12">
      <c r="A23" t="s">
        <v>96</v>
      </c>
      <c r="B23" t="s">
        <v>32</v>
      </c>
      <c r="C23" t="s">
        <v>33</v>
      </c>
      <c r="D23">
        <v>1.0096666666666667</v>
      </c>
      <c r="E23">
        <v>1.6420467309631193</v>
      </c>
      <c r="F23">
        <v>0.67036277077746831</v>
      </c>
      <c r="G23">
        <v>0.25090519999999999</v>
      </c>
      <c r="H23" t="s">
        <v>1</v>
      </c>
      <c r="I23">
        <v>0.25090519999999999</v>
      </c>
      <c r="J23" t="s">
        <v>1</v>
      </c>
      <c r="K23">
        <v>0.25333061693333336</v>
      </c>
      <c r="L23" t="s">
        <v>175</v>
      </c>
    </row>
    <row r="24" spans="1:12">
      <c r="A24" t="s">
        <v>77</v>
      </c>
      <c r="B24" t="s">
        <v>32</v>
      </c>
      <c r="C24" t="s">
        <v>33</v>
      </c>
      <c r="D24">
        <v>0.1575</v>
      </c>
      <c r="E24">
        <v>0.15485638507985391</v>
      </c>
      <c r="F24">
        <v>0.1095</v>
      </c>
      <c r="G24">
        <v>0.25090519999999999</v>
      </c>
      <c r="H24" t="s">
        <v>1</v>
      </c>
      <c r="I24">
        <v>0.25090519999999999</v>
      </c>
      <c r="J24" t="s">
        <v>1</v>
      </c>
      <c r="K24">
        <v>3.9517569000000002E-2</v>
      </c>
      <c r="L24" s="19" t="s">
        <v>175</v>
      </c>
    </row>
    <row r="25" spans="1:12">
      <c r="A25" t="s">
        <v>96</v>
      </c>
      <c r="B25" t="s">
        <v>34</v>
      </c>
      <c r="C25" t="s">
        <v>33</v>
      </c>
      <c r="D25">
        <v>0.05</v>
      </c>
      <c r="E25" t="s">
        <v>1</v>
      </c>
      <c r="F25" t="s">
        <v>1</v>
      </c>
      <c r="G25">
        <v>0.16904579999999997</v>
      </c>
      <c r="H25" t="s">
        <v>1</v>
      </c>
      <c r="I25">
        <v>0.16904579999999997</v>
      </c>
      <c r="J25" t="s">
        <v>1</v>
      </c>
      <c r="K25">
        <v>8.4522899999999995E-3</v>
      </c>
      <c r="L25" t="s">
        <v>175</v>
      </c>
    </row>
    <row r="26" spans="1:12">
      <c r="A26" t="s">
        <v>77</v>
      </c>
      <c r="B26" t="s">
        <v>34</v>
      </c>
      <c r="C26" t="s">
        <v>33</v>
      </c>
      <c r="D26">
        <v>0.13700000000000001</v>
      </c>
      <c r="E26" t="s">
        <v>1</v>
      </c>
      <c r="F26" t="s">
        <v>1</v>
      </c>
      <c r="G26">
        <v>0.16904579999999997</v>
      </c>
      <c r="H26" t="s">
        <v>1</v>
      </c>
      <c r="I26">
        <v>0.16904579999999997</v>
      </c>
      <c r="J26" t="s">
        <v>1</v>
      </c>
      <c r="K26">
        <v>2.3159274599999998E-2</v>
      </c>
      <c r="L26" s="19" t="s">
        <v>175</v>
      </c>
    </row>
    <row r="27" spans="1:12">
      <c r="A27" t="s">
        <v>96</v>
      </c>
      <c r="B27" t="s">
        <v>132</v>
      </c>
      <c r="C27" t="s">
        <v>33</v>
      </c>
      <c r="D27">
        <v>0.11349999999999999</v>
      </c>
      <c r="E27">
        <v>5.4447222151364175E-2</v>
      </c>
      <c r="F27">
        <v>3.8500000000000006E-2</v>
      </c>
      <c r="G27">
        <v>2.5792000000000002E-2</v>
      </c>
      <c r="H27" t="s">
        <v>1</v>
      </c>
      <c r="I27">
        <v>2.5792000000000002E-2</v>
      </c>
      <c r="J27" t="s">
        <v>1</v>
      </c>
      <c r="K27">
        <v>2.927392E-3</v>
      </c>
      <c r="L27" t="s">
        <v>175</v>
      </c>
    </row>
    <row r="28" spans="1:12">
      <c r="A28" t="s">
        <v>96</v>
      </c>
      <c r="B28" t="s">
        <v>42</v>
      </c>
      <c r="C28" t="s">
        <v>43</v>
      </c>
      <c r="D28">
        <v>1.2304999999999999</v>
      </c>
      <c r="E28">
        <v>0.54942196898194762</v>
      </c>
      <c r="F28">
        <v>0.38850000000000012</v>
      </c>
      <c r="G28">
        <v>4.2033384000000007</v>
      </c>
      <c r="H28" t="s">
        <v>1</v>
      </c>
      <c r="I28">
        <v>4.2033384000000007</v>
      </c>
      <c r="J28" t="s">
        <v>1</v>
      </c>
      <c r="K28">
        <v>5.1722079012000002</v>
      </c>
      <c r="L28" t="s">
        <v>175</v>
      </c>
    </row>
    <row r="29" spans="1:12">
      <c r="A29" t="s">
        <v>77</v>
      </c>
      <c r="B29" t="s">
        <v>42</v>
      </c>
      <c r="C29" t="s">
        <v>43</v>
      </c>
      <c r="D29">
        <v>2.5825</v>
      </c>
      <c r="E29">
        <v>2.0612162671587861</v>
      </c>
      <c r="F29">
        <v>1.4575</v>
      </c>
      <c r="G29">
        <v>4.2033384000000007</v>
      </c>
      <c r="H29" t="s">
        <v>1</v>
      </c>
      <c r="I29">
        <v>4.2033384000000007</v>
      </c>
      <c r="J29" t="s">
        <v>1</v>
      </c>
      <c r="K29">
        <v>10.855121418000001</v>
      </c>
      <c r="L29" s="19" t="s">
        <v>175</v>
      </c>
    </row>
    <row r="30" spans="1:12">
      <c r="A30" t="s">
        <v>96</v>
      </c>
      <c r="B30" t="s">
        <v>45</v>
      </c>
      <c r="C30" t="s">
        <v>46</v>
      </c>
      <c r="D30">
        <v>0.78800000000000003</v>
      </c>
      <c r="E30" t="s">
        <v>1</v>
      </c>
      <c r="F30" t="s">
        <v>1</v>
      </c>
      <c r="G30">
        <v>1.87775</v>
      </c>
      <c r="H30" t="s">
        <v>1</v>
      </c>
      <c r="I30">
        <v>1.87775</v>
      </c>
      <c r="J30" t="s">
        <v>1</v>
      </c>
      <c r="K30">
        <v>1.4796670000000001</v>
      </c>
      <c r="L30" t="s">
        <v>175</v>
      </c>
    </row>
    <row r="31" spans="1:12">
      <c r="A31" t="s">
        <v>77</v>
      </c>
      <c r="B31" t="s">
        <v>45</v>
      </c>
      <c r="C31" t="s">
        <v>46</v>
      </c>
      <c r="D31">
        <v>0.60949999999999993</v>
      </c>
      <c r="E31">
        <v>5.303300858899207E-2</v>
      </c>
      <c r="F31">
        <v>3.7500000000000706E-2</v>
      </c>
      <c r="G31">
        <v>1.87775</v>
      </c>
      <c r="H31" t="s">
        <v>1</v>
      </c>
      <c r="I31">
        <v>1.87775</v>
      </c>
      <c r="J31" t="s">
        <v>1</v>
      </c>
      <c r="K31">
        <v>1.1444886249999999</v>
      </c>
      <c r="L31" s="19" t="s">
        <v>175</v>
      </c>
    </row>
    <row r="32" spans="1:12">
      <c r="A32" t="s">
        <v>96</v>
      </c>
      <c r="B32" t="s">
        <v>47</v>
      </c>
      <c r="C32" t="s">
        <v>6</v>
      </c>
      <c r="D32">
        <v>8.5679999999999996</v>
      </c>
      <c r="E32">
        <v>7.5824532969217797</v>
      </c>
      <c r="F32">
        <v>3.7912266484608899</v>
      </c>
      <c r="G32">
        <v>2.1236599999999998E-2</v>
      </c>
      <c r="H32" t="s">
        <v>1</v>
      </c>
      <c r="I32">
        <v>2.1236599999999998E-2</v>
      </c>
      <c r="J32" t="s">
        <v>1</v>
      </c>
      <c r="K32">
        <v>0.18195518879999997</v>
      </c>
      <c r="L32" t="s">
        <v>175</v>
      </c>
    </row>
    <row r="33" spans="1:12">
      <c r="A33" t="s">
        <v>77</v>
      </c>
      <c r="B33" t="s">
        <v>47</v>
      </c>
      <c r="C33" t="s">
        <v>6</v>
      </c>
      <c r="D33">
        <v>2.1859999999999999</v>
      </c>
      <c r="E33" t="s">
        <v>1</v>
      </c>
      <c r="F33" t="s">
        <v>1</v>
      </c>
      <c r="G33">
        <v>2.1236599999999998E-2</v>
      </c>
      <c r="H33" t="s">
        <v>1</v>
      </c>
      <c r="I33">
        <v>2.1236599999999998E-2</v>
      </c>
      <c r="J33" t="s">
        <v>1</v>
      </c>
      <c r="K33">
        <v>4.6423207599999995E-2</v>
      </c>
      <c r="L33" s="19" t="s">
        <v>175</v>
      </c>
    </row>
    <row r="34" spans="1:12">
      <c r="A34" t="s">
        <v>96</v>
      </c>
      <c r="B34" t="s">
        <v>48</v>
      </c>
      <c r="C34" t="s">
        <v>6</v>
      </c>
      <c r="D34">
        <v>3.1789999999999998</v>
      </c>
      <c r="E34" t="s">
        <v>1</v>
      </c>
      <c r="F34" t="s">
        <v>1</v>
      </c>
      <c r="G34">
        <v>9.4395961999999987</v>
      </c>
      <c r="H34" t="s">
        <v>1</v>
      </c>
      <c r="I34">
        <v>9.4395961999999987</v>
      </c>
      <c r="J34" t="s">
        <v>1</v>
      </c>
      <c r="K34">
        <v>30.008476319799993</v>
      </c>
      <c r="L34" t="s">
        <v>175</v>
      </c>
    </row>
    <row r="35" spans="1:12">
      <c r="A35" t="s">
        <v>77</v>
      </c>
      <c r="B35" t="s">
        <v>48</v>
      </c>
      <c r="C35" t="s">
        <v>6</v>
      </c>
      <c r="D35">
        <v>0.85350000000000004</v>
      </c>
      <c r="E35">
        <v>1.1674332957389899</v>
      </c>
      <c r="F35">
        <v>0.8254999999999999</v>
      </c>
      <c r="G35">
        <v>9.4395961999999987</v>
      </c>
      <c r="H35" t="s">
        <v>1</v>
      </c>
      <c r="I35">
        <v>9.4395961999999987</v>
      </c>
      <c r="J35" t="s">
        <v>1</v>
      </c>
      <c r="K35">
        <v>8.0566953566999988</v>
      </c>
      <c r="L35" s="19" t="s">
        <v>175</v>
      </c>
    </row>
    <row r="36" spans="1:12">
      <c r="A36" t="s">
        <v>96</v>
      </c>
      <c r="B36" t="s">
        <v>49</v>
      </c>
      <c r="C36" t="s">
        <v>50</v>
      </c>
      <c r="D36">
        <v>2.7246666666666663</v>
      </c>
      <c r="E36">
        <v>3.9260530222264363</v>
      </c>
      <c r="F36">
        <v>2.2667077692351767</v>
      </c>
      <c r="G36">
        <v>0.1135254</v>
      </c>
      <c r="H36" t="s">
        <v>1</v>
      </c>
      <c r="I36">
        <v>0.1135254</v>
      </c>
      <c r="J36" t="s">
        <v>1</v>
      </c>
      <c r="K36">
        <v>0.30931887319999996</v>
      </c>
      <c r="L36" t="s">
        <v>175</v>
      </c>
    </row>
    <row r="37" spans="1:12">
      <c r="A37" t="s">
        <v>77</v>
      </c>
      <c r="B37" t="s">
        <v>49</v>
      </c>
      <c r="C37" t="s">
        <v>50</v>
      </c>
      <c r="D37">
        <v>1.319</v>
      </c>
      <c r="E37">
        <v>1.7239263325328025</v>
      </c>
      <c r="F37">
        <v>1.2189999999999996</v>
      </c>
      <c r="G37">
        <v>0.1135254</v>
      </c>
      <c r="H37" t="s">
        <v>1</v>
      </c>
      <c r="I37">
        <v>0.1135254</v>
      </c>
      <c r="J37" t="s">
        <v>1</v>
      </c>
      <c r="K37">
        <v>0.14974000260000001</v>
      </c>
      <c r="L37" s="19" t="s">
        <v>175</v>
      </c>
    </row>
    <row r="38" spans="1:12">
      <c r="A38" t="s">
        <v>96</v>
      </c>
      <c r="B38" t="s">
        <v>173</v>
      </c>
      <c r="C38" t="s">
        <v>50</v>
      </c>
      <c r="D38">
        <v>2.7246666666666663</v>
      </c>
      <c r="E38">
        <v>3.9260530222264363</v>
      </c>
      <c r="F38">
        <v>2.2667077692351767</v>
      </c>
      <c r="G38">
        <v>0.1135254</v>
      </c>
      <c r="H38">
        <v>0.70347648261758688</v>
      </c>
      <c r="I38">
        <v>7.9862449079754594E-2</v>
      </c>
      <c r="J38" s="25">
        <v>8.125539877300636E-3</v>
      </c>
      <c r="K38">
        <f>I38*D38</f>
        <v>0.21759855292597133</v>
      </c>
      <c r="L38" t="s">
        <v>174</v>
      </c>
    </row>
    <row r="39" spans="1:12">
      <c r="A39" t="s">
        <v>77</v>
      </c>
      <c r="B39" t="s">
        <v>51</v>
      </c>
      <c r="C39" t="s">
        <v>52</v>
      </c>
      <c r="D39">
        <v>2.5999999999999999E-2</v>
      </c>
      <c r="E39" t="s">
        <v>1</v>
      </c>
      <c r="F39" t="s">
        <v>1</v>
      </c>
      <c r="G39">
        <v>14.722417999999999</v>
      </c>
      <c r="H39" t="s">
        <v>1</v>
      </c>
      <c r="I39">
        <v>14.722417999999999</v>
      </c>
      <c r="J39" t="s">
        <v>1</v>
      </c>
      <c r="K39">
        <v>0.38278286799999994</v>
      </c>
      <c r="L39" s="19" t="s">
        <v>175</v>
      </c>
    </row>
    <row r="40" spans="1:12">
      <c r="A40" t="s">
        <v>77</v>
      </c>
      <c r="B40" t="s">
        <v>53</v>
      </c>
      <c r="C40" t="s">
        <v>52</v>
      </c>
      <c r="D40">
        <v>1</v>
      </c>
      <c r="E40" t="s">
        <v>1</v>
      </c>
      <c r="F40" t="s">
        <v>1</v>
      </c>
      <c r="G40">
        <v>2.5361400000000001</v>
      </c>
      <c r="H40" t="s">
        <v>1</v>
      </c>
      <c r="I40">
        <v>2.5361400000000001</v>
      </c>
      <c r="J40" t="s">
        <v>1</v>
      </c>
      <c r="K40">
        <v>2.5361400000000001</v>
      </c>
      <c r="L40" s="19" t="s">
        <v>175</v>
      </c>
    </row>
    <row r="41" spans="1:12">
      <c r="L41" s="19"/>
    </row>
    <row r="42" spans="1:12">
      <c r="L42" s="19"/>
    </row>
    <row r="43" spans="1:12">
      <c r="L43" s="19"/>
    </row>
    <row r="44" spans="1:12">
      <c r="L44" s="19"/>
    </row>
    <row r="45" spans="1:12">
      <c r="L45" s="19"/>
    </row>
    <row r="46" spans="1:12">
      <c r="L46" s="19"/>
    </row>
    <row r="47" spans="1:12">
      <c r="L47" s="19"/>
    </row>
    <row r="48" spans="1:12">
      <c r="L48" s="19"/>
    </row>
    <row r="49" spans="12:12">
      <c r="L49" s="19"/>
    </row>
    <row r="50" spans="12:12">
      <c r="L50" s="19"/>
    </row>
    <row r="51" spans="12:12">
      <c r="L51" s="19"/>
    </row>
    <row r="52" spans="12:12">
      <c r="L52" s="19"/>
    </row>
    <row r="53" spans="12:12">
      <c r="L53" s="19"/>
    </row>
    <row r="54" spans="12:12">
      <c r="L54" s="19"/>
    </row>
  </sheetData>
  <sortState ref="A2:L40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N8" sqref="N8"/>
    </sheetView>
  </sheetViews>
  <sheetFormatPr baseColWidth="10" defaultRowHeight="15" x14ac:dyDescent="0"/>
  <sheetData>
    <row r="1" spans="1:18">
      <c r="A1" s="13" t="s">
        <v>155</v>
      </c>
      <c r="B1" s="13" t="s">
        <v>156</v>
      </c>
      <c r="C1" s="13" t="s">
        <v>56</v>
      </c>
      <c r="D1" s="13" t="s">
        <v>157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3" t="s">
        <v>163</v>
      </c>
      <c r="K1" s="13" t="s">
        <v>164</v>
      </c>
      <c r="L1" s="13" t="s">
        <v>165</v>
      </c>
      <c r="M1" s="13" t="s">
        <v>166</v>
      </c>
      <c r="N1" s="13" t="s">
        <v>167</v>
      </c>
      <c r="O1" s="13" t="s">
        <v>168</v>
      </c>
      <c r="P1" s="13" t="s">
        <v>76</v>
      </c>
      <c r="Q1" s="13" t="s">
        <v>169</v>
      </c>
      <c r="R1" s="13" t="s">
        <v>151</v>
      </c>
    </row>
    <row r="2" spans="1:18">
      <c r="A2" t="s">
        <v>78</v>
      </c>
      <c r="B2" t="s">
        <v>96</v>
      </c>
      <c r="C2" t="s">
        <v>154</v>
      </c>
      <c r="D2">
        <v>65</v>
      </c>
      <c r="E2">
        <v>0.10149999999999999</v>
      </c>
      <c r="F2">
        <v>4.0599999999999997E-2</v>
      </c>
      <c r="G2">
        <v>6.0899999999999996E-2</v>
      </c>
      <c r="H2">
        <v>1.2E-2</v>
      </c>
      <c r="I2">
        <v>0.03</v>
      </c>
      <c r="J2">
        <v>3.0899999999999997E-2</v>
      </c>
      <c r="K2">
        <v>0.50738916256157629</v>
      </c>
      <c r="L2">
        <v>0.63190184049079745</v>
      </c>
      <c r="M2" t="s">
        <v>1</v>
      </c>
      <c r="N2" t="s">
        <v>1</v>
      </c>
      <c r="O2" s="26">
        <v>0.1135254</v>
      </c>
      <c r="P2">
        <f>O2*L2</f>
        <v>7.1736909202453972E-2</v>
      </c>
    </row>
    <row r="3" spans="1:18">
      <c r="A3" t="s">
        <v>78</v>
      </c>
      <c r="B3" t="s">
        <v>96</v>
      </c>
      <c r="C3" t="s">
        <v>154</v>
      </c>
      <c r="D3">
        <v>155</v>
      </c>
      <c r="E3">
        <v>0.10150000000000001</v>
      </c>
      <c r="F3">
        <v>4.0599999999999997E-2</v>
      </c>
      <c r="G3">
        <v>6.090000000000001E-2</v>
      </c>
      <c r="H3">
        <v>1.2E-2</v>
      </c>
      <c r="I3">
        <v>2.3E-2</v>
      </c>
      <c r="J3">
        <v>3.790000000000001E-2</v>
      </c>
      <c r="K3">
        <v>0.62233169129720856</v>
      </c>
      <c r="L3">
        <v>0.77505112474437632</v>
      </c>
      <c r="M3" t="s">
        <v>1</v>
      </c>
      <c r="N3" t="s">
        <v>1</v>
      </c>
      <c r="O3" s="26">
        <v>0.1135254</v>
      </c>
      <c r="P3">
        <f>O3*L3</f>
        <v>8.7987988957055216E-2</v>
      </c>
    </row>
    <row r="4" spans="1:18">
      <c r="K4" s="16" t="s">
        <v>176</v>
      </c>
      <c r="L4" s="13">
        <f>AVERAGE(L2:L3)</f>
        <v>0.70347648261758688</v>
      </c>
      <c r="M4" s="13"/>
      <c r="N4" s="13"/>
      <c r="O4" s="13"/>
      <c r="P4" s="13">
        <f>AVERAGE(P2:P3)</f>
        <v>7.9862449079754594E-2</v>
      </c>
      <c r="Q4" s="13">
        <f>STDEV(P2:P3)</f>
        <v>1.1491248696081974E-2</v>
      </c>
      <c r="R4" s="13">
        <f>Q4/SQRT(2)</f>
        <v>8.125539877300636E-3</v>
      </c>
    </row>
    <row r="5" spans="1:18">
      <c r="K5" s="16" t="s">
        <v>177</v>
      </c>
      <c r="L5">
        <f>STDEV(L2:L3)</f>
        <v>0.10122182961770605</v>
      </c>
    </row>
    <row r="6" spans="1:18">
      <c r="K6" s="16" t="s">
        <v>178</v>
      </c>
      <c r="L6">
        <f>L5/SQRT(2)</f>
        <v>7.1574642126789267E-2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</vt:lpstr>
      <vt:lpstr>Imputation</vt:lpstr>
      <vt:lpstr>MEANS</vt:lpstr>
      <vt:lpstr>FINAL</vt:lpstr>
      <vt:lpstr>digest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2017-06-19T13:45:33Z</dcterms:created>
  <dcterms:modified xsi:type="dcterms:W3CDTF">2017-07-28T17:35:53Z</dcterms:modified>
</cp:coreProperties>
</file>