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4debfbf542152405/Desktop/ALY6050/l4/"/>
    </mc:Choice>
  </mc:AlternateContent>
  <xr:revisionPtr revIDLastSave="695" documentId="8_{7E4305F2-C78E-4286-9383-2683295BD0A6}" xr6:coauthVersionLast="47" xr6:coauthVersionMax="47" xr10:uidLastSave="{3B0875DE-FC2A-4041-B3D5-BCA5DBC63AA3}"/>
  <bookViews>
    <workbookView xWindow="-110" yWindow="-110" windowWidth="19420" windowHeight="10300" firstSheet="1" activeTab="2" xr2:uid="{FCE2B7D1-9E68-4CF0-BD18-49E6A9D39032}"/>
  </bookViews>
  <sheets>
    <sheet name="CB_DATA_" sheetId="2" state="veryHidden" r:id="rId1"/>
    <sheet name="Part 1" sheetId="15" r:id="rId2"/>
    <sheet name="Excel Solver" sheetId="32" r:id="rId3"/>
    <sheet name="Answer Report 1" sheetId="40" r:id="rId4"/>
    <sheet name="Crystal ball Simulation" sheetId="48" r:id="rId5"/>
    <sheet name="Report" sheetId="49" r:id="rId6"/>
    <sheet name="Data" sheetId="50" r:id="rId7"/>
  </sheets>
  <definedNames>
    <definedName name="CB_075cfbcf1cfa4a05a29447461bde31cf" localSheetId="4" hidden="1">'Crystal ball Simulation'!$I$1</definedName>
    <definedName name="CB_2e2d6b1cf9fe4493b82fe4c80ea22a05" localSheetId="4" hidden="1">'Crystal ball Simulation'!$E$2</definedName>
    <definedName name="CB_5e093c3a92164be0b6ff950ac78649e9" localSheetId="4" hidden="1">'Crystal ball Simulation'!$G$1</definedName>
    <definedName name="CB_6087b74fe4db4a9bb126a4718b493d67" localSheetId="0" hidden="1">#N/A</definedName>
    <definedName name="CB_9766e8124a6241a8ac6d8810fbe04929" localSheetId="4" hidden="1">'Crystal ball Simulation'!$H$1</definedName>
    <definedName name="CB_a23a39972a194a7293523d73f09bb8c2" localSheetId="0" hidden="1">#N/A</definedName>
    <definedName name="CB_Block_00000000000000000000000000000000" localSheetId="0" hidden="1">"'7.0.0.0"</definedName>
    <definedName name="CB_Block_00000000000000000000000000000000" localSheetId="4" hidden="1">"'7.0.0.0"</definedName>
    <definedName name="CB_Block_00000000000000000000000000000001" localSheetId="0" hidden="1">"'637912802644203684"</definedName>
    <definedName name="CB_Block_00000000000000000000000000000001" localSheetId="4" hidden="1">"'637912802644396976"</definedName>
    <definedName name="CB_Block_00000000000000000000000000000003" localSheetId="0" hidden="1">"'11.1.5072.0"</definedName>
    <definedName name="CB_Block_00000000000000000000000000000003" localSheetId="4" hidden="1">"'11.1.5072.0"</definedName>
    <definedName name="CB_BlockExt_00000000000000000000000000000003" localSheetId="0" hidden="1">"'11.1.3.0.000"</definedName>
    <definedName name="CB_BlockExt_00000000000000000000000000000003" localSheetId="4" hidden="1">"'11.1.3.0.000"</definedName>
    <definedName name="CB_e168557f83784b46a93d9a869b8d8ec7" localSheetId="0" hidden="1">#N/A</definedName>
    <definedName name="CBCR_5078c298a9f74afcb4bfbbd2f0f23d21" localSheetId="4" hidden="1">'Crystal ball Simulation'!$E$1</definedName>
    <definedName name="CBCR_825aafda86d343d4a0a769c87d1e55ad" localSheetId="4" hidden="1">'Crystal ball Simulation'!$E$3</definedName>
    <definedName name="CBWorkbookPriority" localSheetId="0" hidden="1">-2415788448128710</definedName>
    <definedName name="CBx_0304d9227f3047298ec4602252e9ae9a" localSheetId="0" hidden="1">"'Sheet1'!$A$1"</definedName>
    <definedName name="CBx_3f6833699fd34b06a99f291d889d66a3" localSheetId="0" hidden="1">"'Crystal ball Simulation'!$A$1"</definedName>
    <definedName name="CBx_6859913eb4f6432da54bf18895b9a4dd" localSheetId="0" hidden="1">"'Sheet19'!$A$1"</definedName>
    <definedName name="CBx_761b7e0686dc451ba14249b99697ca48" localSheetId="0" hidden="1">"'Sheet1 (3)'!$A$1"</definedName>
    <definedName name="CBx_864cc9ca5935445698a91cc6f4770cab" localSheetId="0" hidden="1">"'Crystal ball Simulation (2)'!$A$1"</definedName>
    <definedName name="CBx_92b4cf119cef44a3b88bab7c4fcbf80d" localSheetId="0" hidden="1">"'Crystal ball Simulation (3)'!$A$1"</definedName>
    <definedName name="CBx_b6893600b31144e8b0616697cfa41521" localSheetId="0" hidden="1">"'CB_DATA_'!$A$1"</definedName>
    <definedName name="CBx_e61047d95a1444da967611de3438971b" localSheetId="0" hidden="1">"'Crystal ball Simulation'!$A$1"</definedName>
    <definedName name="CBx_Sheet_Guid" localSheetId="0" hidden="1">"'b6893600-b311-44e8-b061-6697cfa41521"</definedName>
    <definedName name="CBx_Sheet_Guid" localSheetId="4" hidden="1">"'3f683369-9fd3-4b06-a99f-291d889d66a3"</definedName>
    <definedName name="CBx_SheetRef" localSheetId="0" hidden="1">CB_DATA_!$A$14</definedName>
    <definedName name="CBx_SheetRef" localSheetId="4" hidden="1">CB_DATA_!$H$14</definedName>
    <definedName name="CBx_StorageType" localSheetId="0" hidden="1">2</definedName>
    <definedName name="CBx_StorageType" localSheetId="4" hidden="1">2</definedName>
    <definedName name="_xlnm.Print_Area" localSheetId="5">Report!$A$1:$J$223</definedName>
    <definedName name="solver_adj" localSheetId="4" hidden="1">'Crystal ball Simulation'!$B$12</definedName>
    <definedName name="solver_adj" localSheetId="2" hidden="1">'Excel Solver'!$B$12</definedName>
    <definedName name="solver_adj" localSheetId="1" hidden="1">'Part 1'!$B$12</definedName>
    <definedName name="solver_cvg" localSheetId="4" hidden="1">0.0001</definedName>
    <definedName name="solver_cvg" localSheetId="2" hidden="1">0.0001</definedName>
    <definedName name="solver_cvg" localSheetId="1" hidden="1">0.0001</definedName>
    <definedName name="solver_drv" localSheetId="4" hidden="1">1</definedName>
    <definedName name="solver_drv" localSheetId="2" hidden="1">1</definedName>
    <definedName name="solver_drv" localSheetId="1" hidden="1">1</definedName>
    <definedName name="solver_eng" localSheetId="4" hidden="1">1</definedName>
    <definedName name="solver_eng" localSheetId="2" hidden="1">1</definedName>
    <definedName name="solver_eng" localSheetId="1" hidden="1">1</definedName>
    <definedName name="solver_est" localSheetId="4" hidden="1">1</definedName>
    <definedName name="solver_est" localSheetId="2" hidden="1">1</definedName>
    <definedName name="solver_est" localSheetId="1" hidden="1">1</definedName>
    <definedName name="solver_itr" localSheetId="4" hidden="1">2147483647</definedName>
    <definedName name="solver_itr" localSheetId="2" hidden="1">2147483647</definedName>
    <definedName name="solver_itr" localSheetId="1" hidden="1">2147483647</definedName>
    <definedName name="solver_mip" localSheetId="4" hidden="1">2147483647</definedName>
    <definedName name="solver_mip" localSheetId="2" hidden="1">2147483647</definedName>
    <definedName name="solver_mip" localSheetId="1" hidden="1">2147483647</definedName>
    <definedName name="solver_mni" localSheetId="4" hidden="1">30</definedName>
    <definedName name="solver_mni" localSheetId="2" hidden="1">30</definedName>
    <definedName name="solver_mni" localSheetId="1" hidden="1">30</definedName>
    <definedName name="solver_mrt" localSheetId="4" hidden="1">0.075</definedName>
    <definedName name="solver_mrt" localSheetId="2" hidden="1">0.075</definedName>
    <definedName name="solver_mrt" localSheetId="1" hidden="1">0.075</definedName>
    <definedName name="solver_msl" localSheetId="4" hidden="1">2</definedName>
    <definedName name="solver_msl" localSheetId="2" hidden="1">2</definedName>
    <definedName name="solver_msl" localSheetId="1" hidden="1">2</definedName>
    <definedName name="solver_neg" localSheetId="4" hidden="1">1</definedName>
    <definedName name="solver_neg" localSheetId="2" hidden="1">1</definedName>
    <definedName name="solver_neg" localSheetId="1" hidden="1">1</definedName>
    <definedName name="solver_nod" localSheetId="4" hidden="1">2147483647</definedName>
    <definedName name="solver_nod" localSheetId="2" hidden="1">2147483647</definedName>
    <definedName name="solver_nod" localSheetId="1" hidden="1">2147483647</definedName>
    <definedName name="solver_num" localSheetId="4" hidden="1">0</definedName>
    <definedName name="solver_num" localSheetId="2" hidden="1">0</definedName>
    <definedName name="solver_num" localSheetId="1" hidden="1">0</definedName>
    <definedName name="solver_nwt" localSheetId="4" hidden="1">1</definedName>
    <definedName name="solver_nwt" localSheetId="2" hidden="1">1</definedName>
    <definedName name="solver_nwt" localSheetId="1" hidden="1">1</definedName>
    <definedName name="solver_opt" localSheetId="4" hidden="1">'Crystal ball Simulation'!$B$29</definedName>
    <definedName name="solver_opt" localSheetId="2" hidden="1">'Excel Solver'!$B$20</definedName>
    <definedName name="solver_opt" localSheetId="1" hidden="1">'Part 1'!$B$29</definedName>
    <definedName name="solver_pre" localSheetId="4" hidden="1">0.000001</definedName>
    <definedName name="solver_pre" localSheetId="2" hidden="1">0.000001</definedName>
    <definedName name="solver_pre" localSheetId="1" hidden="1">0.000001</definedName>
    <definedName name="solver_rbv" localSheetId="4" hidden="1">1</definedName>
    <definedName name="solver_rbv" localSheetId="2" hidden="1">1</definedName>
    <definedName name="solver_rbv" localSheetId="1" hidden="1">1</definedName>
    <definedName name="solver_rlx" localSheetId="4" hidden="1">2</definedName>
    <definedName name="solver_rlx" localSheetId="2" hidden="1">2</definedName>
    <definedName name="solver_rlx" localSheetId="1" hidden="1">2</definedName>
    <definedName name="solver_rsd" localSheetId="4" hidden="1">0</definedName>
    <definedName name="solver_rsd" localSheetId="2" hidden="1">0</definedName>
    <definedName name="solver_rsd" localSheetId="1" hidden="1">0</definedName>
    <definedName name="solver_scl" localSheetId="4" hidden="1">1</definedName>
    <definedName name="solver_scl" localSheetId="2" hidden="1">1</definedName>
    <definedName name="solver_scl" localSheetId="1" hidden="1">1</definedName>
    <definedName name="solver_sho" localSheetId="4" hidden="1">2</definedName>
    <definedName name="solver_sho" localSheetId="2" hidden="1">2</definedName>
    <definedName name="solver_sho" localSheetId="1" hidden="1">2</definedName>
    <definedName name="solver_ssz" localSheetId="4" hidden="1">100</definedName>
    <definedName name="solver_ssz" localSheetId="2" hidden="1">100</definedName>
    <definedName name="solver_ssz" localSheetId="1" hidden="1">100</definedName>
    <definedName name="solver_tim" localSheetId="4" hidden="1">2147483647</definedName>
    <definedName name="solver_tim" localSheetId="2" hidden="1">2147483647</definedName>
    <definedName name="solver_tim" localSheetId="1" hidden="1">2147483647</definedName>
    <definedName name="solver_tol" localSheetId="4" hidden="1">0.01</definedName>
    <definedName name="solver_tol" localSheetId="2" hidden="1">0.01</definedName>
    <definedName name="solver_tol" localSheetId="1" hidden="1">0.01</definedName>
    <definedName name="solver_typ" localSheetId="4" hidden="1">2</definedName>
    <definedName name="solver_typ" localSheetId="2" hidden="1">2</definedName>
    <definedName name="solver_typ" localSheetId="1" hidden="1">2</definedName>
    <definedName name="solver_val" localSheetId="4" hidden="1">0</definedName>
    <definedName name="solver_val" localSheetId="2" hidden="1">0</definedName>
    <definedName name="solver_val" localSheetId="1" hidden="1">0</definedName>
    <definedName name="solver_ver" localSheetId="4" hidden="1">3</definedName>
    <definedName name="solver_ver" localSheetId="2"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2" i="15" l="1"/>
  <c r="B13" i="32"/>
  <c r="G1" i="48"/>
  <c r="H11" i="2"/>
  <c r="B18" i="48"/>
  <c r="B7" i="48"/>
  <c r="G11" i="2"/>
  <c r="F11" i="2"/>
  <c r="F41" i="15"/>
  <c r="F40" i="15"/>
  <c r="P2" i="2"/>
  <c r="H1" i="48" l="1"/>
  <c r="I1" i="48"/>
  <c r="B12" i="48"/>
  <c r="B18" i="32"/>
  <c r="B7" i="32"/>
  <c r="E11" i="2"/>
  <c r="B14" i="48" l="1"/>
  <c r="B17" i="48" s="1"/>
  <c r="B13" i="48"/>
  <c r="B16" i="48" s="1"/>
  <c r="E5" i="32"/>
  <c r="B14" i="32"/>
  <c r="B17" i="32" s="1"/>
  <c r="B16" i="32"/>
  <c r="B20" i="48" l="1"/>
  <c r="B20" i="32"/>
  <c r="F5" i="32"/>
  <c r="B7" i="15"/>
  <c r="B18" i="15"/>
  <c r="B14" i="15" l="1"/>
  <c r="B17" i="15" s="1"/>
  <c r="E5" i="15"/>
  <c r="B13" i="15" l="1"/>
  <c r="B16" i="15" s="1"/>
  <c r="B20" i="15" s="1"/>
  <c r="E27" i="15" l="1"/>
  <c r="F5" i="15"/>
  <c r="A11" i="2"/>
</calcChain>
</file>

<file path=xl/sharedStrings.xml><?xml version="1.0" encoding="utf-8"?>
<sst xmlns="http://schemas.openxmlformats.org/spreadsheetml/2006/main" count="335" uniqueCount="169">
  <si>
    <t xml:space="preserve">Given Data </t>
  </si>
  <si>
    <t>unit price (p) $</t>
  </si>
  <si>
    <t>Holding cost ($/unit)</t>
  </si>
  <si>
    <t>Order Demand (Units)(v)</t>
  </si>
  <si>
    <t>Holding cost %</t>
  </si>
  <si>
    <t>Ordering cost ($/order), fixed cost Cf</t>
  </si>
  <si>
    <t>Economic Order Quantity (EOQ)</t>
  </si>
  <si>
    <t xml:space="preserve">Average Inventory is half of EOQ </t>
  </si>
  <si>
    <t>Number of Orders= Annual demand/EOQ</t>
  </si>
  <si>
    <t>Total Annual Holding cost = Average Inventory* Holding per unit</t>
  </si>
  <si>
    <t>Total annual Ordering cost = Orders* Ordering cost</t>
  </si>
  <si>
    <t>Total purchase cost= unitprice*Demands</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</si>
  <si>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</si>
  <si>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</si>
  <si>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</si>
  <si>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</si>
  <si>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</si>
  <si>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</si>
  <si>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</si>
  <si>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</si>
  <si>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</si>
  <si>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</si>
  <si>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</si>
  <si>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</si>
  <si>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b6893600-b311-44e8-b061-6697cfa41521</t>
  </si>
  <si>
    <t>CB_Block_0</t>
  </si>
  <si>
    <t>㜸〱敤㕣㕢㙣ㅣ㔷ㄹ摥ㄹ敦慥㜷搶㜶散挶戹㌴改捤扤㕦ㅣ㙤攳㌴愱㉤㈵㈴扥攴搶收攲挴㑥㑡㔵捡㜶扣㝢挶㥥㘴㘷搶㤹㤹㜵攲㤲搲ㄴ㑡㑢㘹㉢搴㈲〱㉤〵慡ち㔵昰〲㉡て㔵ぢ攵〱〹〹㠴㔲挴㐳㠵挴〳㔲愹㄰㍣㠰慡㐸〸愹て㤵捡昷㥤㤹搹㥤摤昵㡥㥤㑤ぢ㉥昲㈴晢攷捣戹㥦昳㕦捦晦㥦㐹㐲㐹㈴ㄲㅦ攲攱扦㝣㤲㑣㕣㍥㌱敦㝡挲捡㡤㤶㑢㈵㔱昰捣戲敤收㠶ㅤ㐷㥦摦㙦扡㕥〷㉡愴昳㈶捡摤㔴摥㌵ㅦㄲ㤹晣㥣㜰㕣㔴㑡㈵ㄲ㤹㡣愶愲㥣㥤昰搷ㄷ扥㘸㙣搵㥤〴㤸ㅣㅤ㌹㌴㜵ㅣ扤㑥㜸㘵㐷㙣ㅡ㌸收户摤㍥㌴㤴ㅢ捡㙤摢㝣晢㤶摣收㑤〳愳㤵㤲㔷㜱挴㜶㕢㔴㍣㐷㉦㙤ㅡㄸ慦㑣㤵捣挲㍤㘲㝥戲㝣㐲搸摢挵搴收摢愶昴慤㜷っ㙤摤戶捤戸昳捥㍢扡㌱㜴攲攰攸挸戸㈳っ昷㈳敡㌳挵㈹㙦ㅤㄳ〵㤳㙢ㄳ挲㌱敤改摣攸〸晥㐶收㡦户摢㜳ㄳ㌳㐲㜸ㅣ㕡㌸挲㉥〸㔷㐳挳㉥㙢搸㜵㉢搶㉣㌷㑦戳㜶㘳愹〵摤昵㔲搶愸㈸㤵㌴㉢散㌵㘳ㅤ挲摥㤵昴昹㙥㙢㐲搸慥改㤹㜳愶㌷㥦戶㈶搱㔱戱挷㍡敡㡡㈳扡㍤㉤づ敡㤶㐸㔹㝢㉡㘶㌱改㍦㠹㡥ㅢ挳㉥愲ㄳ㤳换捦つ扢搶攸㡣敥挸ㄹ戹摣㤸㤸扡扢㥤㐲㝤摤㙢㕢昷换愹换ㄱ搸攷昵慤敢愱攴㤸敥㔴㙢づ戶慥ㄹ㉣扥㝥〶户戶慥ㅦ搹愳晡㌶㌷户㙥㈳户戲扥戶搲ㄵ搰户摣㔱㉣㐶㑢ㄳ㜴ㄲ㘴〸㠸㐰㉤㑢搰㐵搰つ愰㈴晦〵㉥㠹㌶㘴㤱㥡搷搵晣㤴㥡㉦愸昹愲㥡ㄷ㙡摥㔰昳搳㙡㝥㐶捤㥢㙡晥戸㥡㍦㠱㍡攱㤳改散㔴㠳愷㜰敥㡡昷㌶㍣㍤戸昳愷て㍦㌵晡慤㘷晥㥤敤㕥㠵㑡㠷㠳㐹㡤㌹晡㈹㤰㕡㡤㡡挱ㄱ晣戳㌸㔷㠰㈹㡣㙤挶敤挶搰㔰㜱摢㘶晤㌶㍤挵㘵挵㈰扦㡥㔰晡㔰户摢戸搷戴㡢攵㔳ㄲ㜷㤷㡦攸慥愸㙤摣㘰㔰㌶㔲慥搸㐵昷戲㠵ぢ㈷㍣摤ㄳㅢㅢ换㙡㥤㌴㌵㥢〰㕢〹㔷㡥㜷㘵㘳戳㘳㝡愹㈲㠶㑦㥢㝥昱ㄵつ挵搶戸㔳㥥㙡㕤扡摢ㄱ㈷慢愵㑤㌳ㅡ㠶㔰㥢㤳㝤㌷慤搲㉦昲攷㌵㌰㍡㔳㜶㠵㉤愷㌷㘸㡤㥢㠵ㄳ挲㤹㄰ㄴ㠹愲㈸㤷扡㤶㐵〱搷てㅥ戲戱㔰㜰㙢昱㥡㘸慥戱敢戴〷㘶ㄶ㐵捣㜷㔶㌸摥晣愴㍥㔵ㄲ敢敡慡昸㘳愲㘰㐳㕤昶敥㜲愱攲㡥㤶㙤捦㈹㤷敡㑢㠶㡢㜳㍡㈴㑤昱㐰戹㈸㤲挹㠴ㄴち㄰戸ㅤㅤ㡡㤲戸愵㌵㉦㐸㐴㐴㔰㑣㐶扥戴㥥散㜲㐷戰㍡慣愲㈴㐸㤳敡㜵㡢㜴挶昹㑡ㄹㄳ挳㠱㤱㌵㔱㝦㜰搰㥢ㄶ改戶㡡戹㡦户戲慡昶〷慢摦㌵㈷㙣㙦慦㙥ㄷ㑢挲㠹搵㝥ち㘷愴昵〲愴捥㐳㈰戴摣㍤慡㍡攵戴㌲㥦㍡㘵ㄶ扤㤹昴㡣㌰愷㘷㍣攴㐱㐳㘶㌲摣摡愶㐷扢〴㔹摡㙡㠲㝥㠰㙣㌶㤱㕥挳㑡改㉣㥥㐴㡡搲㈹㠶㤷敢〴㌹摢搵昱㜲户戱摢㉣㜹挲ㄷ捡扤〶㌰攲㙢㌵㠹扥ㅥ㤲愸愳ㄷ㝣㠵戱挶ㄸ〵㤵敡愶敤捤搷昸戶㠹㑢㝣㈲㕡㤱〵换㑥ㄶ㔰ㄴ搴换㠳ㄸ㕥〳搱㌴㐸㠳昸捡ㄱ㈲㈲ㅢ挴㘸㜶昴㕣㑦㘴慣ㅦ㈳㈳㔰㍦㑡㠴慣扤戹戵㡣㈰戱㌷ㄳ㈹ㅢ戵攴挷ㄵ㘹戶㤰㉤敦㑢戳戵搸㌸㙤ㅤ挱㝡㠲㑢〹㌶〰㈸㝦㠳㠴愳㤴㐳扡晥搱㉥挳扢㜶㌹挱ㄵ〰㤰㑦ㅡ㘵㑥㈰慡㘸㐳㉤挵㡥㘴扤ㅥ搸挹搲㈸昶㐵ㄱ㉤攳慡㥤搹㘳㐹㐴〷㔶攷昲搰戵㐹愹㘳㙦㘸㑤㥢搱攵㤰㈲㘳慡㐶搷扡㐸搵攸㐶戰㙡㥢㝡敢㉡㌴搵〶〸慥〶昰ㄵぢ㡤摤愵㔹昳㌴㈷㍦ㄱ㈶㤱㙦〸戵愹摣〳㈲愶昹ㅦ㈳攰㥡㡥㉥㉢昶㌳㑤挱㐱攳ㄳ㙦㍦㙦㙡捤摢〱搲ㅢ㜴收㡡捥愱慦攸〲㉤攸㙢挰㕥捡㥦㕢敡㤷敢㔰慣㕤㑦㜰〳㐰㠳㝥攱挹晢㐲扤〴搲㈴戶㈲㤸㕢㑤㡦㡢戴㜰㈷攷㘷㠵搴㍥摤挶愴敥㑣ぢて摥㡢㝤㘳戰㠳换㡥㈳㑡㌸搰ㄶ㘵〶捦㉥敢敢㌳摤摤㑥搹㘲晥㡡㝤散㝥㈲ㄴ㐳㌲愹㜶㈴ㅡ散攳ㄸ㍢㌳攲㙦㡡㔰づ昵敦㙤慤㠵㐴愴㔱㍤㜹戱㕤晣搹㜲㐵㤲戴㈱㐹㙥挲戶㙡㌷〳㐰㑡㈸㝦㙣㈹㔱〶㔹㙤㤳慣㔶㙦慤搲扢ㄷ㜳㌲㘹昰ㅦ㌶挹㤱㉥摦㔹㍢〲摦㠱摢㘳㑤㤸㔶㔵㔸㜴㔹攳挲㈹挰慦㘰㤶㐴搶㜷挹㔲搴慣挸㡡㑦㠸慣攸攸㘸㍡㑢挷昸搶㈴㥤㌴㐸㠹㔸㙥㡦㉤㡣㌹㠷搷㠸㡡㉥㐸ち㤵ㄸ户㔰㔵〲㤱昲㔸㜷㐵挴戴㈱㘲㜲搸㌸敤㔶㠲捤〴㐳〰愹摦㐳搲㉣㜵攳ㄹち敢㥣愳㍢㍢㥦㑦㘴㠸〶改ㅥ㝣慢愵戰摡捡㘱戶ㄱ㝣ち愰挱晣愱昳㌱㠶㄰㈵捡㈳㠴㐸㙢㐹㌳㡥㤹攲ㄴ㘹㘰㤵㠱愰搲㘸挵昵捡ㄶ愳㑡㍤挶㔸昹㘰搹ㅢ㌳摤㔹㐴愱晡㡤㈰㜱敦㡣戰㐱㕤づ㙣㥦㠶扣昲散慣㈸㙡挶㐴戹〲搱戶㙦㙣㌹ㅣ捡戱㍥搸㤲昲㕣慥㉡㜸摡㍢ㅢ愳ぢ㐵㥥㠸攱㙢愵㈷㜶㐹㥥㙦ㅥ晡㝡㙢㍢㍡㘹㝡㈵搱㘵昸㑣挷㜴挶挰㉥㈲㙡㔰散㌴㈶㘷ㅣ㈱挶㝡㡣㍤㡥㔹㉣㤹戶㈰㌲㘰㘳㌲㔰户㕦㑣㈳㐲㌰㕥㘶晣慦㙣昷ㄸ㤳㡥㙥扢戳㍡㠳㠹昳慢敢摥㘴㐸㈴㘵㡣㤸戶㡢㘱㈴ㄶ㤹敥㌵㈶㘶捡愷㄰慤慤㔸昶ㅥ㝤搶㕤ㄶ㔸㈱搱晢㡦㐴㡤愲㉡慡慡㘴搴㑣扢昸攱㠱㍣㤱搸㠲㕦㤲㐰攲㉡㤱愲扦㍣㐶㝢搳慥て攲㌳戴搳㌹愷㙥㐴㡥慡㤹ㅤ戱㔲㤸㥣慡摤挱㌶㜷〲摣扤攷攸扥㕡㔴敥愲攲搵㈹㝡昸㘳㘴扣㈴㡢㙡㄰㠴晥戹㔵㍥愹㌰㡦㤴〳づ〴挶昹搶㐸㝥㔹㐳搶㈱昵慤慡㈵㜷㈳㡡搴㙤散搷愷㐴〹戱㘸㑢昷㔶昹㉦㌴㘳㉤扤攴〶㘵愳㘵换搲㐹㕡㈴换㠹㠲㑥ちㅥ慥㜸攵〳愶慤ㄹ〰㤲晥㠲㉣晤㌴戲昴搳㌲慢摢㌸挲戰愰㑣戳慦昲戴敥㤸摥㡣㘵ㄶ㌲㝣㘱攸㙥㔹搰㈴㤸㥣㤲㌷㝣㐲㤹㌱搰㘰捤ㅦ㠵挹收收㠰敥ㅣ攴㈸户㡥攸〷攵慡㑡ㅡ㝦㤴㌶ㅤ㑢㄰㌰搲㑢慡摤㠵摥㔲昲㘶〴㐴㡥㝣捥㠷昷㉦捥㍦㠲ㅣ摦㉦㐷慣挷㤰〸㍣㠲ㄱ㈱㑦昷㜶摡㌸㙡㥢ㅥ戰㐷㡣敤㌶扤㌱ㄷ㈸〷㐰㔲ㅥ㙦㌷㑡慣㐶ㅡつ㔶戵挲㔵捤㐵㜵㙡攲捡收昲愸摥戸㙥㠱㘲㕦愳㐴ㄴ挹㘲㤵愴㘶㔹㘰㡥换㐹搵㈸㔲㜱㠷摡㐶㠹㜳㥢搶昶㥤㔲攴㈲ㄴ㤳愴㤹㠴戶㕤ㄲち㠲扣愴づ攸㈸晡敢攳挹㈳ㄲ慤愱つ㤰愵㥥昲昳㝡㠲㜰攰㍥㕣㌹㈹㡡㙣昰〶晥㕥ㄵ㈴て㔵扣扡ㄲ晤㜴㝦㔰㌲㕣㉡ㅤ戲㘱㈵ㄴ㜴愷戸㑣㔸ㅡ㙢昳㌵㡣攴捥㜶戵扦扦扤ㄱ㐶っ搸㤰㈱㤱ㄸ㍦㌰搸㄰捣ㄵ㠹愶搲㍡敢攱㔶㔷戳㌳㝣㍢㈰㜴㕢㘲㘰挲㉢㡥㠹㌹㘹㠶搵㉣昹㝥搹愰㝡㕡㤴㜲㔴㌳㠶愷㕣愸㜴㡦㜲㍣㐸㐹〶搷㡣㈳㜴㑢攱〲〳挴㙥㤰ㅡ㉦㜸〸敢㔶㍢攰挹㘰昹㘰〷㍢攲㠷㑤㘸㥤㔱㠲愶㘳〸户㝥ㄱ攴㥤㌶㌱ち㐱㙡挸攷扤ㅤ捡ぢ捦昳昹昱㡥㐴㤸〸㤸㠸愱慥ㄸ敢〱挸㡤㐶㈵挹㐵晤㘱戰摣㤷㙣㔲㘸㜵㠷㜹㌴㌱㝡㘸昲㌹ㅥ㙥昰㌰㡥搵㑢戶㈹攱㡥㥢㘷㐲㥢㤶收㔷ㄹ晢散㐲愹㔲ㄴ㔲ㄵ㠷戲㕡㙡攴㘵㠱㉦㜹晤捦攷愶㤸㝤〹㌶㘵ㅦ㡥㔲㕣㌲㤱搴扥摤慤㝤ㄶ捤愵㤰㐳ㅦ扥㙣㘳昰㌱挶㉤㈷㠳㘱㑤㜷ㄴ㘸ㅦ慥慥㕤㕥㤰ㄷ攷㈰搲㥡戲㈸换昶攳㉥㕥㌵㠲㉣戹㉤㔲㙤㝦㜹㝦㤹㌶㝢㈴㙢慦改㘷㉤ぢㅣ㘱㥤扥挰㑢愷㘱㡣戴挹ㅤ散㈴㜱㍥㠸散㥥㝦㐴扥㈶捥敦〸㡣て㠵昱㕤㥥㠲ㄲ搸㔵㌰ㄲつ㙥戵㘶㜵㉢㡣晣搲昲搶㜶〲㈸っ〱搳愰㐵㑤摦挰ㄹ㐱㝡㜱〳㠷挱挸㤸攸㘸㌴㤰捡ㄸ㘵㍦ㅣ昶㐰ㅡ戸㠹〷改挹㌲㤴㤰户㐶㕥ちぢ敦㈵づ㕡㌸〲㤵㥤㜵つ㤹攳扡㠷慢㉦昶㠶㠶散攱㘲㤱收㉥晣㜳换〲慢戸戶攱㥢愳㙢ㅡ㉥㘴挹㌵搱扥扢戶愱㈰戸㈸戸㘵㉣户㔷昷ち㌳ㄳ摥扣㝦㘹慢㕤㤲㐸晤ㄲ晥㠸〵㐷愷捤㥣戴㜹〹㜵㡥㝢㥦㍤㘱㤷㑦搹㜲㕥㈹㤷㌷晥㘸挵㙡㥤㥤㥣㘴㌶昱㈱晥挸㐷㑤愴摥㐴㡦㑢㤹㌶㍢愸㌹㐸搸㡦㝣㝣㘹㌰㠰㜴っ㥤挰㜶慦摥ㄸ㈰㥤慣㘹愰ㄳ㈹〸㔶〸挵㥥晥挸〸㐵昹〵搰㑡㘲昱㡦攴搸昳㔷挰晡捡捦㤱㐳㠴攳㍤㄰㈳愹慢㤱㡡㐱㥤ㄴ攴挱昵づ㕥〶昹晦挱㔲挸捤ぢ戲搳㝦㠱㤹㤵㌷ㅡ㔱㜴㈵㔱昴㝡㌳㡡ㄸ㠸扤愰㤰㌷㘷扦㜲搴晣搸慦昵晥て㡦㥡㜷〳挳㝣愴㌵㠶愰ㅡ㠳昱㔵㘳愰愳挹ㄸ戸ㅥ挵搲ㄸ戸㠷㙤ㄸ慦昷㡤㠱挰摢㜱〰ㄹ㡢ㅢ〳㡣攲挵㤸㝣㤱愰㙡挴㠱挱戳搶㍡㡢㥥戰扤戸㕥㉢㕣㐴敥愱㥥摣㔱昸㥥搶㌷㘷㡦敢㡥㙥㙤㤰昹㝢ㅣ〱戵攵㑣攲扥戶㙣挲ㄶㅢㄷ㉣㤱㡤ㄶ昰㑡㠴晥昴ㄵ捦挹搲㙥愹〳㔳晥攳㍢敡㤵㡣㤲扥〸㥦㠸挲ㄳ㐲攲㡢㙢㝥戲攷㉦て㍤戶㠳昷搲〲㕡㑤㌱㄰摣㑥㜰㥥㤶〳挲户㤱㉢㈱㙢昹昹捤〱㝣㠸㘴捥㤶挴㠸敥㐸㝢挷搵慣㌰改ㄳ㕥㠴㌰㝤攲㕢づ挶㈴㙥㌸昸挶㘴慥挱戱㈹㍦㕦㤲捥挰㕣㘴攲搲㝢ㄷ〶〸㤵㤶㉡慢㑤扢㌲昵㌳㈸㥤ぢ㥣㐸扤㍤挸昳㈵ㅦ㐵㜹戵㔱慢㙤愳㔶㤳㘶愲㌲㠸ㅡ愱㤴㐲愴㠱ㄴㄲ㍤戲㌰昴㉦愵搴㌸ㄲ愹ㅣ㐰㑣っ慤㌱㤸换㤳晦㡡㄰㄰搵敢㝤㙤㝥慡㠲㕤〴ㄶ㐳慦㝢扢㘷㔷㕡㥤愱㙡㘲㔰㔶㥥㍥づ㈳㈱㡦㈹捣㘰㤴㔶收ㅥ㐱㈲㝣㔲㐳㐸㉤搹昱挴㐱㝡㉣㍦挴收㌳㜶捡愲㔷㉤㙢敤戲㉢戸攳〱㍤㤳㤶ち挳㕥捤㙣ㅣ㍤㘵㌴捥慦㥡昵戳〸㝢晤㘴戵㔱㔷㔰〴㥤㘵㙦挰昹ㄳ㘱㍥㝥て挴昲挱㕡搷㙢ㅢ㑢愸攳散㑥㉣㤰㍦搸㕦㔷挶㌰㌶㐶㈵挷㐰挲㉥愹㔶挶扦〴㍥㠱㈶搲㥥㔷戴㕡㤲㘳㈹ち愳搱㈱㘷㜵愸㑤晡㥦㜱㙡挹㔹㤳慣捤㠰㜵㥤晥㍦㠶㡣㐵昵扦挲㈸㥢㐴搹扤㐱㠲㉦㈹㐶㑡ㄶつ捥㜰㐷攰挳㐶㤸㐶ㅥ㠱㌵㤹㘴㜰摢㑦㑤攰ㄳ㔵扦㔸㑡㜰㜸戸㤲㡤㤷㈰慡㙤㘹摢㜶戵ㄴ㠰㡣〲愵㝥〴ㄱ搴戲㍤㈷摤㝣㡥㑤摦㠷散㌵〷捣㠲㔳㜶换㠶㌷㌰㠱昰敥〰扦㌰㌳㘰昳っ㉢慦㌴ち戵㙢戱ㄳ摤昷愳捤挱㐳㄰搸〷㠵昷㔱㐵ㅤㄹ㐳㔸㕡捣㠲㕦ㅢ昵㐵〲㐹搴づ敥㈵挶攱㡡㕥挲〷慡㠷攰搵昴㤸戵㉣㤴㥤敦㕢㙥扣㡢挱慤挳㙤慣㝢攰昹ㄱ愵ㅣ挲㘰㜲〹昷㍦挰㝤㙤摣㠳晡扡挱摡㕣搶㙣捦扢㤶㑤晤㄰㌸㕤摡㈸昵㈴挳㌱昹摤㜱㔶㝢㠰㄰㜱ㅥ㝡㐷㤷敥㡡㘵㙦晤愰昳攰戳㙤扡扣〶㑢㜰㤴㉤㈱捥晤〵㌴㔵㜶ㄲ攰愷攵㠳〴㕦ㄴ晡昳敥㘲攲㈵㉣㡢っ㠰㜴㈲慤〳戴愶敡敦㉦㐴搵ち㡦ㄶ愴挲慣昲㍤㤴㜳㤷晣搵ㄶ㤹㠷愳㠶㍣㐲㈰慤㐵㈵户挲㈳㠴ㅣ晦〵㌴愸㡥㍦㡤摣搶攳㝦㘷挱昱愹晣攵晡愲晤昷㠵捡㐳㍢捥愱㑦㄰㤴〸㉣㠰扥戰㘶㉦挵㈲㘵㑤摡て㈲扣戱〳㘹㍣㝦〸晥㝤㘷挷㕢攷昸晣㜳㠷㈲〵㈱㡡敡㔷㐱㐱㈸㔷昱㙣㜴ㄵ戳挸㙤扤㡡㙦㉣戴㡡㍥捡㐸捥㐴㜳〰㝡㍡ㄴ搲㡡㕣㤵㡢〴㌷㤴㍦㐵㈲ㄴ㠹扡㔹昴ㄱ戱戲㙤〵〹戴攵捥换戶㜳㐸㠴㙤㔳摣㠸㤸㑦㜸愴㝤挴㉢㡦昴摡愴㝤户㙢摡搷㡡ㄹ㉢昰户㉥ぢ搹㠰㈵昱㥢搸㤶㈲㍤摤㘶㉣㕦㜹㌲㐴捣摥扤攱昷㔱㙡㄰㕤〲㘱昸ㄶ㈹〹㠹ㅢ愹㝣㉤慣晣敡㙢㌵攷㈸ち昰㠰㝡晣捡㈴㌸㔹昹㠹戰昲ㄶ㝣㝢㈵敢㈴㜸㔷㠰捦㍢㘱㘵ㄲ愶慣晣㜸㔸昹ㅦ㕢㌶㔴㉢㠷㜴攸昷㥣㈲㤱挴搸扡搲晡㡦㝣㠷捤㐳㜵捡愰晥散㌲晣㙣㑡㑥ㄹ㈴㉥㐹つ摡㡤㙢ㅦづ扥㠴摥㡦㕢㑣戸散〱㈱敢晦㠷〸晢㜰扢㘹㑣昷㜴㝣攸㍣㠷戰戲愳挹㌷㌶㑥ㅢ㠷ㅣ㘴㜴ㅡ晢㕣㥣愹㡡换㡡㐴㘰づ㈴晤晤㕤挴晤ㅥ㘳㍡搶昶㈳っ㠷愹扣㉤搲㥥昲㤰㈱㤴愴昲㔸㠸搹挴搹ㅡ捤㘸て〳㌹㄰㤳㠰㑣㘸㕦〲昴㐳㉥㙢㤸搱㐷晥㤷捣㝤ㄶ〹敤㔱㠲㉦〳㘴ㄵ㌲㍢改㈰晤ㄵ㠰摥昰扦愳ㄸ㤸㤳晥ㄲ㔵㌹ㄳづㄶ㈵㈳敤慢㙣昰㌸㐰〷ㅣ戵㑡㐰㠴㔹敤〹攴㐴〷愵攰㤰㠳㍥挹㠲慦ㄳ㍣〵㤰㑤㜱戲㑢摥㌵慥愹㑤捤昵㌴㥡㉡摣ち㈹挷㥥〹ㄲ㝣㐹㥤〵戸慢戵慤捣愳㜰昸昹㍥㠲㥡㜵摦改敦挲㜷昷昳㕣㜴〷晥摢㤱㤴㌴散㤳敡愷摢敢㡢㑣㐰㥢㕣晥ㅣ㙣昶㐵昴挳㜵搵㙣㑣昶昸ㄹ晣㌲㙡㕡㜹ㄴ晦㥥挵㑦㌹㠹ㄱ㌸ち㌵㙤〶㙥ㄶ搲㠰㉣㤸つち愸戲戴㘷〱ㄴ攲㤸㜸搲㥥攳ㅢ㔱换晥戵㙦〶〹扥㈸挴敢㔹㈶㑡㐱昳㜰㐰攲㕡ㄶ㥣㘸ㄸ㤰昸㤷〵挷愳〳㝥ㅢ戹㡡㐴ㄶㄲ昵㕡㠹㐸㑢㌲昷㜹㠰㥥㡥㕥捥㡤㕡㑥㍤慤ㄴㅥ㉣㍥昸攰晢扤挹㠱㡤挹捦敤散㝥晥㥤摦扤晢摣摢㥦摦晥昷て㕥㝣昱敤扦㍥㜷敥㠳㌷愷戶晦收攵㤷㝦㝤昷て捥扤扢摡㜸㐹㝤敤晤晤㉦㥤ㄹ㍡㜱收愴㜱昴㤶㍤㘷敥㍢㝥㜸㘸晣㤲挱㡥㡥捥捥ㅢ晢㝦㝢改㑤㝤㘷㑦扥慥晣敡㑦敢㙤㐵㉥㤷〳ㅥ〱〸㥦㍥㉥㕢㑥攳扢㐸㘰ㅡ㥣昱挷㍡つ㉥昷㉣㝥㑡㌱搸愸ㄱ扣㘴攰搳攰〴㘴㐱愱扥愰敢㍦㐸㤶戱戱</t>
  </si>
  <si>
    <t>Decisioneering:7.0.0.0</t>
  </si>
  <si>
    <t>CB_Block_7.0.0.0:1</t>
  </si>
  <si>
    <t>Microsoft Excel 16.0 Answer Report</t>
  </si>
  <si>
    <t>Result: Solver found a solution.  All Constraints and optimality conditions are satisfied.</t>
  </si>
  <si>
    <t>Solver Engine</t>
  </si>
  <si>
    <t>Engine: GRG Nonlinear</t>
  </si>
  <si>
    <t>Solver Options</t>
  </si>
  <si>
    <t>Max Time Unlimited,  Iterations Unlimited, Precision 0.000001, Use Automatic Scaling</t>
  </si>
  <si>
    <t xml:space="preserve"> Convergence 0.0001, Population Size 100, Random Seed 0, Derivatives Forward, Require Bounds</t>
  </si>
  <si>
    <t>Max Subproblems Unlimited, Max Integer Sols Unlimited, Integer Tolerance 1%, Assume NonNegative</t>
  </si>
  <si>
    <t>Objective Cell (Min)</t>
  </si>
  <si>
    <t>Cell</t>
  </si>
  <si>
    <t>Name</t>
  </si>
  <si>
    <t>Original Value</t>
  </si>
  <si>
    <t>Final Value</t>
  </si>
  <si>
    <t>Variable Cells</t>
  </si>
  <si>
    <t>Integer</t>
  </si>
  <si>
    <t>Constraints</t>
  </si>
  <si>
    <t>NONE</t>
  </si>
  <si>
    <t>$B$20</t>
  </si>
  <si>
    <t>$B$12</t>
  </si>
  <si>
    <t>Contin</t>
  </si>
  <si>
    <t xml:space="preserve">Total Inventory cost =Ordering cost+ Holding cost </t>
  </si>
  <si>
    <t>Order Quantity</t>
  </si>
  <si>
    <t>Total Inventory cost</t>
  </si>
  <si>
    <t xml:space="preserve">Ordering cost </t>
  </si>
  <si>
    <t>Unit price (p)</t>
  </si>
  <si>
    <t>Order Demand Min</t>
  </si>
  <si>
    <t>Order Demand max</t>
  </si>
  <si>
    <t>Order Demand (Units)(v) likewise</t>
  </si>
  <si>
    <t>e61047d9-5a14-44da-9676-11de3438971b</t>
  </si>
  <si>
    <t>㜸〱敤㕣㕢㙣ㅣ搵ㄹ摥ㄹ敦慥㜷搶㜶㙣攲㐰㐸㠰㘰敥ㄷ㐷㑢ㅣ攲㜲㑤㠳㉦攴〲㑥散挴㑥㈸愲㜴ㄹ敦㥥戱㈷搹㤹㜵㘶㘶㥤㤸愶㙤㘸㈹㤴㕥㔴㐱ㅦ㕡㈸㙤ㄱ慡㔰晢㔲㠹㑡㐵搰搲㠷㑡㤵㕡㔵㔰戵ㄲ慡搴㠷㑡ㄴ㔵戴ㄲ㔵ㄵ愹㉦㍣㈰搱敦㍢㌳戳㍢扢敢ㅤ㥢つ戴愶昲㈴晢攷捣戹㥦昳㕦捦晦㥦㐹㐲㐹㈴ㄲ敦攳攱扦㝣㤲㑣㕣㍡扤攴㝡挲捡㡤㤵㑢㈵㔱昰捣戲敤收㐶ㅣ㐷㕦㥡㌰㕤慦〳ㄵ搲㜹ㄳ攵㙥㉡敦㥡て㡢㑣㝥㔱㌸㉥㉡愵ㄲ㠹㑣㐶㔳㔱捥㑥昸敢ぢ㕦㌴戶敡㑥〲捣㡣㡤㑥捥ㅥ㐷慦搳㕥搹ㄱ摢〷㡥昹㙤㜷てつ攵㠶㜲挳㍢㙥搹㤹摢戱㝤㘰慣㔲昲㉡㡥搸㙤㡢㡡攷攸愵敤〳㔳㤵搹㤲㔹戸㔷㉣捤㤴㑦〸㝢户㤸摤㜱昳慣扥敢搶愱㕤挳挳挶㙤户摤摡㡤愱ㄳ㠷挶㐶愷ㅣ㘱戸ㅦ㔲㥦㈹㑥㜹搷戸㈸㤸㕣㥢㄰㡥㘹捦攵挶㐶昱㌷㌲㝦扣摤㤲㥢㥥ㄷ挲攳搰挲ㄱ㜶㐱戸ㅡㅡ㜶㔹㈳慥㕢戱ㄶ戸㜹㥡戵ㄷ㑢㉤攸慥㤷戲挶㐴愹愴㔹㘱慦ㄹ㙢ㄲ㝢㔷搲㤷扡慤㘹㘱扢愶㘷㉥㥡摥㔲摡㥡㐱㐷挵ㅥ敢愸㉢㡥攸昶㥣㌸愴㕢㈲㘵敤慢㤸挵愴晦㈴㍡慥ぢ扢㠸㑥㑣㉥㍦㌷攲㕡㘳昳扡㈳㘷攴㜲㘳㘲敡敥㜵ち昵㜵慦㙡摤㉦愷㉥㐷㘰㥦搷戴慥㠷㤲㘳扡㔳慤㌹搸扡㘶戰昸晡ㄹ摣搴扡㝥㘴㡦敡摢摣搰扡㡤摣捡晡摡㑡㔷㐰摦㜲㐷戱ㄸ㉤㑤搰㐹㤰㈱㈰〲戵㉣㐱ㄷ㐱㌷㠰㤲晣㌷戸㈴摡㤰㐵㙡㕥㔷昳戳㙡扥愰收㡢㙡㕥愸㜹㐳捤捦愹昹㜹㌵㙦慡昹攳㙡晥〴敡㠴㑦愶戳㔳つ㥥攴㥤敦昴晦㜱㘲㜶摦捦扡㠶慤摢㥦㝡晢ㅦ摤ㅢ㔰改㜰㌰愹㜱㐷㍦〵㔲慢㔱㌱㌸㠲㝦㔶收ち㌰㠵㌱㙣摣㘲っつㄵ㠷㜷攸㌷敢㈹㉥㉢〶昹㜵㠴搲㠷扡摤挶㝤愶㕤㉣㥦㤲戸扢㜴㔴㜷㐵㙤攳〶㠳戲搱㜲挵㉥扡㤷㉣㕦㌸敤改㥥搸摡㔸㔶敢愴愹搹㌴搸㑡戸㜲扣㙤㡤捤㡥改愵㡡ㄸ㌹㙤晡挵㤷㌵ㄴ㕢㔳㑥㜹戶㜵改㕥㐷㥣慣㤶㌶捤㘸〴㐲㙤㔱昶摤戴㑡扦挸㥦搷挰搸㝣搹ㄵ戶㥣摥愰㌵㘵ㄶ㑥〸㘷㕡㔰㈴㡡愲㕣敡㠵㉣ち戸㝥㜰搲挶㐲挱慤挵㉢愳戹挶摤愷㍤㌰戳㈸㘲扥ぢ挲昱㤶㘶昴搹㤲戸愸慥㡡㍦㈶ち戶搴㘵敦㉤ㄷ㉡敥㔸搹昶㥣㜲愹扥㘴愴戸愸㐳搲ㄴて㤶㡢㈲㤹㑣㐸愱〰㠱摢搱愱㈸㠹ㅢ㕢昳㠲㐴㐴〴挵㘴攴㡢敢挹㉥㜷〴慢挳㉡㑡㠲㌴愹㕥扤㐲㘷㥣慦㤴㌱㌱ㅣㄸ㔹ㄳ昵〷〷扤㝥㠵㙥慢㤸晢㘸㉢慢㙡㝦戰晡扢ㄷ㠵敤敤搷敤㘲㐹㌸戱摡㑦攱㡣戴㕥㠰搴㌹〸㠴㤶扢㐷㔵愷㥣㔶㤶㔲愷捣愲㌷㥦㥥ㄷ收摣扣㠷㍣㘸挸㑣㠶㕢摢昴㘸ㄷ㈰㑢摢㐸搰て㤰捤㈶搲㥢㔸㈹㥤挵㤳㐸㔱㍡挵昰㜲㥤㈰㘷扢㍡㕥敥㌶昶㥡㈵㑦昸㐲戹搷〰㐶㝣慤㈶搱搷㐳ㄲ㜵昴㠲慦㌰㌶ㄹ㘳愰㔲摤戴扤愵ㅡ摦㌶㜱㠹㑦㐴敢戲㘰捤挹〲㡡㠲㝡㜹㄰挳㙢㈰㥡〶㘹㄰㕦㌹㐲㐴㘴㠳ㄸ捤㡥㥥敢㠹㡣昵㘳㘴〴敡㐷㠹㤰戵㜷戴㤶ㄱ㈴昶㘶㈲㘵愳㤶晣戸㉥捤㤶戳攵㝤㘹㜶㈱㌶㑥扢㠸㘰㌳挱挵〴㕢〰㤴户㈱攱㈸攵㤰慥㝦戴㑢昰慥㕤㑡㜰ㄹ〰攴㤳㐶㤹ㄳ㠸㉡摡㔰慢戱㈳㔹慦〷㜶戲㌴㡡㝤㔱㐴换戸㙡㘷昶㔸ㄲ搱㠱搵戹㌶㜴㙤㔲敡搸㙢㕢搳㘶㜴㌹愴挸㤸慡搱戵慥㔰㌵扡ㄱ慣摡愶摥扡ㅣ㑤戵〱㠲㉢〰㝣挵㐲㘳㜷㜵搶㍣捤挹㡦㠵㐹攴ㅢ㐲㙤㉡昷㠰㠸㘹晥挷〸戸愶愳换扡晤㑣㔳㜰搰昸搸摢捦摢㕢昳㜶㠰昴〶㥤戹慥㜳攸㉢晡㠰ㄶ昴㤵㘰㉦攵㉦㉤昵换搵㈸搶慥㈱戸ㄶ愰㐱扦昰攴晤㐱扤〴搲㈴戶㈲㤸摢㐸㡦㡢戴㜰㘷㤶ㄶ㠴搴㍥摤挶㡣敥捣〹て摥㡢〳攳戰㠳换㡥㈳㑡㌸搰ㄶ㘵〶捦㉥㥢敢㌳摤扤㑥搹㘲晥扡㝤散㝥㉣ㄴ㐳㌲愹㜶㈴ㅡ散攳ㄸ㍢㌳攲㙦㡡㔰づ昵敦捤慤㠵㐴愴㔱㍤㜹戱㕤晣搹㜲㕤㤲戴㈱㐹慥挷戶㙡㌷〰㐰㑡㈸㝦㙡㈹㔱〶㔹㙤扢慣㔶㙦慤搲扢ㄷ㜳㌲㘹昰ㅦ㌶挹㤱㉥摦㔹㍢ち摦㠱摢㘳㑤㥢㔶㔵㔸㜴㔹㔳挲㈹挰慦㘰㤶㐴搶㜷挹㔲搴慣换㡡㡦㠹慣攸攸㘸㍡㑢挷昸搶㈴㥤㌴㐸㠹㔸㙥㡦㉤㡣㌹㠷搷㠸㡡㉥㐸ち㤵ㄸ户㔰㔵〲㤱昲㔸㜷㕤挴戴㈱㘲㜲搸㌸敤㈶㠲ㅤ〴㐳〰愹摦㐳搲慣㜶攳ㄹち敢㕣愴㍢㍢㥦㑦㘴㠸〶改ㅥ㝣扤愵戰摡挵㘱㠶〹㍥〱搰㘰晥搰昹ㄸ㐳㠸ㄲ攵ㄱ㐲愴戵愴ㄹ挷㑣㜱㡡㌴戰挱㐰㔰㘹慣攲㝡㘵㡢㔱愵ㅥ㘳扣㝣愸散㡤㥢敥〲愲㔰晤㐶㤰戸㙦㕥搸愰㉥〷戶㑦㐳㕥㜹㘱㐱ㄴ㌵㘳扡㕣㠱㘸㍢㌰扥ㄶづ攵㔸ㅦ㙣㐹㜹㉥㔷ㄵ㍣敤㥤㡤搱㠵㈲㑦挴昰戵搲ㄳ扢㉡捦㌷て㝤扤戵ㅤ㥤㌱扤㤲攸㌲㝣愶㘳㍡㘳㘰ㄷㄱ㌵㈸㜶ㅡ㌳昳㡥㄰攳㍤挶㍥挷㉣㤶㑣㕢㄰ㄹ戰㌱ㄹ愸㥢㄰㜳㠸㄰㑣㤵ㄹ晦㉢摢㍤挶㡣愳摢敥㠲捥㘰攲搲挶扡㌷ㄹㄲ㐹ㄹ愳愶敤㘲ㄸ㠹㐵愶㝢㡤改昹昲㈹㐴㙢㉢㤶扤㑦㕦㜰搷〴㔶㐸昴晥㈳㔱愳愸㡡慡㉡ㄹ㌵搳㉥㝥㜸㈰㑦㈴㜶攲㤷㈴㤰戸㑡愴攸㉦㡦搱摥戴敢㠳昸っ敤㜴捥愹ㅢ㤱愳㙡㘶㐷慣ㄴ㈶愷㙡户戲捤㙤〰昷散㍢㝡愰ㄶ㤵㍢慦㜸㜵㡡ㅥ晥ㄸㄹ㉦挹愲ㅡ〴愱㝦㙥㠳㑦㉡捣㈳攵㠰〳㠱㜱扥㌵㤲㕦搶㤰㜵㐸㝤ㅢ㙡挹扤㠸㈲㜵ㅢㄳ晡慣㈸㈱ㄶ㙤改摥〶晦㠵㘶慣愵㤷摣愰㙣慣㙣㔹㍡㐹㡢㘴㌹㕤搰㐹挱㈳ㄵ慦㝣搰戴㌵〳㐰搲㕦㤰愵㥦㐶㤶㝥㕡㘶㜵ㅢ㐷ㄸㄶ㤴㘹昶㔵㥥搳ㅤ搳㥢户捣㐲㠶㉦っ摤慤〹㥡〴㤳㔳昲㠶㑦㈸㌳〶ㅡ慣昹愳㌰搹摣ㅣ搰㥤㠳ㅣ攵搶ㄱ晤愰㕣㔵㐹攳㡦搲愶㘳〹〲㐶㝡㐹戵㍢搰㕢㑡摥㡣㠰挸㤱捦戹昰晥挵戹㉦㈰挷昷换ㄱ敢㌱㈴〲㡦㘰㐴挸搳扤㥤㌶㡥摡愶〷散ㄱ㘳㝢㑤㙦摣〵捡〱㤰㤴挷摢慤ㄲ慢㤱㐶㠳㔵慤㜰㜹㜳㔱㥤㥡搸搶㕣ㅥ搵ㅢ㔷㉦㔳散㙢㤴㠸㈲㔹愹㤲搴㉣换捣㜱㉤愹ㅡ㐵㉡敥㔰摢㈸㜱㙥搳摡扥㔳㡡㥣㠷㘲㤲㌴㤳搰㜶㑢㐲㐱㤰㤷搴〱ㅤ㐵㝦㝤㍣㜹㐴愲㌵戴〱戲搴㔳㝥㕥㑦㄰づ㍣㠰㉢㈷㐵㤱つ摥挰摦ㅢ㠲攴㘴挵慢㉢搱㑦昷〷㈵㈳愵搲愴つ㉢愱愰㍢挵㌵挲搲㔸㥢慦㘱㈴㜷戶慢晤晤敤㡤㌰㘲挰㠶っ㠹挴昸㠱挱㠶㘰慥㐸㌴㤵搶㔹て户扡㥡㥤攱摢㐱愱摢ㄲ〳搳㕥㜱㕣㉣㑡㌳慣㘶挹昷换〶搵搳愲㤴愳㥡㌱㌲敢㐲愵㝢㤴攳㐱㑡㌲戸㘶ㅣ愱㕢ちㄷㄸ㈰㜶㠳搴㔴挱㐳㔸户摡〱㑦〶㙢〷㍢搸ㄱ㍦㙣㐲敢㡣ㄲ㌴ㅤ㐳戸昵㡢㈰敦戴㠹㔱〸㔲㐳㍥晦摡愳㍣昳㌴㥦ㅦ敦㐹㠴㠹㠰㠹ㄸ敡㡡戱ㅥ㠰摣㘸㔴㤲㕣搴ㅦ〶换㝤挹㈶㠵㔶㜷㤸㐷ㄳ愳㠷㈶㥦攳攱〶て攳㔸扤㘴㥢ㄲ敥戸㜹㈶戴㘹㘹㘹㠳㜱挰㉥㤴㉡㐵㈱㔵㜱㈸慢愵㐶㕥ㄳ昸㤲搷晦㝣㙥㡡搹㤷㘰㔳づ攰㈸挵㈵ㄳ㐹敤摢摤摡㈷搱㕣ち㌹昴攱换㌶〶ㅦ㘳摣㜲㌲ㄸ搶㜴㐷㠱昶攱挶摡攵〵㜹㜱づ㈲慤㈹㡢戲㙣〲㜷昱慡ㄱ㘴挹㙤㤱㙡ㄳ攵㠹㌲㙤昶㐸搶㝥搳捦㕡ㄳ㌸挲㍡㝤㠱㤷㑥挳ㄸ㘹㤳㍢搸㐹攲㕣㄰搹㍤昷〵昹㥡㌸户㈷㌰㍥ㄴ挶㜷㜹ち㑡㘰㔷挱㐸㌴戸搵㥡搵慤㌰昲㑢换㕢扢ぢ㐰㘱〸㤸〶㉤㙡晡〶捥㈸搲㉢ㅢ㌸っ㐶挶㐴㐷愳㠱㔴挶㈸晢攱戰〷搲挰㑤㍣㐸捦㤴愱㠴扣㑤昲㔲㔸㜸㉦㜱搰挲ㄱ愸散㕣搴㤰㌹愵㝢戸晡㘲㙦㘹挸ㅥ㈹ㄶ㘹敥挲㍦户㈶戰㡡㙢ㅢ扥㌹扡愹攱㐲㤶㕣ㄳ敤扢慢ㅡち㠲㡢㠲㍢挷㜳晢㜵慦㌰㍦敤㉤昹㤷戶摡㈵㠹搴㉦攱㡦㔸㜶㜴摡捣㐹㥢㤷㔰ㄷ戹昷搹ㄳ㜶昹㤴㉤攷㤵㜲㜹攳㡦㔶慣搶搹挹㐹㘶ㄳ敦攳㡦㝣搴㐴敡㔵昴戸㥡㘹戳㠳㥡㠳㠴晤挸挷㤷〶〳㐸挷搰〹㙣昷敡㡤〱搲挹愶〶㍡㤱㠲㘰㥤㔰散戹て㡤㔰㤴㕦〰慤㈴ㄶ晦㐸㡥㍤㝦〱慣慦晣ㅣ㌹㐴㌸摥〳㌱㤲扡〲愹ㄸ搴㐹㐱ㅥ㕣敦攰㘵㤰晦ㅦ㉣㠵摣扣㉣㍢晤ㄷ㤸㔹㜹愵ㄱ㐵摢㠸愲㤷㥢㔱挴㐰散〷ち㜹㜳昶敢㐷捤㡦晣㕡敦晦昰愸㜹て㌰捣㐷㕡㘳〸慡㌱ㄸ㕦㌵〶㍡㥡㡣㠱㙢㔰㉣㡤㠱㝢搹㠶昱㝡摦ㄸ〸扣ㅤ〷㤱戱戲㌱挰㈸㕥㡣挹ㄷ〹慡㐶ㅣㄸ㍣㙢㕤㘴搱ㄳ戶ㅦ搷㙢㠵㡢挸㍤搴㤳㍢〶摦搳收收散㈹摤搱慤㉤㌲㝦㥦㈳愰戶㥣ㄹ摣搷㤶㑤搸㘲敢戲㈵戲搱㌲㕥㠹搰㥦扥敥㌹㔹摤㉤㜵㘰捡㝦㝣㐷扤㤲㔱搲攷攱ㄳ㔱㜸㐲㐸㝣㜶搳㑦昶晤昵攱㐷昷昰㕥㕡㐰慢㈹〶㠲摢〹捥搳㜲㐰昸㌶㜲㈵攴㐲㝥㝥㜳㄰ㅦ㈲㤹ぢ㈵㌱慡㍢搲摥㜱㌵㉢㑣晡㠴ㄷ㈱㑣㥦昸搶㠲㌱㠹ㅢづ扥㌱㤹㙢㜰㙣捡捦㤷愴㌳㌰ㄷ㤹戸昴摥㠵〱㐲愵愵捡㙡搳慥㑣晤ㄴ㑡攷〳㑥愴摥ㅥ攴昹㤲㡦愲扣搸愸搵㠶愹搵愴㤹愸っ愲㐶㈸愵㄰㘹㈰㠵㐴㡦㉣っ晤㑢㈹㌵㠵㐴㉡〷㄰ㄳ㐳㙢っ收昲攴扦㉥〴㐴昵㝡㕦㥢㥦慡㘰ㄷ㠱挵搰敢摥敥搹㤵㔶㘷愸㥡ㄸ㤴㤵愷㡦挳㐸挸㘳ち㌳ㄸ愵㤵戹㐷㤰〸㥦搴㄰㔲慢㜶㍣㜱㤰ㅥ换て戱昹㡣㥤戲攸㔵换㕡㜷摢ㄵ摣昱㠰㥥㐹㑢㠵㘱㙦㘴㌶㡥㥥㌲ㅡ攷㔷捤晡㔹㠴扤㝥戲摡愸㉢㈸㠲捥戲户攰晣㠹㌰ㅦ扦〷㘲昹㘰慤敢ぢㅢ㑢愸攳散㑥㉣㤰㍦搸㕦摢㘲ㄸㅢ愳㤲㘳㈰㘱㔷㔵㉢攳㕦〲㥦㐶ㄳ㘹捦㉢㕡㉤挹戱ㄴ㠵搱攸㤰戳㍡搴㈶晤捦㌸戵攴慣ㄹ搶㘶挰扡㑥晦ㅦ㐳挶㡡晡㕦㘱㤴㑤愲散扥㈰挱㤷ㄴ㈳㈵㉢〶㘷戸㈳昰㘱㈳㑣㈳㡦挰㥡㑣㌲戸敤愷愶昱㠹慡㕦㉣㈵㌸㍣㕣挹挶㑢㄰搵戶戴㙤扢㕡ち㐰㐶㠱㔲㍦㠲〸㙡搹㥥㤳㙥㍥挷愶敦㐷昶愶㠳㘶挱㈹扢㘵挳ㅢ㤸㐶㜸㜷㠰㕦㤸ㄹ戰㜹㐶㤴ㄷㅡ㠵摡㔵搸㠹敥〷搰收搰㈴〴昶㈱攱㝤㔸㔱㐷挶㄰㔶ㄷ戳攰搷㐶㝤㤱㐰ㄲ戵㠳㝢㠱㜱戸愲㤷昰㠱敡㈴扣㥡ㅥ戳搶㠴戲昳㝤换㡤㜷㌱戸㜵戸㡤㜵㉦㍣㍦愲㤴㐳ㄸ㑣㉥攱㠱〷戹慦㡤㝢㔰㕦㌷㔸㥢换㥡敤㜹搷戲愹ㅦ〲愷慢ㅢ愵㥥㘴㌸㈶扦㍢捥㙡てㄲ㈲捥㐳敦攸敡㕤戱散慤ㅦ㜴ㅥ㝣戶㑤㤷搷㘰〹㡥戲㔵挴戹㍦㠳愶捡㕤〴昸㘹昹㈰挱ㄷ㠵晥扣㍢㤸㜸づ换㈲〳㈰㥤㐸敢〰慤愹晡晢换㔱戵挲愳〵愹㌰慢㝣て攵摣㈵㝦戵㐵收攱愸㈱㡦㄰㐸㙢㔱挹慤昰〸㈱挷㝦〶つ慡攳捦㈱户昵昸摦㔹㜶㝣㉡㝦戹扥㘸晦㝤愱昲搰㡥㜳攸ㄳ〴㈵〲ぢ愰㉦慣搹㑢戱㐸㔹㤳昶㠳〸慦散㐱ㅡ捦ㅦ㠲㝦摦摣昳晡㙢㝣晥戹㐷㤱㠲㄰㐵昵慢愰㈰㤴慢㜸㌲扡㡡〵攴戶㕥挵㌷㤷㕢㐵ㅦ㘵㈴㘷愲㌹〰㍤ㅤち㘹㐵慥捡㐵㠲ㅢ捡㥦㈲ㄱ㡡㐴摤㉣晡㠸㔸搹戶㠲〴摡㜲攷㘵摢㐵㈴挲戶㈹㙥㐴捣㈷㍣搲㍥攲㤵㐷㝡㙤搲扥摢㌵敤㙢挵㡣ㄵ昸㕢搷㠴㙣挰㤲昸㑤㙣㑢㤱㥥㙥㌳㤶慦㍣ㄱ㈲㘶晦晥昰晢㈸㌵㠸㉥㠱㌰㝣㡢㤴㠴挴㡤㔴扥ㄲ㔶㝥昱愵㥡㜳ㄴ〵㜸㐰㍤㝥㘵ㄲ㥣慣晣㜸㔸㜹㈷扥扤㤲㜵ㄲ扣㉢挰攷捤戰㌲〹㔳㔶㝥㉣慣晣捥捥㉤搵捡㈱ㅤ晡㍤愷㐸㈴㌱戶慥戴晥㈳摦㘱昳㔰㥤㌲愸㍦扢っ㍦㥢㤲㔳〶㠹㑢㔲㠳㜶攳摡㠷㠳㉦愱㈷㜰㡢〹㤷㍤㈰㘴晤晦㄰攱〰㙥㌷㡤敢㥥㡥て㥤ㄷㄱ㔶㜶㌴昹挶挶㘹㘳搲㐱㐶愷㜱挰挵㤹慡戸愶㐸〴收㐰搲摦摦ㄵ摣敦㌱愶㘳㙤㍦挲㜰㤸捡摢㈲敤㈹てㄹ㐲㐹㉡㡦㠶㤸㑤㥣慤搱㡣昶㌹㈰〷㘲ㄲ㤰〹敤昳㠰㝥挸㘵ㄳ㌳晡挸晦㤲戹捦㈲愱㍤㐲昰㐵㠰慣㐲㘶㈷ㅤ愴扦〴搰ㅢ晥㜷ㄴ〳㡢搲㕦愲㉡㘷挲挱愲㘴愴㝤㤹つㅥ〳攸㠰愳㔶〹㠸㌰慢㍤㡥㥣攸愰ㄴㅣ㜲搰㈷㔸昰㔵㠲慦〱㘴㔳㥣散慡㜷㡤㙢㙡㔳㜳㝤ㅤ㑤ㄵ㙥㠵㤴㘳摦〸ㄲ㝣㐹㥤〵戸愳戵慤捣愳㜰昸昹㍥㠲㥡㜵摦改摦㡤敦敥㤷戸攸づ晣户㈳㈹㘹搸㈷搵摢摢敢㡢㑣㐰㥢㕣晥ㅣ㙣昶㜹昴挳㜵搵㙣㑣昶㜸㈷㝥ㄹ㌵慤㍣㠲㝦捦攲愷㥣挴〸ㅣ㠵㥡㌶〳㌷ぢ㘹㐰ㄶ㉣〴〵㔴㔹摡㤳〰ち㜱㑣㍣㘹㑦昱㡤愸㘵晦摡户㠲〴㕦ㄴ攲昵㉣ㄳ愵愰㜹㌸㈰㜱㉤ぢ㑥㌴っ㐸晣换㠲攳搱〱扦㡤㕣㐵㈲ぢ㠹㝡慤㐴愴㈵㤹晢㌴㐰㑦㐷㉦攷㐶㉤愷㥥㔶ちてㄵㅦ㝡攸摤摥攴挰搶攴愷敥敡㝥晡捤摦扤昵搴ㅢ㥦摥晤昷昷㥥㝤昶㡤扦㍤昵摡㝢慦捥敥晥捤昳捦晦晡㥥ㅦ扣昶搶㐶攳㌹昵愵㜷㈷㥥㍢㌳㜴攲捣㐹攳攸㡤晢捥摣㝦晣昰搰搴〵㠳ㅤㅤ㥤㥤搷昵晦昶攲敢晢捥㥥㝣㔹昹搵㥦㌷摢㡡㕣㉥〷㍣〲㄰㍥㝤㕣戶㥣挶㜷㤱挰㌴㌸攳㡦㜴ㅡ㕣敥㔹晣㤴㘲戰㔱愳㜸挹挰愷挱〹挸㠲㐲㝤㐱搷㝦〰ㄲ挲戱㑢</t>
  </si>
  <si>
    <t>Iterations: 3 Subproblems: 0</t>
  </si>
  <si>
    <t>One way Data table for smallest cost</t>
  </si>
  <si>
    <t>Two way Data table for smallest cost</t>
  </si>
  <si>
    <t>Part 1</t>
  </si>
  <si>
    <t xml:space="preserve">Co is Order cost per order </t>
  </si>
  <si>
    <t xml:space="preserve">Ch is holding cost per unit. </t>
  </si>
  <si>
    <t>D is demand per year</t>
  </si>
  <si>
    <t>Worksheet: [ALY6050_Module4Project_Data.xlsx]Excel Solver</t>
  </si>
  <si>
    <t>Report Created: 19-06-2022 17:45:33</t>
  </si>
  <si>
    <t>Solution Time: 0.125 Seconds.</t>
  </si>
  <si>
    <t>Minimum</t>
  </si>
  <si>
    <t>Maximum</t>
  </si>
  <si>
    <t>864cc9ca-5935-4456-98a9-1cc6f4770cab</t>
  </si>
  <si>
    <t>92b4cf11-9cef-44a3-b88b-ab7c4fcbf80d</t>
  </si>
  <si>
    <t>Max</t>
  </si>
  <si>
    <t>Min</t>
  </si>
  <si>
    <t>Mode</t>
  </si>
  <si>
    <t>3f683369-9fd3-4b06-a99f-291d889d66a3</t>
  </si>
  <si>
    <t>㜸〱敤㕣㝢㤸ㅣ㔵㤵敦㕢搳㔵搳户攷搵㜹㠰㐸㈲っ㤸〸㌸㜱㤸㐹㌲㈴㍣㈲㤹〷㤹っ㑣ㅥ㘴〲愸ぢ㑥㙡扡慢㌲㑤晡ㄱ扡㝡㤲ㄹ㐵昱戹摦慥ちㅦ〴㤴〵挳㈷㘴攵愱㈰慥慥㈲昸㐶摤㐵㄰㐴㍦ㅦ慢㝥捡愲攲扡慥㡦㡦摤昵摢㑦㠵㤵晤晤㑥㔵昵㔴㍦㘶㈶挶昰㙤晥戰㐸㥦㍡昷摣㔳户敥㍤昷摣㜳捥㍤户㠶㤸㡡挵㘲㉦攰攲㥤㔷㥣挸昲戱ㄹ慦散攴扢〷㡢戹㥣㤳㉥㘷㡢〵慦扢扦㔴戲㘷㐶戳㕥戹〹っ搶㜸ㄶ昵㥥㌹敥㘵摦攰㈴挶昷㌹㈵て㑣㘶㉣㤶㐸㘸㠳慤〴扦㔴㔸搰㝣㑡㤳慣挱ㄵ搳ㄶ㐰㙢㌳挰捥挱㠱㙤ㄳ㔷攲㈵㘳攵㘲挹㔹搵㜹愹摦搴㠶摥摥敥摥敥扥㥥㜵慢扢㝢㔶㜵づ㑥攵捡㔳㈵㘷㐳挱㤹㉡㤷散摣慡捥敤㔳ㄳ戹㙣晡㈲㘷㘶㘷㜱㡦㔳搸攰㑣昴慣㤹戰搷慥敦㕤摢搷攷㥥㝤昶晡搶〴㕡摥㍡㌸戰扤攴戸摥搱㙡㔳戳捤㙤㠳〳摤㕢㥤昲搱㙡㌳㠹㌶搱攴㔰㌱㙦㘷ぢ㐷愹㔱㤳愲㕥㌳攴愴戳㥣ㄳ挷㈹㘵ぢ扢扢搱敤㉡㐱愳戴慥㝢ㄳ㈴㥥戶扤昲愰㤳换敤㜰㕣㑥㐷㙢㥥㌲㜳㑡㑥㈱敤㜸敤昹ぢ愶搳㑥㉥愸昶ㄲ昹㑢敤搲㔶㍢敦挴㠹㜴攴晤㜹ㅢ挹㌸㠵㜲戶㍣搳㤶扦挴㜳㜶搸㠵摤づ㔹捣晣昰㔴㌶ㄳ㡦慢㜸㍣搶㜴㕡愳捥挸摣㜴㙦㉡愵〷㈷敤㔲㔹㑡㥣戵摥㐶扣ㄱつ㤱㡥㔷㜵㡢摤敥慣㜹㡡搳㌴㤶捤㕦攴㤴ち㑥㡥㉦攱攴㜵搵㌰㠹㑣㝣搱㔷㠴ㄳ㡥㠶ㄳ愳㕡㠲㘵挰愱昰㉤扡㠵愰ㄵ挰㙡〳㌰㠶㝢㜵㍢㈹ㅤ〰㉡晥㉣㔶㔱昴〹㌲ㅢ攳戶㌱㍥㘱㡣愷㡤昱㡣㌱敥ㄸ攳慥㌱扥摢ㄸ㥦㌴挶戳挶昸㤵挶昸ㅥ昰㠴㔷愲戹搹〸慥㜳捥搳慦㍦晥挰搳ㄷ㍤昰挲㝢㤳㡦晣昵挸㉦ㄴㄷ㡥慣愰㐵㐰昴㘲〰㙢〹㠰㌱搲慢㤷㤲㜲ㅣ㠰㔲晦㠱ㅥ戰ㄷ㑦㍥㜷㜹昳ㅦ㤶㥢ㄷㅥ扡㘹㜸搳戲愷㝡㥦㌴戹攴晡ㅡ㡤扥㔶戰晤㥥㌷㤵摦换〵ㅦ㑣㍡愷㐴攷㠷扣昲㜶扢㤴昷㡥慥㜶㐰㌷ㄶ㔲㡦㝥㉦晦攲慢〷㕥㜲㔴搴挳㝡〹㠴搵扤戳㤴挵㈲㤸捡搹愵㔵㕢戲㠵つ扤㙢㝡㝡㝡㔶㡤㘶昷㌸戹慣攳㤵㌷昴昶戱扣挵㥥摥搰扢づ㤸㍥㠱〲㝥㈹㠰㜵㈲㠰㜱挱㙡扤㡣㤴攵〰㑡晤㌴㤸搰攵㝢㕥搵晤挷摦摦㌸昴攰㤹捦㝣戵晤搰㉢㑤㐵昳㈹晡㜰ㄲ㤹㑦〶戰㍡〱㡣捤扤晡ㄴ㔲㑥〵㔰敡㐷挱攳㡢晦摤扤㜹攲挲㝢晡敦换晦㑤敡戹愷㐷捥㘸㕤㠱敡㡢〳攵ㅥ㉡搹晢㘱㈱㘶㡤て㉣㉥晦㕢搸敡挲攸扡㝤敥㍡户户㌷搳搷㘳慦戱㑤㙡晣攱慥㜵慡㙤慢㝢㔹戶㤰㈹敥㤷挵摦敡㙥捡收捡㑥㐹ちㅤ㉥㙥扥〱㤳㜲㥢㝢挱㌴㉣㝦摡户ㄳ㑢摤㐱愷㔴㠶挵㉣捦捣㙡挷昲〱摢㜳㘶㡢㕤㐱摢〳挵愹㐲挶㕢搶戸㜲慣㙣㤷㥤ㄳ㙢敢㘶ㅢ愹㝢㙣っ搶搴昱愴㑢㈷搵㍥㜶愹㥤㥢㜲晡愷戳㝥昵换㙡慡㘱㔷㡢ㄳ㜳搷㙥㉡㌹㔷㔵㙡敢㝡搴てㅦ扣㑦摡慥ㅢ愵㕦攵昷慢㜳㜰戲攸㌹〵改㕥㔷㝥㝢㌶扤挷㈹㡤㌹昴攰㑥㐶㠶㝡ㅣ慢〲攳摥戵慤㠰㠱挲㕣㘷㑥㡤㔲㈹㘸愷㤰㜱㌲攸敦㕥㐸㜹㘶愷㍤㤱㜳㡥慦㘲昱摦㠹㡡㤷㔶㤱㌷ㄵ搳㔳摥㘰戱㔰㉥ㄵ㜳搵㌵晤㤹㝤㌶ㅣ㑡㘶㑢㌱攳挴攵㡡昹㔰挵㥡㥡㤴㡡㥤摥挸㌶戱㙤㡦戶㍢愲㈴㌴㐷昳㌳㐷㤴㠸捣つ㙤㝥愵㘵㈰ㄱ㈵㈳晦ㄹ昳昶㈴慡㠴攴敥㤹㤷扢㠱㤲昲愱ㄳ慡ㄷ㕥昷づ捣て收㈱攷㜰㔵ㅡ㉢收㙥㜲㔶㉦ㄷ攸㘹㘴㔶ㄸ戰㤱㝢ㅥ愱㐹戳ㄵ摤㝢㜱㤹つ㘳㐹㌰晡ぢ昶㈱㙣搸㙣ㄷ㌲㌹愷㌴㙦戸愹搸㈳扤㤲攰ㄵ〴愷ㄱ㥣㑥㜰〶㠰昹㕤搸戸㌹㈵㑡户愹愶搵㡣戹㍦㥢㈹㑦㕡㤳㑥㜶昷㘴ㄹ㌴㠴愹㠹〴挵晤㐹晣戶攳昷ㅢ㜸挸㑥㌱愸㕤㈸改㔵〴慦〲㐸㈶㘳㔶㌷敥㌱㉢愹捦攴慤㠷挰㔷挸愴㌲ㄹち晣改〱ぢ㘳㘲㉤昱ㄱ〲㔸捦捣㈳っ昳㥡㥡ㅡ〹㘱戳敤㑤㤶戹晥收慤㤴搰愴㤷㡤慥〶㘸㕤〳戰㜵戳㤳挳敡㍤㕡戱慦挹㌰㘷挱ㄸ㡢㘱挹昱昹戱㤹㐲㝡戲㔴㉣㘰㘳㌰㘴㤷敤晥㌴〲㐹㑦搹㔶㝥戴㌸㌸㔵戶昲㥢戳戸戵收㜷㌸㝢ㅤ扢㍣〸敢㕣㙥换㡦㈲〸ㄵ昳㌹㤲㤹㌶昳㝥晣㌸攴㜸㘹捤㐰㜳〴搶㘸摡〲〶昳摡㥡愷㝤㜱愶换㙣扡㌹㡦愰〴㕡愴挱搴㈵㑦昹ㄸ㥦㙣ㄳ㕡昸㜴㌲㈸愱㠵㤴愰㤱㔶㕡㠴攰户㈴晢ㄶ㌸㑥㌸搷㜸〰㙢ㄷ捥㈵攵㙣捥敢づ挴摢㍤㔴挴㐶挴㤱慤ㄱ挵㙥㔹搰㉢㙢摥挹慡㕤摦㡣㔴户愵㈷晣㘶搱㤵攱㔲㜱㙡㉦挳㤱愳搵づ摢㡡改戵〰ㅦ昸捦て㥦扢昲戶㡦扥㄰摣慦挱捡㤱㑢㌳㤸搵㔴㜳ㄶ㜱㤳㑢慦挳㉤㌹㕦㥤挹戸户愱㠱㥤㈳愸㘶ㄸ摡㥡挷㘸㜷㤶ㅣ搹㈵㈴愴㌰戳搷㘹换㕦㔶㉣敤㤹㈸ㄶ昷㜰昲摢愵攴㑤㍡㑥㤹愱㜷㑢戰搳㈰慥㤴㙡㙡慡㡡戲㈳㌱㍡㠳㜶敢㕣㠰戶晥㕣慥㌳㙣搱戳捥〳愹〹㡥挴摡〰愴戳㝦昴戵㘷昵昴昵㡣挳ㄹ㑤攵㥣戵昰㜳摣㝥㡥㔳愳扡愷㜳摥戴晡ㄲ愴挰㌰晡晢挳愹㝦㕢晡扡ㅦっ扤㙦摦愲愷搶慥扦㜹㤹㝡㌸愸愸ぢ捦ㄹ㤵㌳昸搱ㅢ〹晡〹〶〸〶〹㠶〰搴㘷昰㈸㑤搵户愰㕢㌹ㄸ㠰ㅢ㘰㥡㤶㡢㈱搸㐴㥥㘱㠲捤〰㌰㌸㌲ㄳ戰㌷ㄷ愲㘸㕤㐴㄰摡ㅢ挵ㄵ㐶㥢愳㐷〹戶〰㈸挶㔱㕣㥤㌱扤ㄵ㘰捥㈹收㙥愱㝥㡡㉦〶㌵愹攷愹㔳摣㔸㜰㥡㌵挵慡㈹㐸㑤㈱慡㝢〲㔱搴挹攸敥愰愲㙥て挲㐰㜷㥥攰戰㉡搲㑦㠱户㉡㌸慣ぢ㝢㝣㤱晣㈵戸㍢收㠲扢敡挰敥㤵ぢ㐴㌳㌵愱摤㥣㡥㥣扥晡㉦愱㔱㙤㈶捥て㡤㕥挷昵㜸㘷㘰㕦㠰㔷㕦晡㜲㤴昵ㄵ〴慦〷㠸搸㤷㕤㝥㔱㜱昳㈹㐶挵〶愲㈷〰㑣㙥㐱攷㜷昷㔸慥㌴ぢ㜱愶〶摡昲㐳㡥㙢㈳㐵㈷㉥㕡搹晦㥦ㅥ㍣㡥〴㘶挴㝤捦㍦〸昴㥤摥搱慡つ晡慢戳㐷挸㘹㘵㠶㥤挲㑥戸㈹敦㘸㍡收愳改攰㜵ㅡ攳〸㉦昳㈰㤴攱昰挷〴㜱挵㥡昷㌱扡ㅡㅦ㡦㈵㌸㐲㔲㌴搳ㄱ昵ㅥ㘳㌷愸挹昹敡ㄴ㌳ㄷㄵ㡦㘱攵㔰㙡㘲㠲㐵扣挶㠱戹扣挶つ㐱㐵㕤愲㠳昹つ昱慣㝢㠱攸慢〸㑡〴ㅥ〱㐳㜹昵敥㐰昳慦㐴㘱㌹㝡㝥ㅢ㜲㈳搷㑡㈸扦㡦㍣晢〹愶〱㈲㥡晦〶ㄴ慤㌷〲㌴㘳㕥ㅤ㈴㤴㤳㑡㌱㠷㈲慢攰㙡㈰晡㑤〰敡ㄴ〰摦戵扥ㄹ搸㥣慥戵ㄳ㤵昵㠲㝡㉢愸㐹㍤㑦㥤㍡ㄵㅣㄵ㐱㐵㕣敢昴㕣㐲摡ㅦ㔴搴愶㜳㑣㙥㡥㙡攳㔴㐹㙥㔶㌶扡ㄱ㍢换ㄱ㔹敥㈵㠵㙣搹㙢㜱晢愷捡挵㑤搹㌲ㄶ㐲慢ぢ〰㔴ㅥ㌹㔱昶㠴㤱㠷扡摣㑢戳捥㝥㉥㠱㤳敢慢㤰昷ㅤ㥣昲捡㐵〹挱㑦慡慦ㅦ㉡㙥㉤㤶㠷戲摥摥㥣㍤戳愲㐱戵㕦㜳搹愴㔳㐰㤲愲㠴㕣挵㐲㑣挵扤㝢㥤㑣㠳㍥㡥ㄵ愷㑡㘹㘷㘴攸㔸㐸㜳㈸㝦㉦ㄱ㐳戸ち㠳愴㔶捥敤〸㈳㜲攷㔶搷㐰㠸慢㡥㜰㤷摣㡤攷㤵㝥㌷㈰ㄱ愸扣㝥て㄰㘸扥挹慤昳晣㉡ㄲ㐹㥣㜰挱㈵㕤㑣慢㑦㙢ぢ㌲㜳㈳〵㉦㥢㜱㤲㐱〹挹捤昶〰摤㌶㔵慥慡戱愷㤷〴㌵㠸挳户ㄵ㌰昵㘹扢㤴㌹ㄶ㘶〵〳挳攵㑦㠹戲昰摦㤱〹摡㙦㈶ㄶ㝢㌶㍣㌶㝢昶ㅡ㉣昶㙢㐱愶慣㤹愱㘸戸㉤慡㉣㐷㈰㤱扣ㄳ㡤㐰ㅢ挵㕤㈱㈷㔸摡攲搸〵㤹㠵戱㜲㘶挸搹搷㉥ㅣづㄴㅣ挷㉤㌹㘷㐹㜵㔱㕣慦㜶晢㈷扣㘲㙥慡散戴㔷㌰㔹攸摡摤攱攴㙣收㄰㕢㉢搸昶㜴ㄹ㔹搶㑡㝢捣てㅥ㍢㌳〴㠹挴㠳㔹㔲㌲㑦搶㍣捡㕢㍤〸慥愱㈳㥣㔵㜸て㔷慥摦㥣慦㙥扤㠵搷㠷捥㡦㠵㐸㤲㔷捣㍣ㅤ捤搷晡搶㙡㕢ㅢ㑤ㄲ㜲㈵㉤〹㜳搷扥㠵ㄳ攳搵ㅡ搲㤸㥦㙢㜳挵敥㈱〹捦㐳㤷づ㉥㥤ㅣ㡥㐱换搹戴㥤换捤戴扢㈳㠵㜴㙥㉡攳㡣摡ㄳ㑥㉥戴搹挵㔲晥ㄸ㤹㉦㌹㌰昶攷㙡ㅥ戹〴㐲ㄹ挱愹㜱㤸㤲㍣㘲㌳ㄷ搳搷㐱慣攲㜲搱㐶㔲㕦㡦ㄲ愷收っ摣晦攴㡣㉣㜳〶㡢㘷捦ㄳ攴〰ㄳ愶慤㡥㐴㥢挶㌴㔵㈵愹㉢㉢㉥挲㌶㕡ㅣ㉤㈲攱㥥㠹㤰㌶㘷㝤搲㌱戳慥㘴㥡㉣换㍡㔲〷〳㔹攱㝡㌶挸ㄱ挱攸昹攵昳㈹㝦捥㐰ㄷ捡戵〹慥挸攲㄰摦㉦㐶㤰ㅢ晣づ㕡㌰㍦㜰搸㤹㉤攷㥣ㄶ㔷敡〵㑦㜰㐹㔰㥡捤敥捥㐹㈴㡢㠶摡摣攱㔲㌶㤳换ㄶㅣ〶㈱㌸〰攲愱昱愸戳ㅢ㐷ㄵ摢㡢㕥㤶㈷㤶㙤敥捥㤲㕤昰昶㌲㈷㤸㥥㔹㕣㔵㤲挹㌲摤㠱㙣〱ぢ挸㝦㈷昱づ㜷㙣戲戸ㅦ㕦㌹㑣攵ぢ挳昶㕥敦㤸㤸㈸㔸愱攰昲㔷㤵愱っ㐳㈵㡣挴㤱晡㉡敢〶㌴户晣戴挱ㄲ扥改戰㜳㥤ㄳ㌰㉡㥤㌸ㅢ挷〹㈵愵㜶摡㈹挳扤㠸ㄵ㥡㘲捣ㅤㅢ〴挱㕣慥〲㌶捦㠲收㌴〶㈷㐹㕣搰散㜴搵改㜰挳㝣㜶攵ㅢㄲㅡ㘹㝤㠰捦摣〸㜰攱昰㈵㈳戳攷㡦㝦搶㤷ㅦ㈶戳昶昳昸ち搱㥢捡㘱〷戳㕢敤扥㉥㤱㐶搵搲愲ㄲ㉣搵敡㘷搲ㄵㅥ慡㉡摣㉢搹㠹㙥㐲㍥扡ㄵ㤶〱戶ㄹ㜹㝣ㄸ攵㜶扦挰㜸㉦㙦攷扣愰㙥戰㤸捦摢搴㍤敡敤ㄸっ扢㤳㤰攰ㅢ愶㐶扢〰愲愰〱挹㥥〶挹㥥ㄶㄲ晣㌵て㌰〵㘷㕢挵摤㜶㈹㕢㥥捣㘷搳〹ㄶ㜸挸㜸㑣㈸㉤㔴〸ㄹ捤捡㈵㥡㡢㐸戶㜶晦敤愷戹㌱摤摤搸㕣㔰㜴㥣㝥愸戶㈱㑥㕥ㅤ攱改㄰㐲㕤昱〶晡扤㘸捤㘴㔶ㄵ㝥挱敦㑢㈴㐲〳㐵慣㤴㍡㤳っ昸改昷〵〸ぢ㜱慣㠲㠶摦㍤㔵捥㘰㜸捣㤲ㅣ㉤摡㤹㑤㌸㠷㉥㤶㥡㠳㉦㤵ㄲ㤸㕡摡㥣㔲㡡㥣㠳㌸攱㐴㐶㜹ㅦ〲攵㔲㠲㠴㌱㥣㠳挴㜹捥㘳昹㜳挸攸㌳㘶㥡㉤㠹㐶愷〴㈳㘱㕢㉢㠲慣㜶昴〳慣㤱扡昶㝦㜵昱㝡㤸㕥づ㑢昶扢㌷〳搵㝦〷愰戸㡣㌹㥥ㅡ㠶㕢挸㜰㉢㠰挹攳㠰摡㔵㌲攷挹〶ㅢ㌷昳捣㡦㈷昲ㅣづ攲ㄱぢ攷㌰㌸戹㠱㐸慣㤶挴ㅡ㌶晢㝥㠰㈷ㅥ㝦㥣摢晣㤸攲搱㐱昸㝥敥㌷㤳㐹ち㑦ㅦ㈴戸つ㐰㙤〴㤰㈳㍤㝦挷昲〱ㄴ㜱挹㡥攵㜶㈰昰㈵慡ㅦ㜷敥㕡挲㉢㌲㤳㠸戵敦〰㤹㕣〳戸㌳摥收㠴㉥ㄴ扢愹㐱昰㌱㝥㡢改㐳〴昲㙥〶㄰ㅦ㐴㠹㡤つ攱捥㈰挲扦收㜴㜳㡡㈹㝢扡扡㤸㜵㈷挰㍣愶㜵愴愱㘹㔵挳㜸㡡收㔵摦〵愰㌶〳搰㙡㔵戴昸ㅥ攰ぢ㙢㌱㡦〷愸戸晡㐳〱挲㠲ㅡ〵〸㈵てㄴ挳ㄲ搵昸㌰㔰㝤㉦㠰攲愱㐱〳㠶晢挸昰ㄱ㌲㙣〵愰㝡攸晢〱㉡㌳㝡㌱ち攱㘳敤挰㠳ㄹ晤㈸ㄹ晦〱挰㘴ㄶ昲㑦挸昶㌲㌰搶㤵愴㠲散㙤㘶㜳〸㙤㙥㌴㘵戰挴つ㜲〷㤱っ㐱つ㑤㘲㙡㔸敥㘳㘸晦㡦昱㐱㤸愱ㅤ㍣昲㠰ぢ㠶㡣㔶ぢ摡挹㐴慥慦㜵ㅦ〳昶㤲搹敦㡣㍡㈱㥦㜲㈹㍢㌱㐵㝦捥搷㡡㉦㡦捦晡㜲㜵〵㘸愲㜰ㅦ〷愲㤸〷昶ㄵ㑥昹㘶昳ㄳ㈰㉣慣㜰扢昸㉣㝥㥡㠷收愲㙣扣摢〰愱㘲搰昲〶ち昷〰㔰晤㈹㌲㑣㌴㘶㜸㤰って〱㤸㘹㠰㕡㍦㔱㥤㠱つ昲戴㜱昹昶㤰愷扢〹ㅣ㤴捡戱戰㈹㐶戵㈵㜲㥣㙢昹㈷戹〹㍣〳㉣敦㔹㘳昰戸㑥㈶改㙢ㄷ㡤ㄸ㕤㠳㘱挴攱㜶慣摡昳愸扡搷戲㠹㌱㐷戲挴㡡㤹㔱敢搳〰㐹㘶捤搰晥㌸㍥搶敡㐶ㄹ㘹戹ㄷ㜰㤳ぢ㈹㤷捦ㄲ㐹慡摤㠰愱㘰㤶㤰攲摢挰捦〱搵㥦〷㔰捣㘸㐶㙣攰ㄷ㔱挴㈵㌶昰㘱㈰㥣昲慢㜰㥦摢〶㝥㈹攰㉡攱㝥搸㌶搰〳戳㙦〳扦っ㙣搶〶晥㔳搰ㄸ㜳慡㠷㘳〳㤹㕣昵戵昱㥦㠱捤㘳〳㌷㐳〸昵攱愵㘲㕥㔶㔴昲ㄱ㈰㡡〹摡㉡ㅢ昸㈸〸ぢ慢㈴ㄳ戹搴㐴晤㔸㠰戰愰㤸挱つ㈵て㌴㔴挹慦〱搵㡦〳愸㌷〱㌴㘰㜸㠲っ㕦㈷〳昳扤㘲〳㥦〴㔲戱㠱㙦㐵㈱㝣㉣㘲〳扦〱戲晥㈶㠰昹㙥㠰挳㑢昴㌵㠳㌳ㄵ挹扥捡攱挲㈲昷攲㈹㍢㠷㑦㘹户㈱〵㔰㈶改㔸〸敤攲㝥㈲㘶挱愵㈲㐳昸慢㉢戸㑡㙡㘵㔰扤慣㠲戱挹㔹捡㤱㈵㙡㤲㘶㌷㤶摣攱扤㠵ㅡ㔱㝤扡㐱㠷㤸搴摦㈲挴ㄲ㝢て敥愲㐲摦〶挲㉡晥搴戵㈱昵㍢㐰挲换扣づ搸㍣㕢愲㥡ㅣ〷㕢㕤㌲ㅢ挰㌱㔴敦捡挱㔲ㅦ挶捥攸扢㜸㔴㕤㑦㠰㥦㡥昶㐱ㅤ〸愹摦〳㐲㠳㙢攱㘷㌲昰慤戵愱㜵戱㌶〳㜴㘴㙦ㄱ㜵㡦㤵㘷㜲搸改㄰愵㑤昵㌱㠶㜶㝥㌵㍡㕤㉣㈱慦ㄳ慦㍤㡦慤㍣扢〲㑤戵㉣慤昹㤰㑤ㅥ㘳捤㡤昸㤹愷㘱㡡收㝣扥㝡㔶昸っ㉦敢〷〰㑢户㘴搳愵愲㔷㜴换㥤㘳搸捥㜷昲搳㐶ㄷ㠹㥤㝥㜳㈵㕡㙣昸㑥づ㉣㕥攰㔷攷晢㜸㡣㤵摣㔳㈸敥㉦㐸㙦㑣㙣㜹换㡥㐸戱戹㤹慦㘱扡㐷慥㤷㐳戶㈹㙥〰昸戰晥㈱㐰㕢㔳㡡ㄱ㌴慦ㄴ愳㘸㕥㈹㠶捣扣㔲户晡昷㔸〷〳㕤戶㐲戹ㅦ搵㉢㜵㄰捤㔱晢慣ㅦ〱戴づづ㡣㡢㜳摢㠱慦㈰慤愷㐰㔹〴㑡昵㈷昷搶扦㠲摣づ㜲㘴㌳㥥扡つ㌴戶㈲摦愹敢ㅦㄳ㙢〱㔰㡣戱㘹愰㤲敡㘵㤰㈳ㄷ㄰戹㤲晡ㄹ㐲㉣㠴摢㜱ㄷ㐱晤っ〸ㄵ㡢㍦㜵㐷㐸慤㔲挲㐳愰㜲㌱攸㥦戳晡㠳つ㜹敥ち愹扦〰ㄲ㉡慡㘲㙣㑢㘵㔵挷愳〳㔴ㄱ攰㌱捤㜹攷ㄴ慢愵愰㜰㥡慢愷改㐳愸㤴㘹晡㌵㄰㑣搳㠷挹㡤㉢㜵慦㝦㡦愵敥ぢ㤱㡦〴㐸挷晤㐰㕥㥣㘹㘲捣㉢〲收㌴㘹捥㡣收㍣愴ㄸ〶ぢ㝤㌱㐹晦㐵戰〸㐰㝤㥣㠰愵摦〶〸㤹搴㈷〰㐴㄰㉤ㄱ㐱㔸晦〳敡㥣ぢ㐰改㠶搲昹㈴㥥ㄱ改晣づ〸愴昳〰㙥㈲敦摦〳㔹㌹㌸㌰戸㘳㝣晤敡㍥摢㜶㌳昶晡戳㌲㙢搶慥挹慣戵㝢散㜵㘷㥤㥤㕥扦㉥搳敢昴昵搹ㄹ敢てㄵ㔶晣挹捤晡昴敡戳搷摢㘷扢敢搶摡㙥㝡㘲敤㠴㍢㌱㤱㔹敤昶戸慢搷㘴㔶昷愶ㄸ搴戱㜹晤ㅣ挱昳〰愹〷㐳搲晦㤲昴㐷㤲ㄸ搹〹ㄷㄹ㠴搵晣㉣戰〵扤㐸㄰㜰㜱㍣㙡㐲愵㔵㐶㌹昱收收扡攳戳㙡㡦㠲㔸㑣扣て㝤㡦㘵ㄱ㥡㉦晣㜱㈱〷ㄱ㍥挴愹愹㜶㄰搲㙦〳㜴摤〴㤰㑣㝤づㅣ散㤰挵㔴昷㘲㉣㌷㥣㘷㠷ㅦ㤷㠹昹慣㔱㠴捦〷晣㜲收㉤摦昶敢㈴㕢㍢〱㜴昵㐵〰㝦ㄹ晥ㄶ㕤㥣㕤㠶㙤㝣ㄵ㤶攱挳㘴挲㑦户〳㔲㔳㐴㕢扥ㄴ㔲慢㤶攱㤷㐱㤵㘵㤸〲慦㘲〴㈷㑦㔶昱㐸㜸㠵ㅡ扤ㄸ㜵ㅣㄹ敤㤶㝡ㄴ㐰戴敦搷攸㐴晤㌲晣㈵愵㔷户っㅦ挳㐳愲㘸挷愳㈹㈸摡搷㔰收㤵㘲㔰挵㉢挵〸㡡㔷敡敢晥㍤搶挱〰敡挵㔹㠶っ扢㈸ㅢ㕤㈳㝤㐶㘲㐲㍦㤹㤵换搰㔵㝤ㄲ㌰㐵㠷㉦攲㜹ㄹ㈰ㄹ昸㑢搱敢换㤸㑥㈲攳挹〴㥤〰挹㔴㈸㐴㈵扥ㄸ㕣ㄵ㌷㡣敡㔸敡㝢攱㜳愷昲㤱㤷〳戴ㄹ收て㐱㍣㜷敥㠳摥㠸㤵敥㐲慣㔰昵㤵晤〵昸㙡㝥㠶搳搳㠴㕣㤱扦慢㠹ㅢ攷ㅣ㔹㕢㕣ぢ〹㌴挵㥦昹㐳㑣攵㥦搱づ〷㍢扢㍡搸愲㠸㜵㈵攸敡挷㈸㜵攰㔷晢㙤攰扦攰㤵つ扦㥦晣㙥㔰㔱昷晤攴㌳㘸㠵㙦搲㕤㠰㤵戹愱㈳㤲戹㔹〵慡㝥ㄵ㐰㥢愱挴攳㤰戵㌲㐱㈸愴㝥ㄱ戲㥥㐹搶ㅥ㥦㤵摥㠲㔳愲㥥挴㝢㈹〷改晡㙡㔴㉡㕡攷㐶㕤㝦㙣慥慥㍦ㅡ㔴搴㝥搶㤸愲㔱㤷㑥慥攷㑢㥢ㄴ㡤戰扣昴㤱攸㑢捦㐱愵㐹㠳搹昰㝣慡昶慦戰愲㝦摥挶攵㝡㕣㝥挴㐳ㄸ㠰敦戹㜷ㄶ晢㉢㝦㘲户㈸って扡挲㙦挹㔷捥㔲挲㠳攰昰戱㙤愵捡㜳昸㌴ㅡ㐱ㄲ㉡扡昸攵昹㜱戳愵挸㉥㝡搹㉣ㄵ愷晥㌸㡢㜴㌲㘱㡢ㅥ㤲慢㜱愳㐹搵愶て攵㥣㈷昸昰㤷㔶㥣慤攱て㐱㐶㌲㕣晥换ㅡ攴㌳〷戲㘵㌹て㘸㐶扤搲㜴㔶搶㜹ㄴ搳㠶ㄵㄷ慣㔸㘳㝥ㄹ攲㍢散㔷攰戱㠸㤶昲㠵㥣㤲愴㝥㌵㉡搴昳㐰㈹㝡愵改攵慣㡤攱㍢㝡搵ㄷ昰づ扥㠷敢㉥愹〷挸㑣てㄶ㤲ㄴ㍤ㄹぢ㙣慣㠳づ㠱㤳挱㕦攴㝡昶晣愰戰搱扦㈷㠲㝢㉡戸㉦摤搸㐱㉦㈲㑦㕥愱㑥㌹搰㙦㍥㝤㑤敤愷㐴昲㘴收㔱晦㠹搱㈷晣晢慤摦搸愸攸㌶㘶搵㌴〷㍥晦㍢慡㑦愳㔳つ㔷搸㐳㐱㐵摤㜷㔴㜴㉦昸㠷㡦㡣〱㉢㉢㡣㍥㐶㤴㜷〴㠸扥㤰攰㈲㠰愴ㄲ㠷㐲昶慡㔵㐶ㄷ㈲散㕢挸戹ㄵ〰ぢ㤲捥㐰ㄴ晥㘳㜸㜷㘵㤵㙤〷㔵搱昸捥㜶晦扣㑡昷敦㥢慢晢昷〶ㄵ戵㕦㌸愵㘸戳攵捤㤷〲搱㤷ㄱ扣〶㈰愹㘸戶攵敤㜷〷㙦㘷挸㤵㠰㝡搲㤴㑢挵㕤㐱挵改慣挰戹〰捤扢㔴摣ㄹ㔴㥣挱㝥㕤づ慡㐹㕢扥㔰づ㌳昲ㄷ㘰ㅣ㥡改㌲〲㘸㜱㝤㌲㉤慦㝣ㅦ㤳㤳摤㐷㉢㡥㜱㑡昸ㅢ慣㔱ㅣ㕢攲昰〶㠷㙥㐱晣㡥攳㑣㘶愲挲㠳〲㉤㈵㍥㙣戹摢㑡㌸㌹㘸㜶㐷㍣ㅣ㡥㘶ㄲ昸ぢ㠷㌲晥㈶慥㜰㉣㈴〲戰ㅦ㡣㜳愵㐰㝦昸㐹㤳搱㜰㉢戶〲搵つ㤷慤ㅣ晢㜶捦捡㈳晣ち挰攰改捦㤱愵〱慣㉢㌰㕦ㅡ改㠴㜳㍡〷ㅣ收昵づ㘱㐶晤戰攵㉤戱ㄷ愴愷㠸㜸昴㌸戸慣㕤〰晣ㄳ〰晦㕣〸㐹㌶㙤昳攱㙥㜰〹㠸㈹晡㜰㉡㠰㤵〶攸〸晦㌴扡㜳ㅦ㡤愵㘷愸㠳㘱摢扦㕣晤搲搹戶戹戵搴㙣ㅢ㈷㔸㘸㡡敤敥㈶㘹戶㕤㤳慥戲㔶㔴摣㙡㙦愲㉣㙢晥㌰愹愵㠵昲㡢晤㜷㑢㝦散攷㜷昶愷攸つ㐵敢戳㙣昳㑡㠲㍤〰㐹㐵㠷㈸㍡㝣㔳㡤㜲搳㐹㑡挵㡤㔱攵㉥㠰慡攸ㄹ㘵㝣㐵㈰㔱愹㕤ㅦ㡥㉣ㄶ㤵摡㔵攴㤲㤱〱昱㐷收㤱㌴㍢㌲㐵㌷换ㄶ㌵㈵㘶愸㜷㠵敤㔴㐹㘸㍦ㄹ慡㈵㌴㐳㔲愴ㅤ㝡㘴㑡㈹ㅣ户愲㉢㤵慥扥ㄱ㐸㌴搱㥤㠹㈴扡攳敡ㅤ攱ぢ慢㍡晥㈶㍣㘳扤ㄹ愰〹㘱㍡㘶㈴攸晣㌵挰愲㉦愵㐷㤶㤷㤲〱㔷㥣扥㘲㍥㌷㐵愳搹㥣ㅦ户昹扦㐱㐸攴挷㜳㑥㘱㜷㜹戲昲扦㍥㠰ㄳ挳㥦晥攸户愲ㄱ捥㉢㝦㙡〰〵戶慡摦ㄶ愱愶㘸㠰㘵㔲摦捥慡㜷㄰扣ㄳ㈰愹㘸㠳㘵敥摥㄰捣㕤㘸捡㘸㤷愵㘲㈶愸〸㑤ㄹ㙤戵㔴㑣〷ㄵ㘲捡晥ㄶ㔴㐵ぢ㉤㈲㝣ㄷ㤰攸㙣㑦㌵ㄴ摡㝢挸㔵㍤摢搷㤱ㄴ㤹㈵㥡㝢戶ㄸ捣㜶㌱㙣愷㙡戶て㔴摡㌱㠰㐱晡㐹㝤ㄳ㐹㤱㜶攸ㄹ慡㘶㥢㈶㕤㐶㜱㘵㌰㡡昳昰㘴挲戰ㄴ捤扣㔴㘴㠳㡡つ㔲愱ㄴ㑤扦㔴㑣〶ㄵ昴挱晡ㄶ㔰㍢㘸挷摢㔱㙡晥㈶㍡昰ㅢ戳戳改㡥昸捦㡣敦ㄸ㍦㌵昸㐷㌷ㄹ攴愱㑤攴昱㑤㥡㠴挳戶㔲攰㍤搲㍣摥慤㜸㔶搱搰戰つ晤晥〰㘱㐱㌹㠰散㠶㍥㐸㉡㡤〶晥攱㜴ㄴ戰愲㐰㕣昶㌲捥㠹ㅡ挹搰ㄴ㐸㠵㕤㈳ㄹ㥡〷愹搸ㄵ㤵捣ㅤ愰㜶搰〸愴昰ち㤱捣つ昱攵挶㔳收摢㥢晡㡣㔷ㄸ㤳愸戸ㄶ㌱挱戵㔰换捤㌱㡤㔳〷㄰愴㙢㠷㠰㈸慥㝡晣㡢改扦て㄰ㄶㄴ㤷戵昰㝣㤰㔴慥㘸㤲昵㥤㠰㤵敥㜳㈵ち捦㕤慣扥㠶㠰㍣㜷〷〸ぢㅤ㕣㌰㐴ㄲ㕣㕥ㅤ㙦㡢㤶ㄴㄷ㠸っ收㌵㌵挳攷愲㤱㡡换㙡㠶捦㠵㈴ㄵ㤷㐶㠷㝦㉦愸ㅤ㕣ㄵ㤵攱摦㘶㕤㉢㡡㜱㝦搳㐳挶昷搱摦㕦㘱昸扦挲搰㥦㠳〸ㄴ搷㠲㜴晢㍥㈰㡡换〰晦㜰㌸ㅡ㈰㉣㈸敡戹昰摣㑦㉡㔵㥣㘴晤㔱挰㜰昸ㅤ搴挷换㐰㌵愶㔵㝡㔷㘶搷慥摦㜵挴㍢㑦㡣扦㘶㘳敢㉤㑦㍦昶㤳〳摦扥㝣挳捦㥦㍦㜸昰摢捦ㅣ㜸晣昹捦㑥㙣㜸攴搰愱慦㕣昸㠱挷㝦戲搸扤摤㜸攰㜷愳户㕦摤扢攷敡慢摣㑢㕥㌹㝣昵㙢慦扣戸㜷晢愲慥愶愶收收搳㤶㝣昵㠴搳㔳㙦戹敡㐱昵昰昷㕦㔲㔰愲㕤㝣㙤ㄸ愴〱㡦愵愸㘵㘲㕦㍥〶〴ㅢㄲ搱㉦㜲㝤ㅣ㘵㕥㤴㐲㡡㝡㈶㕣晦〸㐴㝦㠲慣㐶〷昵攴㐵敤戱㈸ㄴ㕥㕦摤㘳㉡㤶昴攵〱㜶愳㐹㠹㑡㤱敢㔳㈸昳攲戶㌳㐵搵ㄲ慥〷㠱攸㠷挸㙡㈸搱㉣搴㔶㌷㐸つㄳ搶捦㤰慢愹㠳ち昰愲㡥㑢㌴愵慥ㅢ搴ㄸ改挶攷愴ㅢ㑡㜴㠵㕣㥦㐷㤹㔷㉢㝥㈹敡㡣㜰㝤〱㠸晥㈲㔹つ挵戹ㄳ㐵㍥㍦㔰攴〱戰㈶㤰戱收㈴㤲扢㉤慥㌸㜳挲昳敡㙡ㅥ挵搹㤴㡡つ㐱〵㘷㕣㝦〵㔴㐵〹㑢搵戹搵捦愴㈸敡愰㕤捡㔷㜸捥愹收㔱㤴戹㔴㥣ㅤ㙤昷慢愰㉡ち㕡慡搶搵㍣挳愱㑢挵㔹搵ㄵ㈹捡㈰㜸㈱〷㉥㍣㝤搵㍣㡡挲㤰㡡戵搱ㄷ㍥〱慡攲㘸㘴〱㝥㥤㈵昶㐱㑡㑦戲㐴〶㈹㝤㠳㈵㘱愰〰愲慢㐴〹㘳ㅤ㔵ㅥ愸愵戶晣ㅦ㉣ㄷ晤ぢ</t>
  </si>
  <si>
    <t>Crystal Ball Report - Forecasts</t>
  </si>
  <si>
    <t>Simulation started on 19-06-2022 at 22:59</t>
  </si>
  <si>
    <t>Simulation stopped on 19-06-2022 at 22:59</t>
  </si>
  <si>
    <t>Run preferences:</t>
  </si>
  <si>
    <t>Number of trials run</t>
  </si>
  <si>
    <t>Monte Carlo</t>
  </si>
  <si>
    <t>Random seed</t>
  </si>
  <si>
    <t>Precision control on</t>
  </si>
  <si>
    <t xml:space="preserve">   Confidence level</t>
  </si>
  <si>
    <t>Run statistics:</t>
  </si>
  <si>
    <t>Total running time (sec)</t>
  </si>
  <si>
    <t>Trials/second (average)</t>
  </si>
  <si>
    <t>Random numbers per sec</t>
  </si>
  <si>
    <t>Crystal Ball data:</t>
  </si>
  <si>
    <t>Assumptions</t>
  </si>
  <si>
    <t xml:space="preserve">   Correlations</t>
  </si>
  <si>
    <t xml:space="preserve">   Correlation matrices</t>
  </si>
  <si>
    <t>Decision variables</t>
  </si>
  <si>
    <t>Forecasts</t>
  </si>
  <si>
    <t>Worksheet: [ALY6050_Module4Project_Data.xlsx]Crystal ball Simulation (2)</t>
  </si>
  <si>
    <t>Forecast: Number or orders</t>
  </si>
  <si>
    <t>Cell: H1</t>
  </si>
  <si>
    <t>Summary:</t>
  </si>
  <si>
    <t>Certainty level is 95.0%</t>
  </si>
  <si>
    <t>Certainty range is from 21 to 23</t>
  </si>
  <si>
    <t>Entire range is from 21 to 24</t>
  </si>
  <si>
    <t>Base case is 22</t>
  </si>
  <si>
    <t>After 1,000 trials, the std. error of the mean is 0</t>
  </si>
  <si>
    <t>Forecast: Number or orders (cont'd)</t>
  </si>
  <si>
    <t>Statistics:</t>
  </si>
  <si>
    <t>Forecast values</t>
  </si>
  <si>
    <t>Trials</t>
  </si>
  <si>
    <t>Base Case</t>
  </si>
  <si>
    <t>Mean</t>
  </si>
  <si>
    <t>Median</t>
  </si>
  <si>
    <t>---</t>
  </si>
  <si>
    <t>Standard Deviation</t>
  </si>
  <si>
    <t>Variance</t>
  </si>
  <si>
    <t>Skewness</t>
  </si>
  <si>
    <t>Kurtosis</t>
  </si>
  <si>
    <t>Coeff. of Variation</t>
  </si>
  <si>
    <t>Range Width</t>
  </si>
  <si>
    <t>Mean Std. Error</t>
  </si>
  <si>
    <t>Percentiles:</t>
  </si>
  <si>
    <t>0%</t>
  </si>
  <si>
    <t>10%</t>
  </si>
  <si>
    <t>20%</t>
  </si>
  <si>
    <t>30%</t>
  </si>
  <si>
    <t>40%</t>
  </si>
  <si>
    <t>50%</t>
  </si>
  <si>
    <t>60%</t>
  </si>
  <si>
    <t>70%</t>
  </si>
  <si>
    <t>80%</t>
  </si>
  <si>
    <t>90%</t>
  </si>
  <si>
    <t>100%</t>
  </si>
  <si>
    <t>Forecast: Order quantity</t>
  </si>
  <si>
    <t>Cell: G1</t>
  </si>
  <si>
    <t>Certainty range is from 640.02 to 711.35</t>
  </si>
  <si>
    <t>Entire range is from 631.08 to 719.40</t>
  </si>
  <si>
    <t>Base case is 677.00</t>
  </si>
  <si>
    <t>After 1,000 trials, the std. error of the mean is 0.60</t>
  </si>
  <si>
    <t>Forecast: Order quantity (cont'd)</t>
  </si>
  <si>
    <t>Forecast: Total cost</t>
  </si>
  <si>
    <t>Cell: I1</t>
  </si>
  <si>
    <t>Certainty range is from 9,216.34 to 10,243.38</t>
  </si>
  <si>
    <t>Entire range is from 9,087.52 to 10,359.38</t>
  </si>
  <si>
    <t>Base case is 9,748.85</t>
  </si>
  <si>
    <t>After 1,000 trials, the std. error of the mean is 8.58</t>
  </si>
  <si>
    <t>Forecast: Total cost (cont'd)</t>
  </si>
  <si>
    <t>End of Forecasts</t>
  </si>
  <si>
    <t>Statistics</t>
  </si>
  <si>
    <t>Number or orders</t>
  </si>
  <si>
    <t>Order quantity</t>
  </si>
  <si>
    <t>Total cost</t>
  </si>
  <si>
    <t>Percentiles</t>
  </si>
  <si>
    <t>5%</t>
  </si>
  <si>
    <t>95%</t>
  </si>
  <si>
    <t>Chart Bins</t>
  </si>
  <si>
    <t>Frequency</t>
  </si>
  <si>
    <t>Sensitivity Data</t>
  </si>
  <si>
    <t>Trial values</t>
  </si>
  <si>
    <t>Demand</t>
  </si>
  <si>
    <t>Worksheet: [ALY6050_Module4Project_Data.xlsx]Crystal ball Simulation</t>
  </si>
  <si>
    <t>Assumption: E2</t>
  </si>
  <si>
    <t>Cell: E2</t>
  </si>
  <si>
    <t>Triangular distribution with parameters:</t>
  </si>
  <si>
    <t>(=E1)</t>
  </si>
  <si>
    <t>Likeliest</t>
  </si>
  <si>
    <t>(=E3)</t>
  </si>
  <si>
    <t>㜸〱敤㕡㕤㙣ㅣ㔷ㄵ摥扢扢戳摥搹戵ㄳ㈷㑤摡愶㑤㔳㐳〳愵㜱戵戵㤳戸㑤〲㈶戵㜷攳㥦㌴㠹摤搸㐹㐵㠱㉥攳摤㍢昶㌴㍢㌳敥捣慣㘳ㄷ愴㐸ㄴち愸㉡て晣㐵㌴㍣〰㉡愲㐸〵㔱㈱戵昰㠲㄰て㔴㐲晣扤〲㔲㐹㈵〴㐵ㄴ㈹ㄲ扣㈱ㄴ扥敦捥散㝡晦散㌸㙥㐰㜹攸㈴㜳㝣敦㍤攷㥥㝢攷摣㜳捥㍤攷摥㡤㠹㔸㉣㜶ㄵて晦昲㐹戲戰㝢㘶挵て愴㥤换扢㤵㡡㉣〵㤶敢昸戹ㄱ捦㌳㔶㑥㔸㝥㤰〰㐱慡㘸〱敦㙢㐵摦㝡㕡愶㡢㑢搲昳㐱愴挵㘲改戴ㅥ〷㥥㌴㝣㝢㙢ㄵ㥤㌵㍤㐹〰慡㔸㜷ち㘰㌶㍦㍡㌵昷㈴昸捦〴慥㈷敦敦㍢ㅢ㜲ㄹㅥㅣ捣つ收㠶〶ㅥ摡㥦ㅢ戸扦㉦㕦慤〴㔵㑦づ㍢戲ㅡ㜸㐶攵晥扥改敡㕣挵㉡㍤㈲㔷㘶摤㜳搲ㄹ㤶㜳〳〷收㡣㠳㠷〶てづつ㤹㠷てㅦ敡敥〲攷改晣攸㠴慣㉣㠲摦㡤攲㥡〶搷㔳昹搱㘹㑦㥡㌷㡡愷㐶㤱昴ㄷ㘴挹愲散愴昴㉣㘷㍥㤷ㅦ挵晦〶愹愰昶㔰㙥㙡㘶搶㤳㑥㤹㠲搳敤愹搲摣㔹愳㔲㤵㈹㕢㑤㈶㙤㥦㌵扣㔳㠶㉤㝢散㌳扥㍣㙤㌸昳㤲㌵捤ㅥ慦㕡攵㈴㔶㌳㜱㕦愷㈱㈲昱攴愶昲愳昹〵挳ぢㄴ㑢㡡慥㈳戵ㅡ㈹愷㈶愱愸挳㤱㐱㉤戲㤱愶㜰㌴慥愹慥ㄳ㘴〰㔲㔹㠰ㅥ搵愷㑦㜵敡ㅢㄴ挹㝦㐱搳ㅡ扢㤰㈶㕥㌴攲挵戹㜸戱ㄴ㉦㤶攳㐵ㄹ㉦㥡昱攲㝣扣戸㄰㉦㕡昱攲㤳昱攲㌹搰搴㥥㜴㔷㔷㍣㝡㉥ㅥ㍥昲敤㕤晢扣攳㕦㍥㍤散㕦戹昴攳㥦㙢㔴慥挱㑥摦摡㉥捥ㄹ改昸㔶㘰㉤㔹挱捡晦㐵愸て㜴㥡㔶㈸搴㠶愹㕣㑢戴㍤昸㐰㝤ぢ㐰㙡㉢挰㉤つ㍤敢〲ㄶ㔷㈰㘰ち昹挲㤹㠵㌷㤷㥦ㄹ㝢攴㝢挳㉦㍣㝢改昹㉦扥㉥昸㥤捡晣戶㤱换㜶㜲戹愵㌳㤷晤㐲扣ㅤ㜱㤹㝡敤㜳㥦昸攳㥦㉦ㅤ㝦攵晤㉦㍥昵摣攴昰㝣昷㑥㜴㌹〵㥤挹㥤㤲挱つ㌲㉤㡤ㅡ搳㔱敢㍡敡㘸㌷愸㌵㍢㔴昱㠲昴㑢㍡昵㝦搲㈹换攵ㄴ㑡戰㡢㙥㍢敦㍡㠱㕣づち㐶㘰㜴搹搳〶㑣㈷搰㐱搴慦㝡㠵㈵昶散㔱㙤戵摥㤹愸〶づ扤慡搸挰㈵慢ㅡ㐲㑥〲晥㌱㤱っ㘱㍡搵挹㔱㑥ㄸ晥㐲㘰捣㔵攴摥㤶㔵愷摣㘰扤㘷〲慢攲攷挰㜲摣㜳慢㡢㤴攸㡤攲㐳晢搵㘹㔲愹摢〰㤴㕢攷㕦戸攱㠷昵摢昱㈷愳㤰㍡㤱㔸攰慢挴慣攲扡㜷愳昲㘸㘴捥〵捦㌸て㜷戴扡挴昰挵晣㜷㙤㝦っ㜷㙣づ㤹て㤹㠳㠳攵愱〱攳㠰愱搱ㄷ㜴㕣摥㡥㑥㘵〷愸扢敤挷㉣愷散㥥㔷〴㔹㕢戹㤰㔱挳㈹晢㍤昶㡣愵㤶扢挰㝤㈸㙢㑦㑢慦㠴挵戵㉡㌲㘳㉢攳㤹㕤㔹㤴扢㐷つ㕦慥㥡㔲扦ㄹ㌲ㅢ㜵慢攰㜰㘷㘷攴㑣㘰〴昲㡥㔶摣㉡㤳戶㙥㌳昰搶搲㔷ㄳ摣搳摡㑤㘹攱挸戲ㄵ愲敦㙡㐱挳㙢扢㜳㙢㘳挷㍣昹㔴ㅤ摢㌶愳ㄱ散挵㑢㤲昸戶慦っ㔱攱扣攰づ㕣㕦㍡㙡㝡晤昶戴㔵㍡㈷扤ㄹ挹㥤㕣㤶搵愷敥㈴㑡挲㌰㑡搲敦㥦㜲昰愱搸㌶捡敦㙤㙣㌵㡦㉤〷搸㜳㘴ㄹ昳挵㐶ㅡ慣捣㔲愵㙦㙤㈲〹挷〴㘲㔷㔳昳㤸㕢慡晡㌴ㅦ捦慤㌴㘳㐶捡㑢〶挶㉣㥦㜴换㌲㤹㐸㈴㤳挹ㄸ㕥㐰㙣㔳〹搸搴扥ㄶ㡢㔱扢㈱㜹晢攱收搳愰ㄷ摣㤰㍢㔹㕦㍤㑣㔹ㄷ昹㠱戵〷㕡㔵㉡㡡㡡挳摣扢㌶㜱㕤敢愸㜹愴扤扤搹㠰㜲愷㈱㜴〸户㈲㘹㕤昱㔶㡦搰昰㝤慢捡㐶㌶敢ㄸ㑣㠳愸㘹〵愴㕥攷㙢ㄴ摢扡㐲晤㙦㠹攳昱㕢愲慦㍦戶〴戳㥣㠰挹㔶愴户敥㍡〸捥㐸扦㡢㘰て挱摤〴㝤〰摡㥦攰愰㌶㉡㜸㠶慣㕤㑢㜴晥挵㈲㈲㔰搴戸搳㘹㙦㠰挵㥡敢㐱ち戱㉣㔶戴昳㔶㌹㔸㐸㉤㐸㙢㝥㈱㐰ㅢ晡愷搳㕣慣㕦㠰敢挳㜸㝦㠹㄰㜶㌷㕥愱摦㠳㔶㝤㉦挱晢〰㌲㤹㤸昲愴愹㡣㝥㙦㔸ㄵ㙡㠳㈶㥥晢㜳㡢㥢㑤㍦慣敦㈳搹㝡戸敥ㅣ㈸戰㑢ㄴ㕣摢戰㥣㔵攷晢㡥〲㘲㡤ㄱ挳昵〶㈰㙤㙥㜸扢㡤㜰愳慥敤捡㈴扢捤㔹挳㥢㤷〸ㅤ扤挹挲づ㌳敦㝡㥥慣挰㡦㤶㔵〳㜵昳戶收㐶㝦捣㜳㙤戶户㌹慦㜷㕤昴捤改愲㤳昱〴㑣愹挹㐵て慣敤っㅢ〲搲ㄶ㐷㝤㘰㐳㥤㥡搵㡢㘶扣扥敦㔸搳戶摦昵戵㥤昲昶搰搷㍥〰戱敡〳〴㠳〰㤹㤸昸つ扣㈴㍤攵㑦㔱攵晢ㅦ昸扡㝦㌰㙤搷て㄰ㅣ〴挸㌴昸扡〷㔵㍤㈶㔴ㅡ㐱〲㘶ㄱ敤扥敥㌰挹搶挳〹愶㈰㜴㑤晡㌰挱㠷〹㡥〲㘰㐶㍦㡢㘶昴ㅡ㘶搱㍣愳ㄱ㔲㡤㤲慡㘱㐶〵㔵㡦㈵ㄹ攱㜶㔲㤸㝡㍣捥昰㌸㜳挲㌵捡㘳㐶〹㈷づ㕤搱㜹㐳㍡敦摡㡢挸ㄲ扣㕥㔲收ㄱ㥡㈰攴㔹戲捡搲㑢戳㘱〶㈷ㅣ㐹ㅣ㌷昸㈹ㄵ搸昹〸晦ㄳ㌱㑤换愶㍢㡤㌵㔹攳戵㌷摡〹ㅢ㑦㔰㈶摢昸扦晤攸愱愳ㄴ㜵㈶愳㡥㐷㡥愱愸㡦〱㘸摣ㄱ慦㈳ㄸ㘲捣㝦㠷㌲㥦〶挳敢㌷捦㕡昲㍣〳㤳扢摢㔱㌸㉢挸㔷晤挰㔵㌹搱㥥㜶㝣挱㍤攵〶〵换㕦慣ㄸ㉢㝢㍢愰㐳捣㘳ぢ搲㐱㤴攴挱改㕦㡢挸㕤㕣㤴攵づ㜳㥣㜱慢〸攲㈷ぢ㌷㐳㐸ち㈹㘲㥦㔷㤱㘸㕣攰搹㕣㌸挳挵㄰㤹㡣㍥㡥扦㔰㔳戱㠷㜵扣晡〴〰挳づㄵ㝡㌰搲㔱慤㤳㈸搴ㅥ慤て愵㜵愲戹收搸㤴㤹㔵㡦ㅤ㉥㘳愸㥢㥡捤㤸㌵㘳ㅦ㜳慡㘱㌲㥣戲㘷ㄶ摣昳捥㜶㌶昷㌷㤱㘶挲㈶挲慤㘱戱摥㈹ㅢ愱搸㜳㔷愸搰㡣晤㠹敦㕦㘵扤戳ㄵ愳㐶敡挲挷昱㐵づ扡㘷ㅤ愷ㅦ㐵搶㘹戱㌱慡㜴攸扢㡥㠳㉤㍦ㅡ戱搸㙡㔱搵㌵挶㘶ㅢ㡡慥㝢㐱戸搵慣慢晦慣ㄵ㔴㘴搶㔴ㅡ慥捡㘹ㄳ㕦㡦摤戸摣㘵捥㉥㜸㔲ㄶ㝡捣㜱捦㉡㔷㉣㐷搲㤴㄰攷昰戸散㠴㥣㐷㜲㌴敤昲ㄴ挹㜵㝡捣㔹捦㜰㝣㍡ㄱ愷戴戲扤愹愶ㄶ㐶㌳㐷㉤挷挷㌰捡攴㔸摥㙡㔲㕣昰づ㔵摢ㄹ㌷ㄶ晤㥢㐲晤愹㡦攱愳㙣㐰挴㐵㍣㉥搲昱昴㈶つ㈱㍣㡢㠰扦㡣挷昶㠳㙤㥣㠰㥥㍢ㄳ搳昶愲戴昱ㅣ㠷昳敡㔶挷㥤㔱捥㥡攸攴㝢敢㤹ㅦ㈳〷晤〴晢㥣〴㌸㍥㝥㘶昲㐶㠵搲㡣晢搷㌱㑦愵ㅡ昵㘴㡢㈷㍢㕢㐲㜵㘱ㅢ戵㐷㔷慢捥㕡慢ち㘶㑣㐵㐳㙤摣戲㕡ㅣ㐳ㄲ摤㙤㥥㌰收㘴㘵捣昵㙣㈳搸ㄲ㔶㘸㔹戶㔱昱㈳ㅣ㉣搱㌶愸㕥㔴捤㤹㤲㔱㤱㘹㜳愴ㅡ戸㈷㉤㐷㌷〱㤴づ㐶㑤挶㌲㥡㡣㘵搵搴㙤㥥收愹㐸攸㍢挰换㥤㌷㍣㉢㔸戰慤㔲㥡ㄵ㥥㕣摣ㄴ㝡〹㠳㔷㉥〵〲攵㔳㜳搰㝤㉤づ㈶㍣㔸挳㜲攷戰ぢ㔲㜴㕣㝥㘸㙦㕣愴昰㑦㙣㌲㍢㡤〹愱挲ㅢ㝤ち摣㌴敥搶搸ㄹ〰昱㕣愹摤㥡㕣戹㠰ㄶ愵搹㠲戹㈰搱晡㜴㔴㘰㐵散〳㘰㝣搲戲攱㍦㡡㈶晤㌴㠰挶戰散扡㐳㙢愶㤹户㉡て㍦㠱散㔵晡攱㈹扥㥦挷㈲摥搶摥㡣昳㑢挳摥愵摡挷㍤㠹㐴捤㥢挵戹㡦㕡㝣昶戸愳㈳㐶㜵敡戰㙤扦ㅢ㕡㐴愷㘷收挶㑥扢戰㔲攱ㄳ㠶ㄷ〲㍢摦㍢〸㌱挴㉥㌲晢攴㡥ㅦ㡣扦昹昴㘷㡥愶愰㜰〸㌸㤴㘳㘵㘴扦㤹㙣㡢㠷昰㌸㕥㙤挸昱㜷昲㍥改㈴㙥摦慣挵㡡ㅣ㌵㍣散㔵慥攷敢㜶慤ㄸ㉡㕥㐳捥ㄷ扡㤱㥢挱㘱㈰㘵つ㥤㐴慥挵㐳㌴㥣户㌵㑣㍣摣晣愳〳㍣戱愳攵〴㑦㝤㌷㌳捡㑤敥㠲摡昷㤱捥㕣攷㐴攸㌳㥡て戴搰㄰ㄳ摡换㘰搵㜱㝥㜴㡦㐹㠷昷㝥㑢㍣〶换㥣㜳㄰扢愹㤹㙢㍥㘲㉤愹㍣㔲㔷ㄷ㍦㐳〵㔰㘴㌷㔴㔳㥢㤸挶㔴戰攳㑤㘴㜸ㄲ㔵扦㤲㥣㉣昳戸㍤扣㌴敢收㑤㈴捥收搵㜵㘳㕡㔵㈰挲ㅥ晢㌱搷㍢㌷攷扡攷㜸㐵戳㐵搵晣〵㈹〳㕥㄰㘶敤昰㉡㡥㘵㌸搱㐴愲改㉡㌰㤲㍢㤱㍣〷ぢて搷捥愲㤴ㄸ昳㑡慡㈶㕥挲昷昳㜶敢昷攳扤㝦搹昱昸ㅦち㕦㕢摡昶挶挱㐳ㄷ敦ㄴ摦㡤㄰㐷㍥愴㍦㜱敢㤷㉥㍦昲敡搵慦㘶㕥㝦㜶昲㙦㠲㌹㉣㘳挳㔸敡㜱㠰㥥㠶㔵㍦搲㠷捤㈱慥㉣愹㈱㌲ㄱ捣㜷ㄹ㥤攸ㅦ〵㄰捣㜶㤵散㍥ㄶㄵ㤴㌷㘷㜲摢挱㥢㝦ㅣ捤晡ㄳ㈴㘴㑡㑢㡦扥愶㥤ち收扢戴㔵昱㉤捣㥣ㅡ㠲㌲㌶㤶㙦愲挴㐵敥戰㐸㠲搹㌱ㄷ㉡摣㡤㈸㤸㔰㈸摦〰㝤㐷愱㕣㡡㄰摢摦㌲㉦捥ㅤ㝦㘹攴㘵晢昳扤晦扥㍣㜹㥦ㄸ㐱摦㔰㈸㈶㑡ㅢ㄰ち㔳㙥㈵㤴㜹ㄴ㐴㠱〰慦扥㄰ㄵ㔸改㘵昲捡摤㌱㘵〱㙣换㡦ㄶ挳戵慥愹㑣敡㐹㌴㙦㐱㜳挳昹㜵㉦㜳㕤昶搱㜹挷慢㙥㡤〵戳㈶挵扣㌱㉦敡慤愵㑥扡㐳㐲㤷㘰㤱攰㈹㠰摥ㅡ攵搶攳愸搱ㄲ㔲㉦㝣㥤捦㑦㈸㌱㍣扦㡢晥㕥㍥晡敢㕦昱㜹晢愸㘰㜴搸㌶㡡㌶㠵搶㙢〶ㄵㅣ㈰〳慦敦攰㘷ぢ㉢ㄵ㠴㜴㉣㔲搹挳ㄲ㡦ぢ㐲戴㌲㍦㕣挰㈷㕢捦愹敡㝤㘹㡥搹㡥昶㑣っ愳ㄷ敤㜹慣攱㥡晤昹〵慢㙥㠲㝤昸愴㜸㡣扤攳愴㔵昲㕣摦㌵㠳扥ㄹ愴㈶㝤扣ㄸ挲㘲て㡣㠸攷挰戱㐹挵敥㠱㈴㝡ㄹ慤昰换昴㈵㠰㥥㐴㉦㈳ㄳ戵㌲㕣㑤㥤㙢搷换㌸㐵㌵慤戰㠹㐷㌷㐲搹〸㙢戵㈵㐰㌹搶㑢㕢㔱扣㍥㠵〲㜸搱㉥㕡㜸搱㑡㔴搳〵ㄴ搴㙤戴㔰慡挵㕡ㄳ㉦慡㤸攲昵㘹ㄴ㝡ㄲ㠲㡡㐲㈳㐸㍤挳晡㐸愵搲㔷昳㌷㝥敡㌳㙣㙡晡㐱㐳敡戳㘸敡ㅢ㌹昱㤱〷〷㠶〶㡡戸㜵慡㔶攴㐱㥣敥昰㐷㈷㐵摥て攷㤶㉢晥戲㜸㍡㌲㤴搸㠳㕦㜸㜵摢㡦摥㉡晣搰㌰㉦晥昶挵㥤敦ㄱ㉢ㄱ愲敤户〶㔴挳㝢搶摥㕣敡㔷㤶㑣㐵㔲戸㤰挶搶ㄹ㕤㑦愷㜱㈳ㅤ㈰昶㜲㙥㡥㡤㌲摣㈷搷搴挱搴㈶㠳㘶戱㕣搳戲㠹㠹摡㐵㜳㍣㔶㌷换㌰㔴愶ㄹ㔳㤰攲㝣㡤昸㤵㔷㘳㔷搱㠰㠷捡挱〷戶ㅢㄲ搳摣ㄵ昱㔲㡤㜸晦搵㉢㉤挴㤷㙢挴㜴ぢ㡡戸㕡㈳晥晢晥㕤㜵攲㥡ㄷ㠸㜲㔱㙡晣〷搷㕥换〶㝦搵摦㝡㈷㝡っ㜷㥣㉢㥣㙡〲〷㠴㥡ち㠰㤲昱㈳㥢攳㔵扢㐱愴捡㘸〱收晤づ昸㌴㍢〶㜲扣ㅢ慦晥㍣㠰愰昵搲㠲㜴㕡㤰㑥㥢搱㘹㈵挲挵㤰摣㐶摡㡣挰㠹㄰㙤㍦㈹愱㜹㔳㜸挲〶〵㘷慣〶昹ち㕢㉥〰㜴ㅡ㘴㈱攲搵㌶挸㝣㠴㘸晤挵㠹愰摤慢㐱捣挶㐱㉥愱㔵攳攷戴㙡㉥摤敦ㄸ㔷愴攵㕥㉦㥢㔵敥昱㥦搹㤱搸㕦扦㌳㈲㌸㐹㜶㡦搵ㅡ挸戰戱㈱晢㕦愱攵昳扦</t>
  </si>
  <si>
    <t>㜸〱敤㕣㝢㤰㕣㔵㤹扦愷扢敦㥤㍥㍤慦捥㠳㜷㠰〱ㄳ㐳㤸㌸捣㈴ㄹ㤳〸㔳㘴ㅥ㜹っ㑣㥥ㄳ㐰㔴㥣摣敥扥㥤㘹搲㡦㐹㜷㑦㌲㘳愱攲㙡㔱扡㠸慢㘱㕤〵愱㈰ㄱ㕤㕥㈲㙢㈹㠲愲换挳ㄵ㐱ㄴ㉤㕤㔶㕤㜵㈹ㄶ换㘵㔵㡡㉤慤㉤ㅦ㈸晢晢㝤昷摥㥥摢㡦㤹㠹㌱搴收て㙦愶扦㍥攷㍢摦㌹昷摣敦㝣慦昳㥤摢㌱㤴㘱ㄸ慦攲攲㌷慦〸ぢ㑢㐶愷㑢㘵㈷搷㌵㔸挸㘶㥤㘴㌹㔳挸㤷扡晡㡢㐵㝢㝡㈴㔳㉡㠷㐱㘰㡤㘵搰㕥㌲挷㑡㤹㜷㌸搱戱〳㑥戱〴㈲搳㌰愲㔱ㅤ攲㈸摥㈷敥㔷㌴㝢㘹愲㌵愸っ㙤〱戴㌴〱散ㅥㅣ搸㥥戸ㅡ㌷ㄹ㉤ㄷ㡡捥捡㡥换摤愱晡㝡㝡扡㝡扡㝡扢搷慥敡敡㕥搹㌱㌸㤹㉤㑦ㄶ㥤扥扣㌳㔹㉥摡搹㤵ㅤ㍢㈶ㄳ搹㑣昲㔲㘷㝡㜷㘱㥦㤳敦㜳ㄲ摤慢ㄳ昶㥡㜵㍤㙢㝡㝢搳敢搷慦㙢㠹㘲攴㙤㠳〳㍢㡡㑥扡㜴扣挶搴ㅣ㜳晢攰㐰搷㌶愷㝣扣挶㡣㘱㑣っ㌹㔴挸搹㤹晣㜱ㅡ搴㈴慢㔷て㌹挹っ搷挴㜱㡡㤹晣摥㉥㑣扢㡡搱愸慤敤摡〴㡥㈷敤㔲㜹搰挹㘶㜷㌹㘹㉥㐷㑢㡥㍣㜳㡡㑥㍥改㤴摡㜲ㅢ愷㤲㑥搶㙢㉥㐵㜳㤷摢挵㙤㜶捥㠹戰搰㥥㜳搷㙤㌸攵攴换㤹昲㜴㙢敥戲㤲戳换捥敦㜵㐸㘲收㌶㑦㘶㔲㤱㠸㡡㐴㡣昰昲㐶㤳㤱戵改摡㔴㑣づ㡥摢挵戲搴戸㙡㍤㡤㘸〳ㄲ㈲ㄳ慦㥡ㄶ愷摤㔱搳㡢换㌴㥡挹㕤敡ㄴ昳㑥㤶㌷攱攲㜵搶㄰〹㑦㕣搶㔷㤸攳㍦つㄷ㐶㌵㝢㙡挰㐷攱㕤㜴㌳㐱ぢ㠰搵ち㄰摦㌶㤹㑢㌸挵㡥〲晦㔲㤰㕢摤挶昶㜶〰ㄵ㜹ㄹ㍡ㄵ散捦慥愱㌱㍢㌴㤶〸㡤㈵㐳㘳愹搰㤸ㄳㅡ㑢㠷挶昶㠶挶挶㐳㘳㤹搰搸搵愱戱㝤愰昱慦㘸㔳㔳挸扢ㄶ晥㔷晡㘳㠹㑢敥散扦㌷昷晥昸ㅦ㥥ㅢ㕥愱愸㐶愲㑦ぢ㔰搰ぢ〱慣㐵〰戱摤㠵戲㥤敤㐸ㄶ㑡㘵扤㤸㉤㈷〱㈸昵摦㤸〹㘷昳捣ㅦ摥搶昴晢㈵收㈵㐷晥㝥昳愶㌳㝥摡昳㡣㐹㐵散㙤挴㤳㕡㜶昷㤷㑡㤳戹〹㥡〱㑦ㄴ戸㔰㍡㌷㔴㉡敦戰㡢戹搲昱㤵ㄹ㐸捣㝣㐲搳㕦捡扤昶㐲㠳㥢ㅣㄷ愱戱㑥〱戳扡㜶ㄷ㌳㔰㡤挹慣㕤㕣戹㌵㤳敦敢㔹摤摤摤扤㜲㈴戳捦挹㘶㥣㔲戹慦愷㤷昵慤昶㔴㕦捦㕡㤴昴愹㘴昰㘹〰搶改〰愱㡤慢昴ㄹ挴㉣〱㔰敡㍦扤〵㕤戲敦つ㕤㝦晡摤㡤㐳て㕥昰挲㌷摡㡥㥣㙦㉡ㅡ㔵㤱㡢戳㐸㝣㌶㠰搵〱搰戶㥤搲搹戱㝦搲ㄶ㐵搵攷戰昵㕣〰愵㝥攲つ昵愶㡢昴摢㑦㍥昴摣愵て扣晡搱搸ㄳ搷つ扦搸戲ㄴ捤㍢㍤昱ㅦ㉡摡〷㘱㐳㘶捣ㄳ㙣㌲晦捤㙦㤷㘱㤶搳扤改戵改㥥㥥㔴㙦户扤摡㌶愹〵㐷㙢つ㈸挲㉤改㉢㌲昹㔴攱愰㤸㠷㤶昴愶㑣戶散ㄴ愵搲㥥挶㤷㙢攲愴摥㥡摥㌸〵摦㤰㜴㉤挹攲昴愰㔳㉣挳愶㤶愷㘷㈴㘵挹㠰㕤㜲㘶慡㥤摥搸〳㠵挹㝣慡㜴㐶攳挶搱戲㕤㜶㑥慦㙤㥢ㄹ愴慥摢㈸散慤㔳㤲㈹㥤㔵摢敤㜲㍢㍢改昴㑦㘵摣收㌳㙢㥡㘱㜹ぢ㠹搹㕢㌷ㄵ㥤晤㤵搶扡ㄹ昵挳㑢ㅦ㤰戱敢㥥搲㙤㜲攷搵㌱㌸㕥㈸㌹㜹㤹㕥㘷㙥㐷㈶戹捦㈹㡥㍡昴昱㑥㑡ㅥ昵㈴㌶㜹收扦㜳㝢ㅥてち㠳㥥㍡㌷㠸㈵愳㥤㝣捡㐹㘱扥ㄳ攰昲昴㙥㍢㤱㜵㑥慥㈲㜱敦㠹㠶搳慡搰㥢ち挹挹搲㘰㈱㕦㉥ㄶ戲搵㉤晤愹〳㌶㕣㑥㙡㙢㈱攵㐴攴㌲㕣愸㡣㜰㔸㈹攳扣㐶㜶㡡㘳㤷㘸摤〳㐲㐲搳㌴㌷㜱㐰㠸㐸摣搰㉢㔴㐶㐶㈱㈰㘴愴㕦㌱攷㑣㠲㐲㐸敡敥㌹愹ㅢ〸㈹㍢㥤㕡慤㜸㕤扢戰㍥㔸㠷慣㐳慤っ㉤㥤㝤挸ㄹ戹㥣㘷愶㠱㔵㘱㐸㐷敡㌹㤸㈶挳㔶㘴敦戵㈵づ㠵ㄶ㜹㑦扦昱〰〲㡢㉤㜶㍥㤵㜵㡡㜳〶愴㡡㌳搲换〸㕥㑦戰㥣攰㍣㠲ㄵ〰收戳戰㜱戳㜲㤴慥㔴㑤愹㘹昳㘰㈶㔵ㅥ户挶㥤捣摥昱㌲㜰〸㘴愳㔱戲㝢㈵㍥昴愳户挲戸摥〰攳慡㜴㈷㙡㥡㘸晤〶㠰㔸捣戰扡昰㙤㔸㌱㝤〱扦扡〱摡晤挸慡挳㤵捣㤸㘱㌲㙡昸昳㘳ㅢ㠶捦㕡㐲㈹挴扡㈵㌳㠷㜱㑢攱㜰㈳㙥㙣戱㑢攳㘵㉡攲㥣㡤ㄲ挵昴㜰搰㔵〰㉤慢〱戶㙤㜱戲㔰攳攳ㄵ㈶㥢㡣㠱收つ挷ㄸ戳㥣㥣ㅢ㥤捥㈷挷㡢㠵㍣昶㄰㐳㜶搹敥㑦㈲收㉣㈹摢捡㡤ㄴ〶㈷换㔶㙥㑢〶㕦㉤戹㕤捥㠴㘳㤷〷㘱愶换慤戹ㄱ挴慢㘲㐷㠷㔳㔳㘶捥つ㌵㠷㥣㔲㔲㌳㈶ㅤ㠶㔹㥡戲㔰㠲㥤㙤挹搱搰㌸㔳㘵づ摤㤴㐳愴〲㜱搲㈰敡㤴㕥㙥㠹㍤㕢〵攷昷㡥㜹㌵㡣㄰㤷㘲㘰㤴㘶㐱戸㈳挹ㄶ〷ㅥㄴㅥ㌷攲挱㕡つ扡慣㥣挹㤶扡㍣昶㜶つㄵ戰㘷㜱㘴ㄷ㐵戶㕢ㄶ〴捣㥡㜳戱㙡ㄵ㥤㐱敤昶㘴挲ㅤㄶ㔳搹㕣㉣㑣㑥㌰㐶㌹㕥攳㜰㉣㐳慦〱戸敤㝦敥扥㜰搹慤㥦㝤搵晢㝥㌷㔴㐸㉥捤戸㔷㔳摥㔹挵㤷㕣㝡㉤扥㘲㜳戵㤹っ㡡ㅢ㕡摡㔹攲㙦挶愶㉤㌹㍣敤敥愲㈳ㅢ㡡愸㔴愶㈷㥣搶摣ㄵ㠵攲扥㐴愱戰㡦㡢摦㈶戵搲戸攳㤴ㄹ愵㌷㝢㥢ㄲ㤶㤵㔲攱㜰㔵〸ㅥ〸攷ㄹ摦㕢ㄷ〲戴昶㘷戳ㅤ晥㠸㈵敢㈲愰挲昰㈸㔶ㅦちㅤ晤㈳㔷扥戱扢户㝢っ㕥㘹㌲敢慣㠱挳攳㑥㜵㡣ㄲ搵㌵㤵㉤㑤愹挷挰〵挶搶㤹搵攳ㄷ㝦敦㌶敢搲扢㙥㕢㜱收晢㙦㑤㝦㔲㍤敡㌵搴挵敥っ搹ㄹ〵改つ〴晤〴〳〴㠳〴㐳〰敡换攸㑡㥢㤵㐴㘵㍤㍥搷㠱ㄷ㝤㘲㜹㌶㤱㘶㌳挱ㄶ〰㔸ㅥ㔹〹ㄸ㥥㑢㔰戵㉥㈵昰散㡤㔲搴㌰摡ㅣ㍤㐲戰ㄵ㐰㌱愰愲㜶ㅡ㝡ㅢ挰慣㑢捣慤㐴晤ㄲ敦〴㌶愶攷㘸㔳戴㤲㕣㘶㑤戶㙡㌲㔲㤳㠹敡㑥㡦ㄵ㜵㍣晡㐷慦愱㙥㘳挲攸㜷㡥㈸戱㉡晣㡦㠳戶㉡㑡慣㡢㝦㕣㤶晣㌵捡㍢攱愲扣敡〸敦晣㜹挲㥡㥡ㄸ㙦㔶㡦晥搷ㄸ愹㔱搲捥㡤㤱摥㐲㝤晣㤴㘷㕦〶攱扢㉥〷攲㌰㘲愰㥦㈱搰㔰晡㙤愸改慢〸摥づ㄰戰㉦㝢摣慡攲㡥㔴㡣㡡㡤㠲㑥〰㤸摣㤷捥敤敥愱慥㌴ぢㄱ收ぢ㕡㜳㐳㑥摡㐶㌶㑦㕣戴戲晦㍦㍤㜸〴戹捥㠰晢㥥晢㈱㌰㜷㝡㐷慢㌶晡慦㑥㌴㈱晤㤵摡散攴㜷挳㑤㤵㡥愷㘳㍥㥥づ㕥搳慦昸㤷㜹ぢ㠴攱攸㥦〹散㌲㥡づ㌰扡ㅡㅢ㌳愲㝣㐲㘲㌴㜳ㄴ昵ㅥ㘳㉦戰戱戹摡ㄴ搳ㄹㄵ㡦㘱㘵㔱ぢ㌳敢㈲㕥攳搰㙣㕥攳㈳㕥㐳㕤昶㠳㐹て昱慣ㄳ㈸攸晤〴㐵㠲ㄲ〱㘳㝡㜵扤㈷昹㑦愰㐲ㄷ昸ㄲ㍣㙢㠷㜸搶〳愴㌹㐸㌰〵㄰㤰晣㜷㄰挷㤰㍥㘶㈸㈶㔴㐴晡慦㈱昲㥤〰敡ㅣ〰搷愵扥ぢ愵㔹㕤㙡〷ㅡ敢ㄹ昴ㅥ㘰㘳㝡㡥㌶㜵㉥㈸㉡っち戸搴愹搹㤸㜳搰㙢愸捤攷㤸摣ㅤ搵挶愷㤲晦慣散㜴〳昶㤵㑦㘴愵㉦换㘷捡愵收㜴晦㘴戹戰㈹㔳㠶〲戴愴〱㔰㤴㉥愷换愶㌰搰愹㌳㝤㜹挶㌹㐸搱㍦扢扥〹愹攱挱挹㔲戹㈰愱昷㔹昵敤㐳㠵㙤㠵昲㔰愶㌴㤱戵愷㤷㌶㘸㜶㕢慥ㄸ㜷昲挸㔲ㄴ㤱慣㤸㡦愸㌰㌱攱愴ㅡ捣㜱戴㌰㔹㑣㍡挳㐳㈷㐲㥥㐳戹㝢〸〳㘱㉡っ㤱㕡㌶扢〳っ昰㥤㝢摤㄰㐲㕢㜵㡣摢攴㉥昴㔷晡㝡㐰攸慥㠲愸敢て愲〸㠹㌷戹㜷㥥㕢㐴〲㤹ㄳ㉡㕡㉣㡤㘵㜵㜱慤㕥㙡㙥㌸㕦捡愴㥣㤸㔷㐳愶戳捤㉢㙥㥦㉣㔷戵搸㔳㡢扣ㄶ挴摦摢昳㔸晡愴㕤㑣㥤〸慢㠲〷挳攵㉥㠹戲昰敦搸ㄸ敤づ㘳ㄸ㉦晢㈷㙢㉦扦ㅢ捡㝥〳搰攴昵㜲㝣㌷摣づ㔵搴ㄱ㠵㐰攲㠹㐶愰㤵散慥愰愳慣㙤㜵散扣慣挲㘸㌹㌵攴ㅣ㘸ㄳち〷〲㡥㐴㙦搶㔹㔴㕤ㄵ㤷慢搳晤㠹㔲㈱㍢㔹㜶摡㉡㈵㔱㜴㥤摥攵㘴㙤㈶ㄱ㕢㉡愵ㅤ挹㌲搲慣㤵昱㤸㈰㍣㜱㔶〸ㅣ㠹㜸慢愴㘴㥤慣㌹㠴户晡㈱愸㐳挷戸慡昰㜷㘹戹㕥扡㔸摤㝣ㄳ慦扢㉥㌶晣㐲㡣㤷㘱㥥㠷攱㙢㝤㙡戵慤つ㘶〹愹㐹㡢晣攴戵㙢攱挴㜸戵昸㌸㈶攸㕡搳㘲昷㤰㠵攷〹㑣㍢㔵㈷㡢㤳搲㜲㈶㘹㘷戳搳㙤改攱㝣㌲㍢㤹㜲㐶散㠴㤳昵㙤㜶愱㤸㍢㐱搶㑢捥㤴摤戵㥡㠳㉦ㅥ㔳㠶㜱戰散攷㈴㡦搹捣ㄹ晡㐳㘰慢戸㕣㡣ㄱ搳ㅦ㐶㡤㑢戳〲摦㝦㜶㑡㤶戹㠲㠵㌳〷ち㜲挶〹搳㔶㠷愲㑤㘳㝡慡㤲搵ㄵ㡤ぢ㤰㡤ㄴ㐶ち挸戸愷〲愸㉤ㄹㄷ㜵挲攸㤵㉣㤳㘵㔹挷敡㘰㥥㕥昷㝢昳㈱慢㜷㐳昳㉦㥦㕤㜶㜸㘰敤〶㕦㕢挸㝦慥㐰㈷㤸㔹㥢搸ち㈸㠷昸㝥㌱㠲摣搸户搳㠲戹㠱挳敥㑣㌹敢㌴愷愵㕤捡㔱慡〴戹搹㤴摥㍤㡥㈴搱㔰㙢㝡㜳㌱㤳捡㘶昲づ㠳㄰㥣〰昱㕣㜹挴搹㡢戳㡡ㅤ㠵㔲㠶挷㤷慤改摤㐵㍢㕦㥡㘰㉥㌰㌹扤戰慡㈶㡢㘵愶〷㌲㜹㈸㤰㝢㑦㤶摢搳愳攳㠵㠳㜸ㄱ㘲㌲㤷摦㙣㑦㤴㑥㠸㠵㘲搴敤㕥慥㔶㠵㔴㈸愴愲愱攸戱晡㉡㐹摤㈱㈰〸ㅢ㑣ぢ㠷〸扣攵㕡㠹搲ㅣ㍡换㤵昲㑥㡢愸戳㥣㔷搵㘹㜰挳㔴㜵攵㑤ㄲ摡㘱㝤㠸㝤㙥〴戸㘴昳㘵挳㌳㘷㡣㝦搱晢ㅦ㈶㌳昳㜳戸〳ㄱ㡤捡㠱〶ㄳ㔷㙤慥戸㄰㐷改搱戲敡慣搵㡡㘰㉣㉤㌴㤴㐶㜸㔰㤲戳戸〹愹收ㄶ㈸㍦捣㉦㔲昴戰扢㙤㙥㠵㈱㕤捥捥㤶扣戶挱㐲㉥㘷㔳扣㈸㥡愳戰摤㑥㔴攲㙢㔸ㄳ㥤〶㄰ㄹ昴㔰昶ㄴ㔰昶㤴愰攰㤲㜹㐸㈹㘵㡥㔵搸㙢ㄷ㌳攵昱㕣㈶ㄹ㘵㠵〷㠹㈷㠴㕣㐲㠴㤰㑣愸㕣㈲㥣〸㔶㙢户搶㙥〶ㅢ换摤㠵晤〳㔹挷攵㠷昴㠶挴㡦慢㘳㍣〱㐲㌴㉢〶㕦㝦ㄴ愳㤹㐸㘸㈰㍢敦㈹㑡㈰〸〳㐶っ㤱扡㠰〴昸攸㝦昰ち慣㐴㜸㌶㌲㘷㔲扥〹〴戱㤱㠲㥤摡㠴戳收㐲戱挹㝢㕦㈹㡡愵愵㔹㈹挶㜹㄰㌳㠸㔳㑣㈴㡢て㈰ㄶ㉥㐶㠹ㄸ挵ㄱ㐷㠴㐷㌸㤶扢㠶っ㌰つ搳㙣㡥㌶扡搷戰㍦搶㔲㉦㘱ㅤ㝣つ㙢戸㙥晣㕦敥㕣㜷㌱㈶㠵挷挲㔶搶搰ㅦ㈳昸㌸㠰愲ㅡ昳㜹㙡〸㙥㈲挱捤〰㈶㌳晤戵㕡㌲敢愱〵〷㌷㜳㑣㝤㐷㜳㝣ㅣ㠴ㅣㄶ㡥㔸㜰㈸〳㤶㔸捤搱搵ㅣ昶ㄳ〰摦㝡晡㘹敥攰つ挵㔳〱晦晥戴收戱ㄸ㤹愷㙦㈱戸ㄵ㐰㙤〰攰挶搴昵搳晡㌶ㄴ晤㑤挹敤㈸挲㕤愸㝥㝣㜳㘳攲㕦㠱㤵㐴㌸㝤ㄸ㘸㔲つ攰㥢㈱㌵ㄷ搴㜷㌸戳㠵㘷㙡㄰㜴っ搱っ㝤㠴㐰㌶㐴㡣ㄱ敥㐰㡤㠳つ攱㥢㜱挲㜷愲慦㔳㑦㉣㜸㙣挳て㍦昷扥㙢〶晥昸㜸慤㈷㔳捣挶搳㥢ㄹ㤲ㄵ挷扤敢慣愷摡㡣㔶㕡㔰晤㘹〰戵〵㠰㠶愹㈲愸㜷愲㍣扦愰㌲戹㑦搹搴㜷㜹〵㔶搴〸㠰捦㕣ㄴ㌱㜳㔹晤扢㔱搴昷〰㈸愶晣ㅢ㄰摣㑢㠲捦㤰㘰ㅢ〰㈵㐰摦〷㔰㔹戴㥤愸昸摤戸敢昰ㄶ敤戳㈴扣ㅦ挰㘴づ昱捦挸搵㌲扣搵㤵搴㠰散㔰㘶㌲〱慤改攰挶㝦㔱摡换〰〴昶昹㌵㌸㠹㡣㘱㥣㑦愰㕤㍣㥥て捣昴㑤摤戱㠶㑤ㄸ㠲㥢㜱㠶㐸㡡㘹㔸ㄱ㉣敢㥦㔰㕡戲㝣戰㠸户㌱昱㘲㔷〲戱㝥〷摥㙡挳㕢㐴っ㘶㤶㥦戳㔱ㅣ戵昸散挸㡣捦㔶㔷愱㤷㐸摤攷㌸㌳愶㜲㕤愹㔳慥㜹晣㍣㄰昳㑢摤ㅥ昶挵㐷㝦挱㉢㠸搴搹愸昸搲㐱ぢ敢㐹摤〳㈴晣㈲〹ㄳ㡤〹ㅥ㈴挱㐳〰㘶ㄲ愰搶ㅦ㔴㈷㔱扤㔴㙢㐴摥㌴攴〱㙤ㄴ㘷㥤㜲戲㙢㡡昱㙣づ㥣挸㕡敥㘱㙣ㄴ㝤㔰捡㤵慣㔱㜸㔶㈷ㄵ㜳㐵㡣挶㡡㉥㈰ㄴ㡡挰扤㔸戵㐷㑡㜵户攵㄰愳㡥㈴㝡ㄵ㤳㥢搶㤷〰㘲㑣㠰㘱晣㌱扣㠴㐵㕢㠱っ㕢攵攰ㄳ搹㤳㠷㠱㌲㘲㙡㉦愰捦ㄸㅥ㕦㜹㙡昳ㄵㄴ昵㔷〱搴〴㐰挰搶㍤㠲㉡昸㉢〹㤸㐷㔱攴扡敦挷昷散戶敥㌱㡦慡㠸敦愳戶㜵捣㝤扡戶敥㜱㤴㘶㙣摤扦㜸㠳㌱㉤㑡㕢昷㤴㝥改㥥㐷ㄶ扤㙦㐳㙡晦㡤愷晥愰昷扡㍡㕢挷晣愸㙢敢㍡㔰挲捣敢㙤摤㐱愰㐵敡㥥㘰㍢搳愸㔵戶敥㐹㈰收㤷㍡愶㕢㈹㘸晡㈹慦挰㡡㘲扥搵㘷㉥㡡扥搴㝤ㄳ㐵晤㌴㠰㝡㈷㐰〳㠲㙦㤱攰摢㈴㘰㜶㔶㙣摤㌳㈸㔴㙣摤㝢㔰昱扢〵ㅣ搴㜷㠰搶摦〵㌰慦〷㌸扡戴㕣ㄳ㈸攳㠱㕣愹ㅣ〱㉣㐸敦㥣戴戳㜸㌷㜶㍢㌶散㘵愲㑥㠴㈸㉤攲愶㑤收搵〶㜹㠴户㕥㐵㐵愸攵㐱戵收㜸捦㈶㈷ㅥ挷㤶㔶㠹㤹㕤搰慡愳扢ぢ㈵愲晡っ㠲㡥㉦愶扦㐷〸㉤晡㈰扥㐵㠴扥㡦〲㥢昸㔱㌷昸搸㝦㐵挱扦捣て愱㌴挷敥愶㈶㈳挱㔱ㄷ捤挴㘲㡣扡㍢戳㝣㈱扥㔱㄰㔷扤挹㜹ㄶ㕤搵㠷〹昰搱挱㌹愸㐳㍥昶〷㈸搰愶㕡昸㤸㡣㘱㙢捤㘴㕤搸捣㔸ㅢ戹㔶〴搰愳攵改㉣㌶㉤㉣搲㙣扡㈵㐶㘹㙥㌳㈶㕤㈸㈲ぢㄳ愹㍤㌵慤昴㕤㡡愱㥡ㄷ搷扣㜷㈶摤搸挲昸摣㕣㡥㈵㥡戵㝦昵慡戰て㉦敢㐷〰㡢户㘶㤲挵㐲愹㤰㉥㜷㡣㘲昳摤挱㌷ㄱ搳㐸挳昴㥢换㌰㘲挳㝢昲挱㈲㜹扥㐶㝥㠰㠷㑤戱㝤昹挲挱扣捣挶㠴㈷㉣㍢挲挵愶㈶摥㠶挹ㄹ戹㕥〷摥挶ㄹ换戳戳晥㌱㐰㙢㌸晥㌱㘹㠲㙡㝥摣㉦㌰晡攵ㄵ扦搹晤㌶摡ㄹ戳㜲ㄴ昲晤戸㕥昱㕢㌰ㅣ愵捦晡〹㐰摢攰挰㔸㘰扢㙣晤ㄴ戸ㄶ攰挴愷敤挲㡢㡣搶㝦〰戳〰㤸敡昷敡攳户〲捤㔱㘶摥㍥搷捦愳慡ㄸ㉥搳㐰挵搴㤹攰㈳ㄵ㠸㔴㌱晤〲㈱ㄴ攱㜶㝣ぢ愳㝥㠶〲〵㡢ㅦ㜵搸挷㔶〹攱ㄱ㘰愹っ晡攷㙣扥愳㈱捤愷㝤散㡢㈸㜰㉣㌲㑣㌱㠶愵戰慡㤳㌱〱㡡〸捡㠶收扡㜳㠹搵㘲㘰戸捣搵换㜴ㄷㅡ㘵㤹㝥㠵〲㤶改㙥㔲攳㡡摦攳㝥ㅢ昱㝢晤挲㘷扣㐲晢㝤㈸扣㌶换挴搸㔶ㄸ捣㘵搲㕣ㄷ捤愵㠸摦敦攳ㄷ㄰戵㤰攰搷〰㑡挲㉡搶㝥〳㔰㘱挴攷㔱ㄱ㐶㌴〷ㄸ㘱晤㉦戰戳㉡㠰搲つ戹昳〵昴ㄱ敥晣ㄶ〵㜰攷〱㝣挹㙤㝥㠷挲戲挱㠱挱㕤㘳昸㘱捣扡攴慡昵敢散昵改戵㙢散㜴㌲戱㈶㤱㑥㈴㔲慢搲摤改㔵慢㔳慢㝡慣摦㔷㐸搷慤敡戵敤㜴捡㕥昷挶搴敡㌵慢㔳㙢散㙥㝢敤ㅢ搷㈷搷慤㑤昵㌸扤扤㜶㉡捥戸㡤挳敢㍦㄰扣〲㄰㝦搰㐷晤㤱愸㍦ㄱ挵攰慤㥡捡㝣ㄸ愸㜹扤㠸ㄷ㔳昱㜹㔴㐲㈵㔵㑡㌹㤱愶愶扡挳慥㙡㡦㠲㜰㑢扣て㝤㡦㘵ㄱ㥡慦晥㘹㍥〷攱㜷慡㌶㐵散㉣昳づ〱慦挳〰戱昸㔷㠰攳㠴㉣㈶愶ㄷ㐲攳㜰敡散扦〲㈶收㔳㘴㐰愴㐱〴攱慢ㅥ扤㥣㑣换㙢昹敥ぢ晡捤攸慥ㅥ㐱愳慢㠶扦挱ㄴ㘷搴戰㤵户㠲ㅡ㍥㡡㜶ㄴつ摤〶㐸㌱攳㐷㍤收㘳慢搴昰㜱㘰㐵つ攳愰㔵っ搲愴㘷ㄵ㡤㠴㔷㘸搱ぢ搱挶㈷ㄳ㌵㝣ㄲ〵㤱扥㕦㘱ㄲ昵㙡昸ぢ㜲慦㑥つ㥦㐲㈷ㄱ戴㤳㌱ㄴ〴敤㥢愸昳㡡㌳愸攲ㄵ㘷〴挵㉢晥㙤昷摢㘸㘷〰昵摡愸㈱挳慥㐶㙡挸㐸㑣昰㘷愱㈰扦㙡搰㑢挸ㅥ㍡㝣㘱捦㤹㠰㈴攰㈷㑥慦㉦捦㜴ㄶ戰晡㙣㠲づ㠰㔸摣㘷愲ㄲ㕦っ慡㡡ㅢ㈶ㄳ攳昴扥搲敦㕣㜶㜹ㅤ㐰㙢挸愴ㄷ戹㜰昶㘳搹㠰㌹敦㐴慣㔰昵㔲晣㐶扣攴㍥捤㤱挳㐸晢戸ㅢ㤷㐸攸㑤挷㌶ㄶ㜵㈱㡡愱昸㌱㝦㡣愵晣ぢ挶挱㠳〵挲㈷㡥㜸㌶㍥㝡ㄹ昰敡㜹㤴摡㔹扢㤰攰㈲㠲㍥〰昵㙦戸㘵挳户ㅣ㥦昵ㅡ敡摥㜲㝣㠱摤搸扦ㄳ戰戲㌶㜴㐴挲攳㤵挰敡㌷〰戴㠶㤴㜸ㅣ㤲晡ぢ㈴换昱愲㑦㝡〱㐹扢㕤㔲㝡ぢ㉥㠹㝡〶昷㈵ㅦ㘴敡慢搰愸㘸㤸ㅢ㑤晤愹搹愶晥愴搷㔰晢昲㘱㥣㐶㕤㈶戹㡥㜷㕥敦摥㤹㤶㔸敥晣昵攰㥤㉦㐴愳㐹慢搹昰㐸愹昶㔷㔴挱ㅦ慤㔱㘷㑦捡つ㤷攰昷昱敡昵敥㐲㝦攵㠷㜳ぢ晣㜸愰搳㝦敤㝢搹っ挶㍦扢昵扢㙤㉦㔶晡攱㉤㘶㐴㑡㘸攸攴㑢攲㈷捤搴〲扢攵㌳㘶戰㌸愸挷昱愱㤳昲㐷㉣㈱晦㄰〹㠵㔵㙤㍡㔰㡥㘶扣㜷㜴㘹捡㌹ㅡ㝥扣㌱㥣愲つ㌸愳㐱㝥㜲㈰㔳㤶搰户〹敤㑡搳㘳㔹㝤㘴㔳摦搲㡤㑢㝢捣挷挰扥愳扥〵扡〵㐴㤵㌷愴㘸挴昴挵㘸㔰慦愰㐸搶㉢㑤㔷㘷昵晢昷㔸慤扥㡡㝢昰㍥㕣挴㤸收㕢㙥㡡㙥㡣㈸昶㔷㜴㘷㝥㝢㍢扤〲ㄷ㠳㥦挰昵昲挵㕥㘵㠳晢ㅤ昵扥攳摥昷攲つ敤㜴㈵搲昳㉡㜵捥愱㝥昳戹㜷搷扥晤㈳㍤㔳㑦扡㍤㐶扥攵㝥摦晣㥤つ㡡㙥㘳㐶㔶戳愰㜳搵散㈱捣戰愱㥡㍤攸㌵搴扤昲㐴ㅦ㠳㍦㐳て〳㔶搴㡣㡥㐶㈴昸ㄲㄴ昴愵〴㈳〰㌱㈵㕥㠵攴㔵慡㐶㍦㈲攴摢㐸戹ㅤ〰㕡㐹㡦㈰〲㝦㍦敥㕤㔱戵㥤挰㉡ㅡ摦㤹改㕦㔴㤹晥㍤戳㑤晦㙥慦愱昶愵愴㌸つ户摣昹ちㄴ昴㥢〹慥〴㠸㈹摡㙥戹晢愷扤扢㌳〲㡢㐲㍣㘹捦愵攱㔳㕥挳㜹㙣㐰㥥㥦㌶㕥ㅡ敥昰ㅡ㔶㜰㕥㔷〱㙢搲愰捦㤷戰っ晣㙡㡢㡦㘶愶ㄹ〶㌴愷㕤㌴捤慦扣搲㤲㤵㉤㐸ぢ㡥㘵㡡昸摤搴〸㑥ㅡ㜱ㄸ㠳㠴㥣ㄷ戰攳〴㤲ㄹ㈷㍦昱慦愵挶捥㔶㕡㝥㠱搷㤴ㅥ㉥攱㍣㌳ㄵ挵㡦ㄱ捡昸ㅤ㕢晥㐴挸〶㘰㔳ㄸ愱㕡㐰㝥昸ㄶ㔲愸攱㝥㙣㈹㥡ㅢ慡慤㥣搴㜶捤昰挳㍦戸て昱㌴攷搸㜲〱搶摢戱㕥ㅡ㌹㠵㌷㜵っ㌸捣摦ㅤ挶㡡扡戱换戵挶慢㌲㔳搸〱扤㠷㔴ㄴ㍥㈶昸愸〵㌱㥤㈰慡ぢㄵ〱㠶愲ㄳ攷攲㕢㈹㠰㤹㥦攴ㅣ愰愱㉣㠵搴㈷晣㜱㝦戱敡戴㤹㜱搳ㅣ㐴挶愵㘹㤰㜱挷㠹㥡ㄹ搷愴慦慣㘵ㄳ昷摡㥢挸挷㥡ㅦㄲ㌵㌷㤳㜷挶慦㥢晢㡤㥦㝦慡㍦㑥㜷㈸ㄲ㝦㌵挷摣㐷㤰〵㠸㈹㝡㐴㤱摦ㅢ㙢〴㥢㕥㔲ㅡづ〵〵扢〰慣愲㙢㤴攷㥢㐰㈱挸戱扦昳㥦捣〸㜲慣㐸慡㙡㡥昱挰㌶昰㘴㡡㝥㤶㈳㙡㜲㉣愴㍥攰㡦㔳挵愱㈹ㄲ㔴㜳攸ㅤ㐴捤㜰㐸搱㈵㤳㑢晥㜳㉢晡㔲㤹敡㌵㈸㉣㤸昹㍤㜱㠷扦ㄸ敦㙤㜸慢㜷㠱㕡搳㐰㡡攵㤷挵戸㤶愸挰慤攸愰㘵攴扦㐱攱㤴㤹㥦搹㜶愴㤰㤹㈹㘶ㄲ㤳㑣㤵㐷搴㍢晤昱慢㔸昲扥捡昸㈲㐵ㄴ愲敢㙡挶愷㡦て㍥㑡㠴摥㘷㉥挷㐷㌳摣㤴ㅢ戳昹摦㈵㐴㜳㘳㔹㈷扦户㍣㕥昹㉦ㄲ攰ㄶ昱扢ㅦ晤㝥っ㐲㘹ㄱ㠷㐴ㄷ挵㔱昵〷〲搸㌸㑤扡㠸捡摦戲改㝡㠲て〲挴ㄴ慤扡㐸㐴〹捦㐴搳散ㅢ㐷㕡㝡㘹㈸㝡つ扥㜱愴昵㤷㠶晤㕥㠳ㄸ挷て〳慢㘸昳㠵㝤ㅦ㐱㈱㈸㐳㜹㤰搶㙢摤㡤愴㤲戵㐷挱搵㡥㡦ㄲㄵ㔸㄰㍡㄰㡥攸挹搰戸㍦㑥㤵っ摤㐴〲ㄹ㈷㠴㤲㉣散㈷㠸ち㡣㐳㕦ㄳ㘴扣愲㤳㤰愷㐸㝡㑦挱晥搱㤰愵攸㌸愴㈱攱㌵㌰㘸㡤攲摣㤹捥㐴ㅡ㙣慦㠱㕥㕤摦づ㙣㍢㍤〳㜷昴㑤摦挵〴㙥戵㙥〸ㅦ㡥晣㉣㜴㕦昸愱搰慦搰昰㈲㈶戴ㄱ㈹敥㝥㥣〲㙣挵㈲㤸㝢㠰㍣㙡晢〷摡㘳㑤ㄳㅥ㐶㕦散㤲挹㄰㑣昴㠸㔷㘰㐵搱㉥㜱ㅡ晡㤳挴搲㈴攱捦搰㜷〰㔶〴㠹㐶㐵㥥昷慤㌵ㅣ愲愱㤱㠶户搴㜰㠸挶㐷ㅡ慥っ㜲攸㑥㘰摢㘹㘲㉡ㅣ扡捥散ぢ晦搴㝣㙦昸晣昰敢㐳扣攵昳戸晢づ㜰攸ㄴ㥣昷㉦㌱戴愱㘸㕣㘴㝡㜷愱愰㘸㔷昰㘷攸扢扤〲㉢昸㤹愵㐷㜳て戱戴ㄹ㐴敢㝢〱㉢㡦㐰㡤㤷㜱㍥挳收㙢〹㐸㜳㥦㔷㘰㐵㔱㙢㠵收戳挴㔲㘱㠹搶昷㝢〵㔶摡愹㘰㉣㐴愹㡥敤㔴慣㑡㑤㔱愱攴愱户搷戰㠹㑡㈶つ摢㙡搸㐴挵㤳㠶慤㐱㌶㝤ㅥ搸㜶㙡㔱㠵㑤㉦㤹ㅤ㈲㐸㍢挳㝢㐳㑦愱攱㌶摣昵㌴〸搱ぢ㄰愲㡣ㄱ㌶ㄴ昵㘷て㍥晡ぢ〰㡡慡㠳㍦㐳㍦攰ㄵ㔸㔱搴つ愱昹㈲戱㔴ぢ愲昵㠳㠰㍥㥢摡㙦㐷攵ち㘰㐳㔳㉡戹㈷戵㘷捦㙦摢㈳ㅤ愷㐷摥扣愱攵愶攷㥥㝡晥搰昷摦搶昷昳㔷㙥戹攵晢㉦ㅣ㝡晡㤵㠷ㄳ㝤㑦ㅣ㌹昲戵㑢㙥㝢晡昹㠵改摢㐳て晣㜶攴昶㙢㝡昶㕤戳㍦㝤搹昹㥢慦戹昲敡㥤㍤㍢ㄶ㜴㠶挳㑤㑤换ㄷ㝤攳搴昳攲搷敥㝦㔰㍤晡挳㔳昲㑡㈴㤱户昵㐳㐵㤴㡤㌸㈵㔲㙣搲㤷㔰㘸つ㉢㤱㐵㔲㝤ㄹ㜵㕥㡢昱㠹㔳㐰㠴敡㘱ㄴ昴㔷㐸ㅡ㙡愷㑣扤愶㌳ㄶ挱挳敤慢㘷㑣〱㤴戹晣㌳愷ㄱ㔶㈲㝡愴㝡〴㜵㕥㜱㝥㈸㠲㐲昵㈸ち晡㌱㤲㠶㤴㐸㈰㕡昵攳ㅥ愹㤰㔳ㄲ㠵昴㙢愴ち㉢㤱㐱㔲㔵㌱㡡戲㈸㔴㕦ㄷ慡㜶㡡捡㙢晡昴㈲㑦㜵搳愰㕣挹㌴扥㈱搳㔰㈲㔱愴㝡ㄲ㜵㕥愷攲ㄳ愷㘴〹ㄵ㐵㔶㝦㤳愴㈱挵ㄵㄶ㤱㕦攳㠹晣〰㐸愳㐸戱㜳愹㐹摤ㅡ㔱㕣㕦愱㔹㕤㑤愳戸收搲戰捡㙢㈰㤷昵㌳挰㉡慥㠳㌴㜵㔷昷㠹㜳㐱扣㜱戹ち㐲㜳㐱㌵㡤攲捡㐸㐳㔷㜰摣敦〱ㅢ昷ㄷ㐹㜱㕤㠴㘶㘵㑤㘷㉥㠵㌴㜴搶㌴㤰㌹搲㜰㝥㜵㐳㥣㕣昲愶㐴搶〸捤㡡㙡ㅡ㐵㜶㐹挳㜹㕥㠳㍣敡て㠱㔵㝣摥㍤昸攸ㅦ戱挶㔹㑡敤摦㔹㈳㠱搴㝥捣㥡㄰㤰㐵㐱㈱㔲㐲㔸㠷㤵づ戵搸收晦〳㑦戱㈶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</si>
</sst>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 #,##0.00;&quot;₹&quot;\ \-#,##0.00"/>
    <numFmt numFmtId="164" formatCode="&quot;$&quot;#,##0.00_);\(&quot;$&quot;#,##0.00\)"/>
    <numFmt numFmtId="165" formatCode="#,##0.00000000000"/>
    <numFmt numFmtId="166" formatCode="0.0000"/>
  </numFmts>
  <fonts count="12" x14ac:knownFonts="1">
    <font>
      <sz val="11"/>
      <color theme="1"/>
      <name val="Calibri"/>
      <family val="2"/>
      <scheme val="minor"/>
    </font>
    <font>
      <b/>
      <sz val="11"/>
      <color theme="1"/>
      <name val="Calibri"/>
      <family val="2"/>
      <scheme val="minor"/>
    </font>
    <font>
      <b/>
      <sz val="10"/>
      <color rgb="FFFF6600"/>
      <name val="Arial"/>
      <family val="2"/>
    </font>
    <font>
      <sz val="10"/>
      <name val="Arial"/>
      <family val="2"/>
    </font>
    <font>
      <b/>
      <sz val="10"/>
      <color rgb="FF3F3F3F"/>
      <name val="Arial"/>
      <family val="2"/>
    </font>
    <font>
      <b/>
      <sz val="10"/>
      <name val="Arial"/>
      <family val="2"/>
    </font>
    <font>
      <b/>
      <sz val="11"/>
      <color indexed="18"/>
      <name val="Calibri"/>
      <family val="2"/>
      <scheme val="minor"/>
    </font>
    <font>
      <sz val="11"/>
      <name val="Calibri"/>
      <family val="2"/>
    </font>
    <font>
      <b/>
      <sz val="12"/>
      <color theme="1"/>
      <name val="Times New Roman"/>
      <family val="1"/>
    </font>
    <font>
      <b/>
      <sz val="11"/>
      <name val="Calibri"/>
      <family val="2"/>
    </font>
    <font>
      <sz val="10"/>
      <name val="MS Sans Serif"/>
    </font>
    <font>
      <b/>
      <sz val="10"/>
      <name val="MS Sans Serif"/>
    </font>
  </fonts>
  <fills count="15">
    <fill>
      <patternFill patternType="none"/>
    </fill>
    <fill>
      <patternFill patternType="gray125"/>
    </fill>
    <fill>
      <patternFill patternType="solid">
        <fgColor rgb="FFF2F2F2"/>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00FF00"/>
        <bgColor indexed="64"/>
      </patternFill>
    </fill>
    <fill>
      <patternFill patternType="solid">
        <fgColor rgb="FF00FFFF"/>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6" tint="0.59999389629810485"/>
        <bgColor indexed="64"/>
      </patternFill>
    </fill>
  </fills>
  <borders count="32">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23"/>
      </top>
      <bottom style="medium">
        <color indexed="23"/>
      </bottom>
      <diagonal/>
    </border>
    <border>
      <left/>
      <right/>
      <top style="thin">
        <color indexed="23"/>
      </top>
      <bottom style="medium">
        <color indexed="23"/>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0" fillId="0" borderId="0"/>
  </cellStyleXfs>
  <cellXfs count="194">
    <xf numFmtId="0" fontId="0" fillId="0" borderId="0" xfId="0"/>
    <xf numFmtId="0" fontId="2" fillId="0" borderId="0" xfId="0" applyFont="1"/>
    <xf numFmtId="0" fontId="3" fillId="0" borderId="0" xfId="0" applyFont="1"/>
    <xf numFmtId="0" fontId="4" fillId="2" borderId="4" xfId="0" applyFont="1" applyFill="1" applyBorder="1"/>
    <xf numFmtId="164" fontId="4" fillId="2" borderId="4" xfId="0" applyNumberFormat="1" applyFont="1" applyFill="1" applyBorder="1"/>
    <xf numFmtId="164" fontId="4" fillId="2" borderId="6" xfId="0" applyNumberFormat="1" applyFont="1" applyFill="1" applyBorder="1"/>
    <xf numFmtId="0" fontId="3" fillId="0" borderId="0" xfId="0" applyFont="1" applyFill="1" applyBorder="1"/>
    <xf numFmtId="0" fontId="5" fillId="0" borderId="0" xfId="0" applyFont="1"/>
    <xf numFmtId="2" fontId="4" fillId="2" borderId="4" xfId="0" applyNumberFormat="1" applyFont="1" applyFill="1" applyBorder="1"/>
    <xf numFmtId="0" fontId="1" fillId="0" borderId="0" xfId="0" applyFont="1"/>
    <xf numFmtId="0" fontId="0" fillId="0" borderId="0" xfId="0" quotePrefix="1"/>
    <xf numFmtId="0" fontId="0" fillId="0" borderId="8" xfId="0" applyFill="1" applyBorder="1" applyAlignment="1"/>
    <xf numFmtId="0" fontId="6" fillId="0" borderId="7" xfId="0" applyFont="1" applyFill="1" applyBorder="1" applyAlignment="1">
      <alignment horizontal="center"/>
    </xf>
    <xf numFmtId="7" fontId="0" fillId="0" borderId="8" xfId="0" applyNumberFormat="1" applyFill="1" applyBorder="1" applyAlignment="1"/>
    <xf numFmtId="0" fontId="6" fillId="0" borderId="7" xfId="0" applyFont="1" applyFill="1" applyBorder="1" applyAlignment="1">
      <alignment horizontal="centerContinuous"/>
    </xf>
    <xf numFmtId="164" fontId="0" fillId="0" borderId="0" xfId="0" applyNumberFormat="1"/>
    <xf numFmtId="1" fontId="4" fillId="0" borderId="2" xfId="0" applyNumberFormat="1" applyFont="1" applyFill="1" applyBorder="1"/>
    <xf numFmtId="1" fontId="0" fillId="0" borderId="8" xfId="0" applyNumberFormat="1" applyFill="1" applyBorder="1" applyAlignment="1"/>
    <xf numFmtId="164" fontId="0" fillId="3" borderId="9" xfId="0" applyNumberFormat="1" applyFill="1" applyBorder="1"/>
    <xf numFmtId="0" fontId="3" fillId="3" borderId="9" xfId="0" applyFont="1" applyFill="1" applyBorder="1"/>
    <xf numFmtId="0" fontId="7" fillId="3" borderId="9" xfId="0" applyFont="1" applyFill="1" applyBorder="1"/>
    <xf numFmtId="0" fontId="7" fillId="3" borderId="0" xfId="0" applyFont="1" applyFill="1" applyBorder="1"/>
    <xf numFmtId="0" fontId="7" fillId="4" borderId="9" xfId="0" applyFont="1" applyFill="1" applyBorder="1"/>
    <xf numFmtId="164" fontId="0" fillId="4" borderId="9" xfId="0" applyNumberFormat="1" applyFill="1" applyBorder="1"/>
    <xf numFmtId="165" fontId="0" fillId="0" borderId="0" xfId="0" applyNumberFormat="1"/>
    <xf numFmtId="0" fontId="7" fillId="0" borderId="0" xfId="0" applyFont="1" applyFill="1" applyBorder="1"/>
    <xf numFmtId="0" fontId="0" fillId="0" borderId="0" xfId="0" applyFill="1"/>
    <xf numFmtId="165" fontId="1" fillId="0" borderId="10" xfId="0" applyNumberFormat="1" applyFont="1" applyBorder="1"/>
    <xf numFmtId="164" fontId="0" fillId="0" borderId="11" xfId="0" applyNumberFormat="1" applyBorder="1"/>
    <xf numFmtId="0" fontId="0" fillId="0" borderId="11" xfId="0" applyBorder="1"/>
    <xf numFmtId="0" fontId="1" fillId="0" borderId="11" xfId="0" applyFont="1" applyBorder="1"/>
    <xf numFmtId="0" fontId="0" fillId="0" borderId="12" xfId="0" applyBorder="1"/>
    <xf numFmtId="164" fontId="4" fillId="2" borderId="13" xfId="0" applyNumberFormat="1" applyFont="1" applyFill="1" applyBorder="1"/>
    <xf numFmtId="0" fontId="0" fillId="0" borderId="0" xfId="0" applyBorder="1"/>
    <xf numFmtId="0" fontId="0" fillId="0" borderId="0" xfId="0" applyFill="1" applyBorder="1"/>
    <xf numFmtId="0" fontId="0" fillId="5" borderId="0" xfId="0" applyFill="1" applyBorder="1"/>
    <xf numFmtId="0" fontId="0" fillId="5" borderId="14" xfId="0" applyFill="1" applyBorder="1"/>
    <xf numFmtId="0" fontId="3" fillId="5" borderId="3" xfId="0" applyFont="1" applyFill="1" applyBorder="1"/>
    <xf numFmtId="0" fontId="7" fillId="5" borderId="3" xfId="0" applyFont="1" applyFill="1" applyBorder="1"/>
    <xf numFmtId="0" fontId="7" fillId="5" borderId="5" xfId="0" applyFont="1" applyFill="1" applyBorder="1"/>
    <xf numFmtId="1" fontId="4" fillId="0" borderId="9" xfId="0" applyNumberFormat="1" applyFont="1" applyFill="1" applyBorder="1"/>
    <xf numFmtId="0" fontId="3" fillId="0" borderId="9" xfId="0" applyFont="1" applyFill="1" applyBorder="1"/>
    <xf numFmtId="164" fontId="0" fillId="0" borderId="0" xfId="0" applyNumberFormat="1" applyFill="1" applyBorder="1"/>
    <xf numFmtId="0" fontId="1" fillId="0" borderId="0" xfId="0" applyFont="1" applyFill="1" applyBorder="1"/>
    <xf numFmtId="164" fontId="4" fillId="0" borderId="0" xfId="0" applyNumberFormat="1" applyFont="1" applyFill="1" applyBorder="1"/>
    <xf numFmtId="1" fontId="4" fillId="0" borderId="0" xfId="0" applyNumberFormat="1" applyFont="1" applyFill="1" applyBorder="1"/>
    <xf numFmtId="0" fontId="0" fillId="7" borderId="0" xfId="0" applyFill="1"/>
    <xf numFmtId="164" fontId="4" fillId="0" borderId="9" xfId="0" applyNumberFormat="1" applyFont="1" applyFill="1" applyBorder="1"/>
    <xf numFmtId="164" fontId="4" fillId="2" borderId="9" xfId="0" applyNumberFormat="1" applyFont="1" applyFill="1" applyBorder="1"/>
    <xf numFmtId="0" fontId="5" fillId="0" borderId="17" xfId="0" applyFont="1" applyFill="1" applyBorder="1"/>
    <xf numFmtId="164" fontId="4" fillId="0" borderId="13" xfId="0" applyNumberFormat="1" applyFont="1" applyFill="1" applyBorder="1"/>
    <xf numFmtId="0" fontId="5" fillId="0" borderId="13" xfId="0" applyFont="1" applyFill="1" applyBorder="1"/>
    <xf numFmtId="164" fontId="4" fillId="0" borderId="18" xfId="0" applyNumberFormat="1" applyFont="1" applyFill="1" applyBorder="1"/>
    <xf numFmtId="1" fontId="4" fillId="0" borderId="17" xfId="0" applyNumberFormat="1" applyFont="1" applyFill="1" applyBorder="1"/>
    <xf numFmtId="2" fontId="4" fillId="2" borderId="13" xfId="0" applyNumberFormat="1" applyFont="1" applyFill="1" applyBorder="1"/>
    <xf numFmtId="0" fontId="4" fillId="2" borderId="13" xfId="0" applyFont="1" applyFill="1" applyBorder="1"/>
    <xf numFmtId="164" fontId="4" fillId="2" borderId="18" xfId="0" applyNumberFormat="1" applyFont="1" applyFill="1" applyBorder="1"/>
    <xf numFmtId="0" fontId="5" fillId="3" borderId="0" xfId="0" applyFont="1" applyFill="1"/>
    <xf numFmtId="164" fontId="3" fillId="3" borderId="0" xfId="0" applyNumberFormat="1" applyFont="1" applyFill="1"/>
    <xf numFmtId="0" fontId="1" fillId="0" borderId="0" xfId="0" applyFont="1" applyFill="1"/>
    <xf numFmtId="0" fontId="3" fillId="8" borderId="9" xfId="0" applyFont="1" applyFill="1" applyBorder="1"/>
    <xf numFmtId="164" fontId="0" fillId="8" borderId="9" xfId="0" applyNumberFormat="1" applyFill="1" applyBorder="1"/>
    <xf numFmtId="0" fontId="7" fillId="8" borderId="9" xfId="0" applyFont="1" applyFill="1" applyBorder="1"/>
    <xf numFmtId="0" fontId="1" fillId="9" borderId="9" xfId="0" applyFont="1" applyFill="1" applyBorder="1"/>
    <xf numFmtId="1" fontId="4" fillId="9" borderId="9" xfId="0" applyNumberFormat="1" applyFont="1" applyFill="1" applyBorder="1"/>
    <xf numFmtId="164" fontId="0" fillId="9" borderId="9" xfId="0" applyNumberFormat="1" applyFill="1" applyBorder="1"/>
    <xf numFmtId="0" fontId="1" fillId="9" borderId="10" xfId="0" applyFont="1" applyFill="1" applyBorder="1"/>
    <xf numFmtId="0" fontId="1" fillId="9" borderId="15" xfId="0" applyFont="1" applyFill="1" applyBorder="1"/>
    <xf numFmtId="0" fontId="5" fillId="9" borderId="15" xfId="0" applyFont="1" applyFill="1" applyBorder="1"/>
    <xf numFmtId="0" fontId="5" fillId="9" borderId="16" xfId="0" applyFont="1" applyFill="1" applyBorder="1"/>
    <xf numFmtId="0" fontId="1" fillId="9" borderId="12" xfId="0" applyFont="1" applyFill="1" applyBorder="1"/>
    <xf numFmtId="0" fontId="1" fillId="9" borderId="14" xfId="0" applyFont="1" applyFill="1" applyBorder="1"/>
    <xf numFmtId="0" fontId="5" fillId="9" borderId="14" xfId="0" applyFont="1" applyFill="1" applyBorder="1"/>
    <xf numFmtId="0" fontId="4" fillId="9" borderId="1" xfId="0" applyFont="1" applyFill="1" applyBorder="1"/>
    <xf numFmtId="0" fontId="4" fillId="9" borderId="3" xfId="0" applyFont="1" applyFill="1" applyBorder="1"/>
    <xf numFmtId="0" fontId="4" fillId="9" borderId="5" xfId="0" applyFont="1" applyFill="1" applyBorder="1"/>
    <xf numFmtId="2" fontId="4" fillId="0" borderId="9" xfId="0" applyNumberFormat="1" applyFont="1" applyFill="1" applyBorder="1"/>
    <xf numFmtId="0" fontId="4" fillId="0" borderId="9" xfId="0" applyFont="1" applyFill="1" applyBorder="1"/>
    <xf numFmtId="0" fontId="8" fillId="0" borderId="0" xfId="0" applyFont="1" applyAlignment="1">
      <alignment horizontal="right" vertical="center"/>
    </xf>
    <xf numFmtId="164" fontId="3" fillId="10" borderId="0" xfId="0" applyNumberFormat="1" applyFont="1" applyFill="1"/>
    <xf numFmtId="0" fontId="5" fillId="9" borderId="10" xfId="0" applyFont="1" applyFill="1" applyBorder="1"/>
    <xf numFmtId="0" fontId="4" fillId="9" borderId="19" xfId="0" applyFont="1" applyFill="1" applyBorder="1"/>
    <xf numFmtId="0" fontId="4" fillId="9" borderId="20" xfId="0" applyFont="1" applyFill="1" applyBorder="1"/>
    <xf numFmtId="0" fontId="4" fillId="9" borderId="21" xfId="0" applyFont="1" applyFill="1" applyBorder="1"/>
    <xf numFmtId="0" fontId="7" fillId="11" borderId="9" xfId="0" applyFont="1" applyFill="1" applyBorder="1"/>
    <xf numFmtId="164" fontId="0" fillId="11" borderId="9" xfId="0" applyNumberFormat="1" applyFill="1" applyBorder="1"/>
    <xf numFmtId="0" fontId="9" fillId="5" borderId="0" xfId="0" applyFont="1" applyFill="1" applyBorder="1"/>
    <xf numFmtId="165" fontId="1" fillId="5" borderId="0" xfId="0" applyNumberFormat="1" applyFont="1" applyFill="1" applyAlignment="1">
      <alignment horizontal="center"/>
    </xf>
    <xf numFmtId="0" fontId="1" fillId="5" borderId="0" xfId="0" applyFont="1" applyFill="1" applyAlignment="1">
      <alignment horizontal="center"/>
    </xf>
    <xf numFmtId="1" fontId="4" fillId="2" borderId="4" xfId="0" applyNumberFormat="1" applyFont="1" applyFill="1" applyBorder="1"/>
    <xf numFmtId="1" fontId="4" fillId="2" borderId="13" xfId="0" applyNumberFormat="1" applyFont="1" applyFill="1" applyBorder="1"/>
    <xf numFmtId="164" fontId="4" fillId="2" borderId="0" xfId="0" applyNumberFormat="1" applyFont="1" applyFill="1" applyBorder="1"/>
    <xf numFmtId="1" fontId="0" fillId="7" borderId="0" xfId="0" applyNumberFormat="1" applyFill="1"/>
    <xf numFmtId="0" fontId="4" fillId="12" borderId="1" xfId="0" applyFont="1" applyFill="1" applyBorder="1"/>
    <xf numFmtId="0" fontId="4" fillId="12" borderId="3" xfId="0" applyFont="1" applyFill="1" applyBorder="1"/>
    <xf numFmtId="0" fontId="4" fillId="12" borderId="5" xfId="0" applyFont="1" applyFill="1" applyBorder="1"/>
    <xf numFmtId="0" fontId="3" fillId="0" borderId="22" xfId="0" applyFont="1" applyFill="1" applyBorder="1"/>
    <xf numFmtId="164" fontId="4" fillId="2" borderId="23" xfId="0" applyNumberFormat="1" applyFont="1" applyFill="1" applyBorder="1"/>
    <xf numFmtId="0" fontId="3" fillId="0" borderId="23" xfId="0" applyFont="1" applyFill="1" applyBorder="1"/>
    <xf numFmtId="164" fontId="4" fillId="2" borderId="24" xfId="0" applyNumberFormat="1" applyFont="1" applyFill="1" applyBorder="1"/>
    <xf numFmtId="0" fontId="3" fillId="12" borderId="17" xfId="0" applyFont="1" applyFill="1" applyBorder="1"/>
    <xf numFmtId="0" fontId="3" fillId="12" borderId="13" xfId="0" applyFont="1" applyFill="1" applyBorder="1"/>
    <xf numFmtId="0" fontId="3" fillId="12" borderId="18" xfId="0" applyFont="1" applyFill="1" applyBorder="1"/>
    <xf numFmtId="0" fontId="10" fillId="0" borderId="0" xfId="1"/>
    <xf numFmtId="164" fontId="10" fillId="0" borderId="0" xfId="1" applyNumberFormat="1"/>
    <xf numFmtId="0" fontId="11" fillId="0" borderId="0" xfId="1" applyFont="1" applyAlignment="1">
      <alignment horizontal="center"/>
    </xf>
    <xf numFmtId="0" fontId="10" fillId="0" borderId="0" xfId="1" applyAlignment="1">
      <alignment horizontal="center"/>
    </xf>
    <xf numFmtId="3" fontId="10" fillId="0" borderId="0" xfId="1" applyNumberFormat="1"/>
    <xf numFmtId="10" fontId="10" fillId="0" borderId="0" xfId="1" applyNumberFormat="1"/>
    <xf numFmtId="2" fontId="10" fillId="0" borderId="0" xfId="1" applyNumberFormat="1"/>
    <xf numFmtId="0" fontId="10" fillId="0" borderId="0" xfId="1" applyAlignment="1">
      <alignment horizontal="right" vertical="top"/>
    </xf>
    <xf numFmtId="0" fontId="11" fillId="0" borderId="0" xfId="1" applyFont="1"/>
    <xf numFmtId="0" fontId="11" fillId="0" borderId="0" xfId="1" applyFont="1" applyAlignment="1">
      <alignment horizontal="right" vertical="top"/>
    </xf>
    <xf numFmtId="0" fontId="10" fillId="0" borderId="0" xfId="1" applyAlignment="1">
      <alignment horizontal="right"/>
    </xf>
    <xf numFmtId="1" fontId="10" fillId="0" borderId="0" xfId="1" applyNumberFormat="1"/>
    <xf numFmtId="1" fontId="10" fillId="0" borderId="0" xfId="1" applyNumberFormat="1" applyAlignment="1">
      <alignment horizontal="right"/>
    </xf>
    <xf numFmtId="166" fontId="10" fillId="0" borderId="0" xfId="1" applyNumberFormat="1"/>
    <xf numFmtId="4" fontId="10" fillId="0" borderId="0" xfId="1" applyNumberFormat="1"/>
    <xf numFmtId="4" fontId="10" fillId="0" borderId="0" xfId="1" applyNumberFormat="1" applyAlignment="1">
      <alignment horizontal="right"/>
    </xf>
    <xf numFmtId="0" fontId="1" fillId="0" borderId="25" xfId="0" applyFont="1" applyBorder="1" applyAlignment="1">
      <alignment horizontal="center"/>
    </xf>
    <xf numFmtId="0" fontId="0" fillId="0" borderId="0" xfId="0" applyAlignment="1">
      <alignment horizontal="left"/>
    </xf>
    <xf numFmtId="0" fontId="0" fillId="0" borderId="0" xfId="0" applyAlignment="1">
      <alignment horizontal="right"/>
    </xf>
    <xf numFmtId="1" fontId="0" fillId="0" borderId="0" xfId="0" applyNumberFormat="1" applyAlignment="1">
      <alignment horizontal="right"/>
    </xf>
    <xf numFmtId="4" fontId="0" fillId="0" borderId="0" xfId="0" applyNumberFormat="1" applyAlignment="1">
      <alignment horizontal="right"/>
    </xf>
    <xf numFmtId="166" fontId="0" fillId="0" borderId="0" xfId="0" applyNumberFormat="1" applyAlignment="1">
      <alignment horizontal="right"/>
    </xf>
    <xf numFmtId="0" fontId="1" fillId="0" borderId="0" xfId="0" applyFont="1" applyAlignment="1">
      <alignment horizontal="center"/>
    </xf>
    <xf numFmtId="0" fontId="0" fillId="0" borderId="0" xfId="0" applyAlignment="1">
      <alignment horizontal="center"/>
    </xf>
    <xf numFmtId="2" fontId="0" fillId="0" borderId="0" xfId="0" applyNumberFormat="1"/>
    <xf numFmtId="0" fontId="11" fillId="0" borderId="0" xfId="0" applyFont="1" applyAlignment="1">
      <alignment horizontal="center"/>
    </xf>
    <xf numFmtId="0" fontId="0" fillId="0" borderId="0" xfId="0" applyAlignment="1">
      <alignment horizontal="right" vertical="top"/>
    </xf>
    <xf numFmtId="0" fontId="11" fillId="0" borderId="0" xfId="0" applyFont="1"/>
    <xf numFmtId="0" fontId="11" fillId="0" borderId="0" xfId="0" applyFont="1" applyAlignment="1">
      <alignment horizontal="right" vertical="top"/>
    </xf>
    <xf numFmtId="0" fontId="1" fillId="5" borderId="25" xfId="0" applyFont="1" applyFill="1" applyBorder="1" applyAlignment="1">
      <alignment horizontal="center"/>
    </xf>
    <xf numFmtId="0" fontId="1" fillId="13" borderId="25" xfId="0" applyFont="1" applyFill="1" applyBorder="1" applyAlignment="1">
      <alignment horizontal="center"/>
    </xf>
    <xf numFmtId="0" fontId="1" fillId="8" borderId="25" xfId="0" applyFont="1" applyFill="1" applyBorder="1" applyAlignment="1">
      <alignment horizontal="center"/>
    </xf>
    <xf numFmtId="0" fontId="1" fillId="14" borderId="25" xfId="0" applyFont="1" applyFill="1" applyBorder="1" applyAlignment="1">
      <alignment horizontal="center"/>
    </xf>
    <xf numFmtId="0" fontId="1" fillId="0" borderId="0" xfId="0" applyFont="1" applyBorder="1"/>
    <xf numFmtId="0" fontId="0" fillId="0" borderId="0" xfId="0" applyBorder="1" applyAlignment="1">
      <alignment horizontal="left"/>
    </xf>
    <xf numFmtId="0" fontId="1" fillId="14" borderId="10" xfId="0" applyFont="1" applyFill="1" applyBorder="1" applyAlignment="1">
      <alignment horizontal="center"/>
    </xf>
    <xf numFmtId="0" fontId="1" fillId="14" borderId="11" xfId="0" applyFont="1" applyFill="1" applyBorder="1" applyAlignment="1">
      <alignment horizontal="center"/>
    </xf>
    <xf numFmtId="0" fontId="1" fillId="14" borderId="12" xfId="0" applyFont="1" applyFill="1" applyBorder="1" applyAlignment="1">
      <alignment horizontal="center"/>
    </xf>
    <xf numFmtId="0" fontId="1" fillId="14" borderId="28" xfId="0" applyFont="1" applyFill="1" applyBorder="1" applyAlignment="1">
      <alignment horizontal="center"/>
    </xf>
    <xf numFmtId="0" fontId="1" fillId="14" borderId="29" xfId="0" applyFont="1" applyFill="1" applyBorder="1" applyAlignment="1">
      <alignment horizontal="center"/>
    </xf>
    <xf numFmtId="1" fontId="0" fillId="14" borderId="15" xfId="0" applyNumberFormat="1" applyFill="1" applyBorder="1" applyAlignment="1">
      <alignment horizontal="right"/>
    </xf>
    <xf numFmtId="1" fontId="0" fillId="14" borderId="0" xfId="0" applyNumberFormat="1" applyFill="1" applyBorder="1" applyAlignment="1">
      <alignment horizontal="right"/>
    </xf>
    <xf numFmtId="1" fontId="0" fillId="14" borderId="14" xfId="0" applyNumberFormat="1" applyFill="1" applyBorder="1" applyAlignment="1">
      <alignment horizontal="right"/>
    </xf>
    <xf numFmtId="1" fontId="0" fillId="14" borderId="16" xfId="0" applyNumberFormat="1" applyFill="1" applyBorder="1" applyAlignment="1">
      <alignment horizontal="right"/>
    </xf>
    <xf numFmtId="1" fontId="0" fillId="14" borderId="30" xfId="0" applyNumberFormat="1" applyFill="1" applyBorder="1" applyAlignment="1">
      <alignment horizontal="right"/>
    </xf>
    <xf numFmtId="1" fontId="0" fillId="14" borderId="31" xfId="0" applyNumberFormat="1" applyFill="1" applyBorder="1" applyAlignment="1">
      <alignment horizontal="right"/>
    </xf>
    <xf numFmtId="0" fontId="1" fillId="8" borderId="10" xfId="0" applyFont="1" applyFill="1" applyBorder="1" applyAlignment="1">
      <alignment horizontal="center"/>
    </xf>
    <xf numFmtId="0" fontId="1" fillId="8" borderId="11" xfId="0" applyFont="1" applyFill="1" applyBorder="1" applyAlignment="1">
      <alignment horizontal="center"/>
    </xf>
    <xf numFmtId="0" fontId="1" fillId="8" borderId="12" xfId="0" applyFont="1" applyFill="1" applyBorder="1" applyAlignment="1">
      <alignment horizontal="center"/>
    </xf>
    <xf numFmtId="0" fontId="1" fillId="8" borderId="28" xfId="0" applyFont="1" applyFill="1" applyBorder="1" applyAlignment="1">
      <alignment horizontal="center"/>
    </xf>
    <xf numFmtId="0" fontId="1" fillId="8" borderId="29" xfId="0" applyFont="1" applyFill="1" applyBorder="1" applyAlignment="1">
      <alignment horizontal="center"/>
    </xf>
    <xf numFmtId="4" fontId="0" fillId="8" borderId="15" xfId="0" applyNumberFormat="1" applyFill="1" applyBorder="1" applyAlignment="1">
      <alignment horizontal="right"/>
    </xf>
    <xf numFmtId="4" fontId="0" fillId="8" borderId="0" xfId="0" applyNumberFormat="1" applyFill="1" applyBorder="1" applyAlignment="1">
      <alignment horizontal="right"/>
    </xf>
    <xf numFmtId="1" fontId="0" fillId="8" borderId="14" xfId="0" applyNumberFormat="1" applyFill="1" applyBorder="1" applyAlignment="1">
      <alignment horizontal="right"/>
    </xf>
    <xf numFmtId="4" fontId="0" fillId="8" borderId="16" xfId="0" applyNumberFormat="1" applyFill="1" applyBorder="1" applyAlignment="1">
      <alignment horizontal="right"/>
    </xf>
    <xf numFmtId="4" fontId="0" fillId="8" borderId="30" xfId="0" applyNumberFormat="1" applyFill="1" applyBorder="1" applyAlignment="1">
      <alignment horizontal="right"/>
    </xf>
    <xf numFmtId="1" fontId="0" fillId="8" borderId="31" xfId="0" applyNumberFormat="1" applyFill="1" applyBorder="1" applyAlignment="1">
      <alignment horizontal="right"/>
    </xf>
    <xf numFmtId="0" fontId="1" fillId="13" borderId="10" xfId="0" applyFont="1" applyFill="1" applyBorder="1" applyAlignment="1">
      <alignment horizontal="center"/>
    </xf>
    <xf numFmtId="0" fontId="1" fillId="13" borderId="11" xfId="0" applyFont="1" applyFill="1" applyBorder="1" applyAlignment="1">
      <alignment horizontal="center"/>
    </xf>
    <xf numFmtId="0" fontId="1" fillId="13" borderId="12" xfId="0" applyFont="1" applyFill="1" applyBorder="1" applyAlignment="1">
      <alignment horizontal="center"/>
    </xf>
    <xf numFmtId="0" fontId="1" fillId="13" borderId="28" xfId="0" applyFont="1" applyFill="1" applyBorder="1" applyAlignment="1">
      <alignment horizontal="center"/>
    </xf>
    <xf numFmtId="0" fontId="1" fillId="13" borderId="29" xfId="0" applyFont="1" applyFill="1" applyBorder="1" applyAlignment="1">
      <alignment horizontal="center"/>
    </xf>
    <xf numFmtId="4" fontId="0" fillId="13" borderId="15" xfId="0" applyNumberFormat="1" applyFill="1" applyBorder="1" applyAlignment="1">
      <alignment horizontal="right"/>
    </xf>
    <xf numFmtId="4" fontId="0" fillId="13" borderId="0" xfId="0" applyNumberFormat="1" applyFill="1" applyBorder="1" applyAlignment="1">
      <alignment horizontal="right"/>
    </xf>
    <xf numFmtId="1" fontId="0" fillId="13" borderId="14" xfId="0" applyNumberFormat="1" applyFill="1" applyBorder="1" applyAlignment="1">
      <alignment horizontal="right"/>
    </xf>
    <xf numFmtId="4" fontId="0" fillId="13" borderId="16" xfId="0" applyNumberFormat="1" applyFill="1" applyBorder="1" applyAlignment="1">
      <alignment horizontal="right"/>
    </xf>
    <xf numFmtId="4" fontId="0" fillId="13" borderId="30" xfId="0" applyNumberFormat="1" applyFill="1" applyBorder="1" applyAlignment="1">
      <alignment horizontal="right"/>
    </xf>
    <xf numFmtId="1" fontId="0" fillId="13" borderId="31" xfId="0" applyNumberFormat="1" applyFill="1" applyBorder="1" applyAlignment="1">
      <alignment horizontal="right"/>
    </xf>
    <xf numFmtId="0" fontId="1" fillId="5" borderId="10" xfId="0" applyFont="1" applyFill="1" applyBorder="1" applyAlignment="1">
      <alignment horizontal="center"/>
    </xf>
    <xf numFmtId="0" fontId="1" fillId="5" borderId="11" xfId="0" applyFont="1" applyFill="1" applyBorder="1" applyAlignment="1">
      <alignment horizontal="center"/>
    </xf>
    <xf numFmtId="0" fontId="1" fillId="5" borderId="12" xfId="0" applyFont="1" applyFill="1" applyBorder="1" applyAlignment="1">
      <alignment horizontal="center"/>
    </xf>
    <xf numFmtId="0" fontId="1" fillId="5" borderId="28" xfId="0" applyFont="1" applyFill="1" applyBorder="1" applyAlignment="1">
      <alignment horizontal="center"/>
    </xf>
    <xf numFmtId="0" fontId="1" fillId="5" borderId="29" xfId="0" applyFont="1" applyFill="1" applyBorder="1" applyAlignment="1">
      <alignment horizontal="center"/>
    </xf>
    <xf numFmtId="4" fontId="0" fillId="5" borderId="15" xfId="0" applyNumberFormat="1" applyFill="1" applyBorder="1" applyAlignment="1">
      <alignment horizontal="right"/>
    </xf>
    <xf numFmtId="4" fontId="0" fillId="5" borderId="0" xfId="0" applyNumberFormat="1" applyFill="1" applyBorder="1" applyAlignment="1">
      <alignment horizontal="right"/>
    </xf>
    <xf numFmtId="1" fontId="0" fillId="5" borderId="14" xfId="0" applyNumberFormat="1" applyFill="1" applyBorder="1" applyAlignment="1">
      <alignment horizontal="right"/>
    </xf>
    <xf numFmtId="4" fontId="0" fillId="5" borderId="16" xfId="0" applyNumberFormat="1" applyFill="1" applyBorder="1" applyAlignment="1">
      <alignment horizontal="right"/>
    </xf>
    <xf numFmtId="4" fontId="0" fillId="5" borderId="30" xfId="0" applyNumberFormat="1" applyFill="1" applyBorder="1" applyAlignment="1">
      <alignment horizontal="right"/>
    </xf>
    <xf numFmtId="1" fontId="0" fillId="5" borderId="31" xfId="0" applyNumberFormat="1" applyFill="1" applyBorder="1" applyAlignment="1">
      <alignment horizontal="right"/>
    </xf>
    <xf numFmtId="0" fontId="1" fillId="9" borderId="27" xfId="0" applyFont="1" applyFill="1" applyBorder="1" applyAlignment="1">
      <alignment horizontal="center"/>
    </xf>
    <xf numFmtId="0" fontId="1" fillId="9" borderId="25" xfId="0" applyFont="1" applyFill="1" applyBorder="1" applyAlignment="1">
      <alignment horizontal="center"/>
    </xf>
    <xf numFmtId="0" fontId="0" fillId="9" borderId="26" xfId="0" applyFill="1" applyBorder="1" applyAlignment="1">
      <alignment horizontal="left"/>
    </xf>
    <xf numFmtId="1" fontId="0" fillId="9" borderId="0" xfId="0" applyNumberFormat="1" applyFill="1" applyAlignment="1">
      <alignment horizontal="right"/>
    </xf>
    <xf numFmtId="4" fontId="0" fillId="9" borderId="0" xfId="0" applyNumberFormat="1" applyFill="1" applyAlignment="1">
      <alignment horizontal="right"/>
    </xf>
    <xf numFmtId="4" fontId="0" fillId="9" borderId="26" xfId="0" applyNumberFormat="1" applyFill="1" applyBorder="1" applyAlignment="1">
      <alignment horizontal="right"/>
    </xf>
    <xf numFmtId="0" fontId="0" fillId="0" borderId="12" xfId="0" applyFill="1" applyBorder="1"/>
    <xf numFmtId="0" fontId="3" fillId="6" borderId="14" xfId="0" applyFont="1" applyFill="1" applyBorder="1"/>
    <xf numFmtId="0" fontId="0" fillId="0" borderId="31" xfId="0" applyBorder="1"/>
    <xf numFmtId="0" fontId="0" fillId="5" borderId="10" xfId="0" applyFill="1" applyBorder="1"/>
    <xf numFmtId="0" fontId="0" fillId="5" borderId="15" xfId="0" applyFill="1" applyBorder="1"/>
    <xf numFmtId="0" fontId="0" fillId="5" borderId="16" xfId="0" applyFill="1" applyBorder="1"/>
  </cellXfs>
  <cellStyles count="2">
    <cellStyle name="Normal" xfId="0" builtinId="0"/>
    <cellStyle name="Normal 2" xfId="1" xr:uid="{5ACE3092-A4FE-4883-93AD-128AE485C8DB}"/>
  </cellStyles>
  <dxfs count="0"/>
  <tableStyles count="0" defaultTableStyle="TableStyleMedium2" defaultPivotStyle="PivotStyleLight16"/>
  <colors>
    <mruColors>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 Inventory cost v/s Order Quantity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strRef>
              <c:f>'Part 1'!$F$4</c:f>
              <c:strCache>
                <c:ptCount val="1"/>
                <c:pt idx="0">
                  <c:v>Total Inventory cost</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'Part 1'!$E$5:$E$19</c:f>
              <c:numCache>
                <c:formatCode>General</c:formatCode>
                <c:ptCount val="15"/>
                <c:pt idx="0" formatCode="0">
                  <c:v>677.00320038633004</c:v>
                </c:pt>
                <c:pt idx="1">
                  <c:v>525</c:v>
                </c:pt>
                <c:pt idx="2">
                  <c:v>550</c:v>
                </c:pt>
                <c:pt idx="3">
                  <c:v>575</c:v>
                </c:pt>
                <c:pt idx="4">
                  <c:v>600</c:v>
                </c:pt>
                <c:pt idx="5">
                  <c:v>650</c:v>
                </c:pt>
                <c:pt idx="6">
                  <c:v>670</c:v>
                </c:pt>
                <c:pt idx="7">
                  <c:v>675</c:v>
                </c:pt>
                <c:pt idx="8">
                  <c:v>700</c:v>
                </c:pt>
                <c:pt idx="9">
                  <c:v>725</c:v>
                </c:pt>
                <c:pt idx="10">
                  <c:v>750</c:v>
                </c:pt>
                <c:pt idx="11">
                  <c:v>775</c:v>
                </c:pt>
                <c:pt idx="12">
                  <c:v>800</c:v>
                </c:pt>
                <c:pt idx="13">
                  <c:v>825</c:v>
                </c:pt>
                <c:pt idx="14">
                  <c:v>850</c:v>
                </c:pt>
              </c:numCache>
            </c:numRef>
          </c:xVal>
          <c:yVal>
            <c:numRef>
              <c:f>'Part 1'!$F$5:$F$19</c:f>
              <c:numCache>
                <c:formatCode>"$"#,##0.00_);\("$"#,##0.00\)</c:formatCode>
                <c:ptCount val="15"/>
                <c:pt idx="0">
                  <c:v>9748.8460855631529</c:v>
                </c:pt>
                <c:pt idx="1">
                  <c:v>10065.714285714286</c:v>
                </c:pt>
                <c:pt idx="2">
                  <c:v>9960</c:v>
                </c:pt>
                <c:pt idx="3">
                  <c:v>9879.1304347826081</c:v>
                </c:pt>
                <c:pt idx="4">
                  <c:v>9820</c:v>
                </c:pt>
                <c:pt idx="5">
                  <c:v>9756.9230769230762</c:v>
                </c:pt>
                <c:pt idx="6">
                  <c:v>9749.373134328358</c:v>
                </c:pt>
                <c:pt idx="7">
                  <c:v>9748.8888888888869</c:v>
                </c:pt>
                <c:pt idx="8">
                  <c:v>9754.2857142857138</c:v>
                </c:pt>
                <c:pt idx="9">
                  <c:v>9771.7241379310326</c:v>
                </c:pt>
                <c:pt idx="10">
                  <c:v>9800</c:v>
                </c:pt>
                <c:pt idx="11">
                  <c:v>9838.0645161290304</c:v>
                </c:pt>
                <c:pt idx="12">
                  <c:v>9885</c:v>
                </c:pt>
                <c:pt idx="13">
                  <c:v>9940</c:v>
                </c:pt>
                <c:pt idx="14">
                  <c:v>10002.35294117647</c:v>
                </c:pt>
              </c:numCache>
            </c:numRef>
          </c:yVal>
          <c:smooth val="1"/>
          <c:extLst>
            <c:ext xmlns:c16="http://schemas.microsoft.com/office/drawing/2014/chart" uri="{C3380CC4-5D6E-409C-BE32-E72D297353CC}">
              <c16:uniqueId val="{00000000-D323-48EB-8337-24645DF57D6B}"/>
            </c:ext>
          </c:extLst>
        </c:ser>
        <c:dLbls>
          <c:showLegendKey val="0"/>
          <c:showVal val="0"/>
          <c:showCatName val="0"/>
          <c:showSerName val="0"/>
          <c:showPercent val="0"/>
          <c:showBubbleSize val="0"/>
        </c:dLbls>
        <c:axId val="195691231"/>
        <c:axId val="195695807"/>
      </c:scatterChart>
      <c:valAx>
        <c:axId val="195691231"/>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5695807"/>
        <c:crosses val="autoZero"/>
        <c:crossBetween val="midCat"/>
      </c:valAx>
      <c:valAx>
        <c:axId val="195695807"/>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quot;$&quot;#,##0.00_);\(&quot;$&quot;#,##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56912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400" b="1" i="0" baseline="0">
                <a:effectLst/>
              </a:rPr>
              <a:t>Total Inventory cost v/s Order Quantity</a:t>
            </a:r>
            <a:endParaRPr lang="en-IN" sz="1100">
              <a:effectLst/>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strRef>
              <c:f>'Excel Solver'!$F$4</c:f>
              <c:strCache>
                <c:ptCount val="1"/>
                <c:pt idx="0">
                  <c:v>Total Inventory cost</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'Excel Solver'!$E$5:$E$19</c:f>
              <c:numCache>
                <c:formatCode>General</c:formatCode>
                <c:ptCount val="15"/>
                <c:pt idx="0" formatCode="0">
                  <c:v>677.00320038633004</c:v>
                </c:pt>
                <c:pt idx="1">
                  <c:v>500</c:v>
                </c:pt>
                <c:pt idx="2">
                  <c:v>550</c:v>
                </c:pt>
                <c:pt idx="3">
                  <c:v>575</c:v>
                </c:pt>
                <c:pt idx="4">
                  <c:v>600</c:v>
                </c:pt>
                <c:pt idx="5">
                  <c:v>625</c:v>
                </c:pt>
                <c:pt idx="6">
                  <c:v>650</c:v>
                </c:pt>
                <c:pt idx="7">
                  <c:v>675</c:v>
                </c:pt>
                <c:pt idx="8">
                  <c:v>700</c:v>
                </c:pt>
                <c:pt idx="9">
                  <c:v>725</c:v>
                </c:pt>
                <c:pt idx="10">
                  <c:v>750</c:v>
                </c:pt>
                <c:pt idx="11">
                  <c:v>775</c:v>
                </c:pt>
                <c:pt idx="12">
                  <c:v>800</c:v>
                </c:pt>
                <c:pt idx="13">
                  <c:v>825</c:v>
                </c:pt>
                <c:pt idx="14">
                  <c:v>850</c:v>
                </c:pt>
              </c:numCache>
            </c:numRef>
          </c:xVal>
          <c:yVal>
            <c:numRef>
              <c:f>'Excel Solver'!$F$5:$F$19</c:f>
              <c:numCache>
                <c:formatCode>"$"#,##0.00_);\("$"#,##0.00\)</c:formatCode>
                <c:ptCount val="15"/>
                <c:pt idx="0">
                  <c:v>9748.8460855633093</c:v>
                </c:pt>
                <c:pt idx="1">
                  <c:v>10200</c:v>
                </c:pt>
                <c:pt idx="2">
                  <c:v>9960</c:v>
                </c:pt>
                <c:pt idx="3">
                  <c:v>9879.1304347826081</c:v>
                </c:pt>
                <c:pt idx="4">
                  <c:v>9820</c:v>
                </c:pt>
                <c:pt idx="5">
                  <c:v>9780</c:v>
                </c:pt>
                <c:pt idx="6">
                  <c:v>9756.9230769230762</c:v>
                </c:pt>
                <c:pt idx="7">
                  <c:v>9748.8888888888869</c:v>
                </c:pt>
                <c:pt idx="8">
                  <c:v>9754.2857142857138</c:v>
                </c:pt>
                <c:pt idx="9">
                  <c:v>9771.7241379310326</c:v>
                </c:pt>
                <c:pt idx="10">
                  <c:v>9800</c:v>
                </c:pt>
                <c:pt idx="11">
                  <c:v>9838.0645161290304</c:v>
                </c:pt>
                <c:pt idx="12">
                  <c:v>9885</c:v>
                </c:pt>
                <c:pt idx="13">
                  <c:v>9940</c:v>
                </c:pt>
                <c:pt idx="14">
                  <c:v>10002.35294117647</c:v>
                </c:pt>
              </c:numCache>
            </c:numRef>
          </c:yVal>
          <c:smooth val="1"/>
          <c:extLst>
            <c:ext xmlns:c16="http://schemas.microsoft.com/office/drawing/2014/chart" uri="{C3380CC4-5D6E-409C-BE32-E72D297353CC}">
              <c16:uniqueId val="{00000000-66C1-44FF-BB5B-49D516BC9B73}"/>
            </c:ext>
          </c:extLst>
        </c:ser>
        <c:dLbls>
          <c:showLegendKey val="0"/>
          <c:showVal val="0"/>
          <c:showCatName val="0"/>
          <c:showSerName val="0"/>
          <c:showPercent val="0"/>
          <c:showBubbleSize val="0"/>
        </c:dLbls>
        <c:axId val="195691231"/>
        <c:axId val="195695807"/>
      </c:scatterChart>
      <c:valAx>
        <c:axId val="195691231"/>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5695807"/>
        <c:crosses val="autoZero"/>
        <c:crossBetween val="midCat"/>
      </c:valAx>
      <c:valAx>
        <c:axId val="195695807"/>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quot;$&quot;#,##0.00_);\(&quot;$&quot;#,##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56912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7</xdr:col>
      <xdr:colOff>530225</xdr:colOff>
      <xdr:row>2</xdr:row>
      <xdr:rowOff>92075</xdr:rowOff>
    </xdr:from>
    <xdr:to>
      <xdr:col>15</xdr:col>
      <xdr:colOff>225425</xdr:colOff>
      <xdr:row>17</xdr:row>
      <xdr:rowOff>73025</xdr:rowOff>
    </xdr:to>
    <xdr:graphicFrame macro="">
      <xdr:nvGraphicFramePr>
        <xdr:cNvPr id="2" name="Chart 1">
          <a:extLst>
            <a:ext uri="{FF2B5EF4-FFF2-40B4-BE49-F238E27FC236}">
              <a16:creationId xmlns:a16="http://schemas.microsoft.com/office/drawing/2014/main" id="{F4009375-5F72-4033-ABE0-FACAA33629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165100</xdr:colOff>
      <xdr:row>7</xdr:row>
      <xdr:rowOff>95250</xdr:rowOff>
    </xdr:from>
    <xdr:to>
      <xdr:col>0</xdr:col>
      <xdr:colOff>1647825</xdr:colOff>
      <xdr:row>10</xdr:row>
      <xdr:rowOff>188799</xdr:rowOff>
    </xdr:to>
    <xdr:pic>
      <xdr:nvPicPr>
        <xdr:cNvPr id="3" name="Picture 2">
          <a:extLst>
            <a:ext uri="{FF2B5EF4-FFF2-40B4-BE49-F238E27FC236}">
              <a16:creationId xmlns:a16="http://schemas.microsoft.com/office/drawing/2014/main" id="{EAC2D139-5B23-47C1-A308-46C964A3106A}"/>
            </a:ext>
          </a:extLst>
        </xdr:cNvPr>
        <xdr:cNvPicPr>
          <a:picLocks noChangeAspect="1"/>
        </xdr:cNvPicPr>
      </xdr:nvPicPr>
      <xdr:blipFill rotWithShape="1">
        <a:blip xmlns:r="http://schemas.openxmlformats.org/officeDocument/2006/relationships" r:embed="rId2"/>
        <a:srcRect b="51687"/>
        <a:stretch/>
      </xdr:blipFill>
      <xdr:spPr>
        <a:xfrm>
          <a:off x="165100" y="1397000"/>
          <a:ext cx="1485900" cy="6586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269875</xdr:colOff>
      <xdr:row>1</xdr:row>
      <xdr:rowOff>123825</xdr:rowOff>
    </xdr:from>
    <xdr:to>
      <xdr:col>14</xdr:col>
      <xdr:colOff>574675</xdr:colOff>
      <xdr:row>16</xdr:row>
      <xdr:rowOff>98425</xdr:rowOff>
    </xdr:to>
    <xdr:graphicFrame macro="">
      <xdr:nvGraphicFramePr>
        <xdr:cNvPr id="2" name="Chart 1">
          <a:extLst>
            <a:ext uri="{FF2B5EF4-FFF2-40B4-BE49-F238E27FC236}">
              <a16:creationId xmlns:a16="http://schemas.microsoft.com/office/drawing/2014/main" id="{ACC93AFB-22C8-4A23-89A3-64B75C1018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387350</xdr:colOff>
      <xdr:row>7</xdr:row>
      <xdr:rowOff>107949</xdr:rowOff>
    </xdr:from>
    <xdr:to>
      <xdr:col>0</xdr:col>
      <xdr:colOff>1876425</xdr:colOff>
      <xdr:row>11</xdr:row>
      <xdr:rowOff>7823</xdr:rowOff>
    </xdr:to>
    <xdr:pic>
      <xdr:nvPicPr>
        <xdr:cNvPr id="2" name="Picture 1">
          <a:extLst>
            <a:ext uri="{FF2B5EF4-FFF2-40B4-BE49-F238E27FC236}">
              <a16:creationId xmlns:a16="http://schemas.microsoft.com/office/drawing/2014/main" id="{29FDF436-8DCE-4453-8B7B-20FB71FF8C48}"/>
            </a:ext>
          </a:extLst>
        </xdr:cNvPr>
        <xdr:cNvPicPr>
          <a:picLocks noChangeAspect="1"/>
        </xdr:cNvPicPr>
      </xdr:nvPicPr>
      <xdr:blipFill rotWithShape="1">
        <a:blip xmlns:r="http://schemas.openxmlformats.org/officeDocument/2006/relationships" r:embed="rId1"/>
        <a:srcRect b="51687"/>
        <a:stretch/>
      </xdr:blipFill>
      <xdr:spPr>
        <a:xfrm>
          <a:off x="387350" y="1403349"/>
          <a:ext cx="1489075" cy="66187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190500</xdr:colOff>
      <xdr:row>38</xdr:row>
      <xdr:rowOff>1</xdr:rowOff>
    </xdr:from>
    <xdr:to>
      <xdr:col>8</xdr:col>
      <xdr:colOff>514602</xdr:colOff>
      <xdr:row>60</xdr:row>
      <xdr:rowOff>158946</xdr:rowOff>
    </xdr:to>
    <xdr:pic>
      <xdr:nvPicPr>
        <xdr:cNvPr id="2" name="Picture 1" descr="Frequency View Chart. Use Create Report with Microsoft Excel chart format or Extract Data to access the details." title="Number or orders">
          <a:extLst>
            <a:ext uri="{FF2B5EF4-FFF2-40B4-BE49-F238E27FC236}">
              <a16:creationId xmlns:a16="http://schemas.microsoft.com/office/drawing/2014/main" id="{E4302DE6-7A46-4180-865F-F206F040CFF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6273801"/>
          <a:ext cx="4896102" cy="3791145"/>
        </a:xfrm>
        <a:prstGeom prst="rect">
          <a:avLst/>
        </a:prstGeom>
      </xdr:spPr>
    </xdr:pic>
    <xdr:clientData/>
  </xdr:twoCellAnchor>
  <xdr:twoCellAnchor editAs="oneCell">
    <xdr:from>
      <xdr:col>2</xdr:col>
      <xdr:colOff>190500</xdr:colOff>
      <xdr:row>103</xdr:row>
      <xdr:rowOff>1</xdr:rowOff>
    </xdr:from>
    <xdr:to>
      <xdr:col>8</xdr:col>
      <xdr:colOff>514602</xdr:colOff>
      <xdr:row>128</xdr:row>
      <xdr:rowOff>63716</xdr:rowOff>
    </xdr:to>
    <xdr:pic>
      <xdr:nvPicPr>
        <xdr:cNvPr id="3" name="Picture 2" descr="Frequency View Chart. Use Create Report with Microsoft Excel chart format or Extract Data to access the details." title="Order quantity">
          <a:extLst>
            <a:ext uri="{FF2B5EF4-FFF2-40B4-BE49-F238E27FC236}">
              <a16:creationId xmlns:a16="http://schemas.microsoft.com/office/drawing/2014/main" id="{C19F3E75-1880-4D49-849E-658B09B7DBCB}"/>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7005301"/>
          <a:ext cx="4896102" cy="4191215"/>
        </a:xfrm>
        <a:prstGeom prst="rect">
          <a:avLst/>
        </a:prstGeom>
      </xdr:spPr>
    </xdr:pic>
    <xdr:clientData/>
  </xdr:twoCellAnchor>
  <xdr:twoCellAnchor editAs="oneCell">
    <xdr:from>
      <xdr:col>2</xdr:col>
      <xdr:colOff>190500</xdr:colOff>
      <xdr:row>171</xdr:row>
      <xdr:rowOff>1</xdr:rowOff>
    </xdr:from>
    <xdr:to>
      <xdr:col>8</xdr:col>
      <xdr:colOff>514602</xdr:colOff>
      <xdr:row>189</xdr:row>
      <xdr:rowOff>158912</xdr:rowOff>
    </xdr:to>
    <xdr:pic>
      <xdr:nvPicPr>
        <xdr:cNvPr id="4" name="Picture 3" descr="Frequency View Chart. Use Create Report with Microsoft Excel chart format or Extract Data to access the details." title="Total cost">
          <a:extLst>
            <a:ext uri="{FF2B5EF4-FFF2-40B4-BE49-F238E27FC236}">
              <a16:creationId xmlns:a16="http://schemas.microsoft.com/office/drawing/2014/main" id="{6688FFFD-ED92-41A6-81CF-4D2BBA46980E}"/>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57200" y="28232101"/>
          <a:ext cx="4896102" cy="3130711"/>
        </a:xfrm>
        <a:prstGeom prst="rect">
          <a:avLst/>
        </a:prstGeom>
      </xdr:spPr>
    </xdr:pic>
    <xdr:clientData/>
  </xdr:twoCellAnchor>
  <xdr:twoCellAnchor editAs="oneCell">
    <xdr:from>
      <xdr:col>3</xdr:col>
      <xdr:colOff>809626</xdr:colOff>
      <xdr:row>235</xdr:row>
      <xdr:rowOff>0</xdr:rowOff>
    </xdr:from>
    <xdr:to>
      <xdr:col>7</xdr:col>
      <xdr:colOff>142977</xdr:colOff>
      <xdr:row>240</xdr:row>
      <xdr:rowOff>133424</xdr:rowOff>
    </xdr:to>
    <xdr:pic>
      <xdr:nvPicPr>
        <xdr:cNvPr id="6" name="Picture 5">
          <a:extLst>
            <a:ext uri="{FF2B5EF4-FFF2-40B4-BE49-F238E27FC236}">
              <a16:creationId xmlns:a16="http://schemas.microsoft.com/office/drawing/2014/main" id="{577C1D53-1B1C-485F-932E-E148D596EC9E}"/>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927226" y="38963600"/>
          <a:ext cx="1955901" cy="9589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01A65-F0C7-4B7E-8981-2CECD95C4290}">
  <dimension ref="A1:P31"/>
  <sheetViews>
    <sheetView workbookViewId="0"/>
  </sheetViews>
  <sheetFormatPr defaultRowHeight="14.5" x14ac:dyDescent="0.35"/>
  <cols>
    <col min="1" max="8" width="36.6328125" customWidth="1"/>
  </cols>
  <sheetData>
    <row r="1" spans="1:16" x14ac:dyDescent="0.35">
      <c r="A1" s="9" t="s">
        <v>12</v>
      </c>
    </row>
    <row r="2" spans="1:16" x14ac:dyDescent="0.35">
      <c r="P2">
        <f ca="1">_xll.CB.RecalcCounterFN()</f>
        <v>0</v>
      </c>
    </row>
    <row r="3" spans="1:16" x14ac:dyDescent="0.35">
      <c r="A3" t="s">
        <v>13</v>
      </c>
      <c r="B3" t="s">
        <v>14</v>
      </c>
      <c r="C3">
        <v>0</v>
      </c>
    </row>
    <row r="4" spans="1:16" x14ac:dyDescent="0.35">
      <c r="A4" t="s">
        <v>15</v>
      </c>
    </row>
    <row r="5" spans="1:16" x14ac:dyDescent="0.35">
      <c r="A5" t="s">
        <v>16</v>
      </c>
    </row>
    <row r="7" spans="1:16" x14ac:dyDescent="0.35">
      <c r="A7" s="9" t="s">
        <v>17</v>
      </c>
      <c r="B7" t="s">
        <v>18</v>
      </c>
    </row>
    <row r="8" spans="1:16" x14ac:dyDescent="0.35">
      <c r="B8">
        <v>8</v>
      </c>
    </row>
    <row r="10" spans="1:16" x14ac:dyDescent="0.35">
      <c r="A10" t="s">
        <v>19</v>
      </c>
    </row>
    <row r="11" spans="1:16" x14ac:dyDescent="0.35">
      <c r="A11" t="e">
        <f>CB_DATA_!#REF!</f>
        <v>#REF!</v>
      </c>
      <c r="E11" t="e">
        <f>#REF!</f>
        <v>#REF!</v>
      </c>
      <c r="F11" t="e">
        <f>#REF!</f>
        <v>#REF!</v>
      </c>
      <c r="G11" t="e">
        <f>#REF!</f>
        <v>#REF!</v>
      </c>
      <c r="H11" t="e">
        <f>'Crystal ball Simulation'!#REF!</f>
        <v>#REF!</v>
      </c>
    </row>
    <row r="13" spans="1:16" x14ac:dyDescent="0.35">
      <c r="A13" t="s">
        <v>20</v>
      </c>
    </row>
    <row r="14" spans="1:16" x14ac:dyDescent="0.35">
      <c r="A14" t="s">
        <v>24</v>
      </c>
      <c r="E14" s="10" t="s">
        <v>57</v>
      </c>
      <c r="F14" s="10" t="s">
        <v>71</v>
      </c>
      <c r="G14" t="s">
        <v>72</v>
      </c>
      <c r="H14" s="10" t="s">
        <v>76</v>
      </c>
    </row>
    <row r="16" spans="1:16" x14ac:dyDescent="0.35">
      <c r="A16" t="s">
        <v>21</v>
      </c>
    </row>
    <row r="17" spans="1:8" x14ac:dyDescent="0.35">
      <c r="E17">
        <v>2</v>
      </c>
      <c r="F17">
        <v>4</v>
      </c>
      <c r="G17">
        <v>4</v>
      </c>
    </row>
    <row r="19" spans="1:8" x14ac:dyDescent="0.35">
      <c r="A19" t="s">
        <v>22</v>
      </c>
    </row>
    <row r="20" spans="1:8" x14ac:dyDescent="0.35">
      <c r="A20">
        <v>31</v>
      </c>
      <c r="E20">
        <v>31</v>
      </c>
      <c r="F20">
        <v>26</v>
      </c>
      <c r="G20">
        <v>26</v>
      </c>
      <c r="H20">
        <v>31</v>
      </c>
    </row>
    <row r="25" spans="1:8" x14ac:dyDescent="0.35">
      <c r="A25" s="9" t="s">
        <v>23</v>
      </c>
    </row>
    <row r="26" spans="1:8" x14ac:dyDescent="0.35">
      <c r="A26" s="10" t="s">
        <v>25</v>
      </c>
      <c r="E26" s="10" t="s">
        <v>28</v>
      </c>
      <c r="H26" s="10" t="s">
        <v>28</v>
      </c>
    </row>
    <row r="27" spans="1:8" x14ac:dyDescent="0.35">
      <c r="A27" t="s">
        <v>26</v>
      </c>
      <c r="E27" t="s">
        <v>77</v>
      </c>
      <c r="H27" t="s">
        <v>168</v>
      </c>
    </row>
    <row r="28" spans="1:8" x14ac:dyDescent="0.35">
      <c r="A28" s="10" t="s">
        <v>27</v>
      </c>
      <c r="E28" s="10" t="s">
        <v>27</v>
      </c>
      <c r="H28" s="10" t="s">
        <v>27</v>
      </c>
    </row>
    <row r="29" spans="1:8" x14ac:dyDescent="0.35">
      <c r="A29" s="10" t="s">
        <v>28</v>
      </c>
      <c r="E29" s="10" t="s">
        <v>25</v>
      </c>
      <c r="H29" s="10" t="s">
        <v>25</v>
      </c>
    </row>
    <row r="30" spans="1:8" x14ac:dyDescent="0.35">
      <c r="A30" t="s">
        <v>167</v>
      </c>
      <c r="E30" t="s">
        <v>58</v>
      </c>
      <c r="H30" t="s">
        <v>58</v>
      </c>
    </row>
    <row r="31" spans="1:8" x14ac:dyDescent="0.35">
      <c r="A31" s="10" t="s">
        <v>27</v>
      </c>
      <c r="E31" s="10" t="s">
        <v>27</v>
      </c>
      <c r="H31" s="10"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2A1CF-D416-4DCE-8C10-CD18F47589A1}">
  <dimension ref="A1:P43"/>
  <sheetViews>
    <sheetView topLeftCell="B1" workbookViewId="0">
      <selection activeCell="B14" sqref="B14"/>
    </sheetView>
  </sheetViews>
  <sheetFormatPr defaultRowHeight="14.5" x14ac:dyDescent="0.35"/>
  <cols>
    <col min="1" max="1" width="56.81640625" bestFit="1" customWidth="1"/>
    <col min="2" max="2" width="13.1796875" bestFit="1" customWidth="1"/>
    <col min="5" max="5" width="17" bestFit="1" customWidth="1"/>
    <col min="6" max="6" width="17.7265625" bestFit="1" customWidth="1"/>
    <col min="7" max="7" width="9.54296875" bestFit="1" customWidth="1"/>
    <col min="8" max="8" width="10.6328125" customWidth="1"/>
    <col min="9" max="9" width="10.54296875" customWidth="1"/>
    <col min="10" max="10" width="11.7265625" customWidth="1"/>
    <col min="11" max="11" width="12" customWidth="1"/>
    <col min="12" max="12" width="10.90625" customWidth="1"/>
    <col min="13" max="13" width="12.7265625" customWidth="1"/>
    <col min="14" max="14" width="11.7265625" customWidth="1"/>
    <col min="15" max="15" width="11.1796875" customWidth="1"/>
    <col min="16" max="16" width="10.81640625" customWidth="1"/>
  </cols>
  <sheetData>
    <row r="1" spans="1:7" x14ac:dyDescent="0.35">
      <c r="A1" t="s">
        <v>62</v>
      </c>
    </row>
    <row r="2" spans="1:7" ht="15" thickBot="1" x14ac:dyDescent="0.4">
      <c r="G2" s="26"/>
    </row>
    <row r="3" spans="1:7" x14ac:dyDescent="0.35">
      <c r="A3" s="80" t="s">
        <v>3</v>
      </c>
      <c r="B3" s="49">
        <v>15000</v>
      </c>
      <c r="E3" s="59" t="s">
        <v>60</v>
      </c>
      <c r="F3" s="59"/>
      <c r="G3" s="26"/>
    </row>
    <row r="4" spans="1:7" x14ac:dyDescent="0.35">
      <c r="A4" s="68" t="s">
        <v>1</v>
      </c>
      <c r="B4" s="50">
        <v>80</v>
      </c>
      <c r="E4" s="63" t="s">
        <v>50</v>
      </c>
      <c r="F4" s="63" t="s">
        <v>51</v>
      </c>
      <c r="G4" s="26"/>
    </row>
    <row r="5" spans="1:7" x14ac:dyDescent="0.35">
      <c r="A5" s="68" t="s">
        <v>5</v>
      </c>
      <c r="B5" s="50">
        <v>220</v>
      </c>
      <c r="E5" s="64">
        <f>SQRT(2*B3*B5/B7)</f>
        <v>677.00320038633004</v>
      </c>
      <c r="F5" s="65">
        <f>B17+B16</f>
        <v>9748.8460855631529</v>
      </c>
      <c r="G5" s="26"/>
    </row>
    <row r="6" spans="1:7" x14ac:dyDescent="0.35">
      <c r="A6" s="68" t="s">
        <v>4</v>
      </c>
      <c r="B6" s="51">
        <v>18</v>
      </c>
      <c r="E6" s="60">
        <v>525</v>
      </c>
      <c r="F6" s="61">
        <f t="dataTable" ref="F6:F19" dt2D="0" dtr="0" r1="B12"/>
        <v>10065.714285714286</v>
      </c>
      <c r="G6" s="26"/>
    </row>
    <row r="7" spans="1:7" ht="15" thickBot="1" x14ac:dyDescent="0.4">
      <c r="A7" s="69" t="s">
        <v>2</v>
      </c>
      <c r="B7" s="52">
        <f>B6/100*(B4)</f>
        <v>14.399999999999999</v>
      </c>
      <c r="E7" s="62">
        <v>550</v>
      </c>
      <c r="F7" s="61">
        <v>9960</v>
      </c>
      <c r="G7" s="26"/>
    </row>
    <row r="8" spans="1:7" x14ac:dyDescent="0.35">
      <c r="E8" s="62">
        <v>575</v>
      </c>
      <c r="F8" s="61">
        <v>9879.1304347826081</v>
      </c>
      <c r="G8" s="26"/>
    </row>
    <row r="9" spans="1:7" ht="15" x14ac:dyDescent="0.35">
      <c r="A9" s="78" t="s">
        <v>65</v>
      </c>
      <c r="E9" s="62">
        <v>600</v>
      </c>
      <c r="F9" s="61">
        <v>9820</v>
      </c>
      <c r="G9" s="26"/>
    </row>
    <row r="10" spans="1:7" ht="15" x14ac:dyDescent="0.35">
      <c r="A10" s="78" t="s">
        <v>63</v>
      </c>
      <c r="B10" s="2"/>
      <c r="E10" s="62">
        <v>650</v>
      </c>
      <c r="F10" s="61">
        <v>9756.9230769230762</v>
      </c>
      <c r="G10" s="26"/>
    </row>
    <row r="11" spans="1:7" ht="15.5" thickBot="1" x14ac:dyDescent="0.4">
      <c r="A11" s="78" t="s">
        <v>64</v>
      </c>
      <c r="E11" s="62">
        <v>670</v>
      </c>
      <c r="F11" s="61">
        <v>9749.373134328358</v>
      </c>
      <c r="G11" s="26"/>
    </row>
    <row r="12" spans="1:7" x14ac:dyDescent="0.35">
      <c r="A12" s="81" t="s">
        <v>6</v>
      </c>
      <c r="B12" s="53">
        <f>SQRT(2*B3*B5/B7)</f>
        <v>677.00320038633004</v>
      </c>
      <c r="E12" s="84">
        <v>675</v>
      </c>
      <c r="F12" s="85">
        <v>9748.8888888888869</v>
      </c>
      <c r="G12" s="26"/>
    </row>
    <row r="13" spans="1:7" x14ac:dyDescent="0.35">
      <c r="A13" s="82" t="s">
        <v>7</v>
      </c>
      <c r="B13" s="54">
        <f>B12/2</f>
        <v>338.50160019316502</v>
      </c>
      <c r="E13" s="62">
        <v>700</v>
      </c>
      <c r="F13" s="61">
        <v>9754.2857142857138</v>
      </c>
      <c r="G13" s="26"/>
    </row>
    <row r="14" spans="1:7" x14ac:dyDescent="0.35">
      <c r="A14" s="82" t="s">
        <v>8</v>
      </c>
      <c r="B14" s="90">
        <f>B3/B12</f>
        <v>22.156468376279893</v>
      </c>
      <c r="E14" s="62">
        <v>725</v>
      </c>
      <c r="F14" s="61">
        <v>9771.7241379310326</v>
      </c>
      <c r="G14" s="26"/>
    </row>
    <row r="15" spans="1:7" x14ac:dyDescent="0.35">
      <c r="A15" s="82"/>
      <c r="B15" s="55"/>
      <c r="E15" s="62">
        <v>750</v>
      </c>
      <c r="F15" s="61">
        <v>9800</v>
      </c>
      <c r="G15" s="26"/>
    </row>
    <row r="16" spans="1:7" x14ac:dyDescent="0.35">
      <c r="A16" s="82" t="s">
        <v>9</v>
      </c>
      <c r="B16" s="32">
        <f>B13*B7</f>
        <v>4874.4230427815755</v>
      </c>
      <c r="E16" s="62">
        <v>775</v>
      </c>
      <c r="F16" s="61">
        <v>9838.0645161290304</v>
      </c>
      <c r="G16" s="26"/>
    </row>
    <row r="17" spans="1:16" x14ac:dyDescent="0.35">
      <c r="A17" s="82" t="s">
        <v>10</v>
      </c>
      <c r="B17" s="32">
        <f>B14*B5</f>
        <v>4874.4230427815764</v>
      </c>
      <c r="E17" s="62">
        <v>800</v>
      </c>
      <c r="F17" s="61">
        <v>9885</v>
      </c>
    </row>
    <row r="18" spans="1:16" x14ac:dyDescent="0.35">
      <c r="A18" s="82" t="s">
        <v>11</v>
      </c>
      <c r="B18" s="32">
        <f>B4*B3</f>
        <v>1200000</v>
      </c>
      <c r="E18" s="62">
        <v>825</v>
      </c>
      <c r="F18" s="61">
        <v>9940</v>
      </c>
    </row>
    <row r="19" spans="1:16" ht="15" thickBot="1" x14ac:dyDescent="0.4">
      <c r="A19" s="83"/>
      <c r="B19" s="56"/>
      <c r="E19" s="62">
        <v>850</v>
      </c>
      <c r="F19" s="61">
        <v>10002.35294117647</v>
      </c>
    </row>
    <row r="20" spans="1:16" x14ac:dyDescent="0.35">
      <c r="A20" s="57" t="s">
        <v>49</v>
      </c>
      <c r="B20" s="58">
        <f>B17+B16</f>
        <v>9748.8460855631529</v>
      </c>
    </row>
    <row r="24" spans="1:16" x14ac:dyDescent="0.35">
      <c r="B24" s="15"/>
      <c r="H24" s="9" t="s">
        <v>61</v>
      </c>
      <c r="I24" s="9"/>
      <c r="J24" s="9"/>
      <c r="K24" s="9"/>
    </row>
    <row r="25" spans="1:16" ht="15" thickBot="1" x14ac:dyDescent="0.4"/>
    <row r="26" spans="1:16" x14ac:dyDescent="0.35">
      <c r="E26" s="27" t="s">
        <v>53</v>
      </c>
      <c r="F26" s="28"/>
      <c r="G26" s="29"/>
      <c r="H26" s="29"/>
      <c r="I26" s="30" t="s">
        <v>52</v>
      </c>
      <c r="J26" s="29"/>
      <c r="K26" s="29"/>
      <c r="L26" s="29"/>
      <c r="M26" s="29"/>
      <c r="N26" s="29"/>
      <c r="O26" s="29"/>
      <c r="P26" s="31"/>
    </row>
    <row r="27" spans="1:16" x14ac:dyDescent="0.35">
      <c r="E27" s="32">
        <f>B17+B16</f>
        <v>9748.8460855631529</v>
      </c>
      <c r="F27" s="35">
        <v>180</v>
      </c>
      <c r="G27" s="35">
        <v>185</v>
      </c>
      <c r="H27" s="35">
        <v>190</v>
      </c>
      <c r="I27" s="35">
        <v>195</v>
      </c>
      <c r="J27" s="35">
        <v>200</v>
      </c>
      <c r="K27" s="35">
        <v>205</v>
      </c>
      <c r="L27" s="35">
        <v>210</v>
      </c>
      <c r="M27" s="35">
        <v>215</v>
      </c>
      <c r="N27" s="35">
        <v>220</v>
      </c>
      <c r="O27" s="35">
        <v>225</v>
      </c>
      <c r="P27" s="36">
        <v>230</v>
      </c>
    </row>
    <row r="28" spans="1:16" x14ac:dyDescent="0.35">
      <c r="E28" s="37">
        <v>75</v>
      </c>
      <c r="F28" s="32">
        <f t="dataTable" ref="F28:P38" dt2D="1" dtr="1" r1="B5" r2="B4" ca="1"/>
        <v>8538.149682454623</v>
      </c>
      <c r="G28" s="32">
        <v>8655.9228277521051</v>
      </c>
      <c r="H28" s="32">
        <v>8772.1149103280677</v>
      </c>
      <c r="I28" s="32">
        <v>8886.7879461591747</v>
      </c>
      <c r="J28" s="32">
        <v>9000</v>
      </c>
      <c r="K28" s="32">
        <v>9111.805529092464</v>
      </c>
      <c r="L28" s="32">
        <v>9222.2556893636392</v>
      </c>
      <c r="M28" s="32">
        <v>9331.3986089974751</v>
      </c>
      <c r="N28" s="32">
        <v>9439.2796335313651</v>
      </c>
      <c r="O28" s="32">
        <v>9545.9415460183918</v>
      </c>
      <c r="P28" s="32">
        <v>9651.4247652872473</v>
      </c>
    </row>
    <row r="29" spans="1:16" x14ac:dyDescent="0.35">
      <c r="B29" s="15"/>
      <c r="E29" s="38">
        <v>76</v>
      </c>
      <c r="F29" s="32">
        <v>8594.8821981455912</v>
      </c>
      <c r="G29" s="32">
        <v>8713.4378978678687</v>
      </c>
      <c r="H29" s="32">
        <v>8830.4020293529102</v>
      </c>
      <c r="I29" s="32">
        <v>8945.8370206482068</v>
      </c>
      <c r="J29" s="32">
        <v>9059.8013223249</v>
      </c>
      <c r="K29" s="32">
        <v>9172.3497534710259</v>
      </c>
      <c r="L29" s="32">
        <v>9283.5338099238907</v>
      </c>
      <c r="M29" s="32">
        <v>9393.4019396595613</v>
      </c>
      <c r="N29" s="32">
        <v>9501.9997895179949</v>
      </c>
      <c r="O29" s="32">
        <v>9609.3704268281799</v>
      </c>
      <c r="P29" s="32">
        <v>9715.5545389854087</v>
      </c>
    </row>
    <row r="30" spans="1:16" x14ac:dyDescent="0.35">
      <c r="E30" s="38">
        <v>77</v>
      </c>
      <c r="F30" s="32">
        <v>8651.242685302499</v>
      </c>
      <c r="G30" s="32">
        <v>8770.5758077790997</v>
      </c>
      <c r="H30" s="32">
        <v>8888.3069253936083</v>
      </c>
      <c r="I30" s="32">
        <v>9004.4988755621489</v>
      </c>
      <c r="J30" s="32">
        <v>9119.2104921423979</v>
      </c>
      <c r="K30" s="32">
        <v>9232.4969536956778</v>
      </c>
      <c r="L30" s="32">
        <v>9344.4100937405346</v>
      </c>
      <c r="M30" s="32">
        <v>9454.9986779480823</v>
      </c>
      <c r="N30" s="32">
        <v>9564.3086524850296</v>
      </c>
      <c r="O30" s="32">
        <v>9672.3833670921049</v>
      </c>
      <c r="P30" s="32">
        <v>9779.2637759700501</v>
      </c>
    </row>
    <row r="31" spans="1:16" x14ac:dyDescent="0.35">
      <c r="E31" s="38">
        <v>78</v>
      </c>
      <c r="F31" s="32">
        <v>8707.2383681624342</v>
      </c>
      <c r="G31" s="32">
        <v>8827.3438813722441</v>
      </c>
      <c r="H31" s="32">
        <v>8945.8370206482068</v>
      </c>
      <c r="I31" s="32">
        <v>9062.7810301253558</v>
      </c>
      <c r="J31" s="32">
        <v>9178.2351244670135</v>
      </c>
      <c r="K31" s="32">
        <v>9292.2548393810212</v>
      </c>
      <c r="L31" s="32">
        <v>9404.8923438814545</v>
      </c>
      <c r="M31" s="32">
        <v>9516.1967192781376</v>
      </c>
      <c r="N31" s="32">
        <v>9626.2142091270762</v>
      </c>
      <c r="O31" s="32">
        <v>9734.9884437527708</v>
      </c>
      <c r="P31" s="32">
        <v>9842.5606424344678</v>
      </c>
    </row>
    <row r="32" spans="1:16" x14ac:dyDescent="0.35">
      <c r="E32" s="38">
        <v>79</v>
      </c>
      <c r="F32" s="32">
        <v>8762.8762401394215</v>
      </c>
      <c r="G32" s="32">
        <v>8883.7492085267695</v>
      </c>
      <c r="H32" s="32">
        <v>9002.9995001665975</v>
      </c>
      <c r="I32" s="32">
        <v>9120.6907633139272</v>
      </c>
      <c r="J32" s="32">
        <v>9236.8825910043906</v>
      </c>
      <c r="K32" s="32">
        <v>9351.6308738101943</v>
      </c>
      <c r="L32" s="32">
        <v>9464.9881140971338</v>
      </c>
      <c r="M32" s="32">
        <v>9577.0037067968169</v>
      </c>
      <c r="N32" s="32">
        <v>9687.7241909542408</v>
      </c>
      <c r="O32" s="32">
        <v>9797.1934756847586</v>
      </c>
      <c r="P32" s="32">
        <v>9905.4530436522691</v>
      </c>
    </row>
    <row r="33" spans="5:16" x14ac:dyDescent="0.35">
      <c r="E33" s="38">
        <v>80</v>
      </c>
      <c r="F33" s="32">
        <v>8818.1630740194414</v>
      </c>
      <c r="G33" s="32">
        <v>8939.7986554508025</v>
      </c>
      <c r="H33" s="32">
        <v>9059.8013223249</v>
      </c>
      <c r="I33" s="32">
        <v>9178.2351244670117</v>
      </c>
      <c r="J33" s="32">
        <v>9295.1600308977995</v>
      </c>
      <c r="K33" s="32">
        <v>9410.6322848148739</v>
      </c>
      <c r="L33" s="32">
        <v>9524.7047198325254</v>
      </c>
      <c r="M33" s="32">
        <v>9637.4270425254053</v>
      </c>
      <c r="N33" s="32">
        <v>9748.8460855631529</v>
      </c>
      <c r="O33" s="32">
        <v>9859.0060350929889</v>
      </c>
      <c r="P33" s="32">
        <v>9967.9486355016888</v>
      </c>
    </row>
    <row r="34" spans="5:16" x14ac:dyDescent="0.35">
      <c r="E34" s="38">
        <v>81</v>
      </c>
      <c r="F34" s="32">
        <v>8873.1054315836918</v>
      </c>
      <c r="G34" s="32">
        <v>8995.4988744371476</v>
      </c>
      <c r="H34" s="32">
        <v>9116.2492287124314</v>
      </c>
      <c r="I34" s="32">
        <v>9235.4209433030192</v>
      </c>
      <c r="J34" s="32">
        <v>9353.0743608719386</v>
      </c>
      <c r="K34" s="32">
        <v>9469.2660750450996</v>
      </c>
      <c r="L34" s="32">
        <v>9584.049248621377</v>
      </c>
      <c r="M34" s="32">
        <v>9697.4738978767055</v>
      </c>
      <c r="N34" s="32">
        <v>9809.5871472758736</v>
      </c>
      <c r="O34" s="32">
        <v>9920.4334582718711</v>
      </c>
      <c r="P34" s="32">
        <v>10030.054835343624</v>
      </c>
    </row>
    <row r="35" spans="5:16" x14ac:dyDescent="0.35">
      <c r="E35" s="38">
        <v>82</v>
      </c>
      <c r="F35" s="32">
        <v>8927.7096726988166</v>
      </c>
      <c r="G35" s="32">
        <v>9050.8563130788898</v>
      </c>
      <c r="H35" s="32">
        <v>9172.3497534710259</v>
      </c>
      <c r="I35" s="32">
        <v>9292.2548393810212</v>
      </c>
      <c r="J35" s="32">
        <v>9410.6322848148739</v>
      </c>
      <c r="K35" s="32">
        <v>9527.5390316702451</v>
      </c>
      <c r="L35" s="32">
        <v>9643.028569904789</v>
      </c>
      <c r="M35" s="32">
        <v>9757.1512235898044</v>
      </c>
      <c r="N35" s="32">
        <v>9869.9544071895289</v>
      </c>
      <c r="O35" s="32">
        <v>9981.4828557684741</v>
      </c>
      <c r="P35" s="32">
        <v>10091.778832297108</v>
      </c>
    </row>
    <row r="36" spans="5:16" x14ac:dyDescent="0.35">
      <c r="E36" s="38">
        <v>83</v>
      </c>
      <c r="F36" s="32">
        <v>8981.9819639097477</v>
      </c>
      <c r="G36" s="32">
        <v>9105.877222980771</v>
      </c>
      <c r="H36" s="32">
        <v>9228.1092321233391</v>
      </c>
      <c r="I36" s="32">
        <v>9348.7432310444819</v>
      </c>
      <c r="J36" s="32">
        <v>9467.8403028356988</v>
      </c>
      <c r="K36" s="32">
        <v>9585.4577355492002</v>
      </c>
      <c r="L36" s="32">
        <v>9701.6493443125437</v>
      </c>
      <c r="M36" s="32">
        <v>9816.4657591212526</v>
      </c>
      <c r="N36" s="32">
        <v>9929.9546826760488</v>
      </c>
      <c r="O36" s="32">
        <v>10042.161121989628</v>
      </c>
      <c r="P36" s="32">
        <v>10153.127596952578</v>
      </c>
    </row>
    <row r="37" spans="5:16" x14ac:dyDescent="0.35">
      <c r="E37" s="38">
        <v>84</v>
      </c>
      <c r="F37" s="32">
        <v>9035.9282865680161</v>
      </c>
      <c r="G37" s="32">
        <v>9160.5676679996195</v>
      </c>
      <c r="H37" s="32">
        <v>9283.5338099238907</v>
      </c>
      <c r="I37" s="32">
        <v>9404.8923438814527</v>
      </c>
      <c r="J37" s="32">
        <v>9524.7047198325272</v>
      </c>
      <c r="K37" s="32">
        <v>9643.028569904789</v>
      </c>
      <c r="L37" s="32">
        <v>9759.9180324426907</v>
      </c>
      <c r="M37" s="32">
        <v>9875.4240415285458</v>
      </c>
      <c r="N37" s="32">
        <v>9989.5945863683573</v>
      </c>
      <c r="O37" s="32">
        <v>10102.474944289643</v>
      </c>
      <c r="P37" s="32">
        <v>10214.107890559997</v>
      </c>
    </row>
    <row r="38" spans="5:16" ht="15" thickBot="1" x14ac:dyDescent="0.4">
      <c r="E38" s="39">
        <v>85</v>
      </c>
      <c r="F38" s="32">
        <v>9089.5544445258711</v>
      </c>
      <c r="G38" s="32">
        <v>9214.9335320446007</v>
      </c>
      <c r="H38" s="32">
        <v>9338.6294497640283</v>
      </c>
      <c r="I38" s="32">
        <v>9460.7082187328888</v>
      </c>
      <c r="J38" s="32">
        <v>9581.2316536027865</v>
      </c>
      <c r="K38" s="32">
        <v>9700.2577285348452</v>
      </c>
      <c r="L38" s="32">
        <v>9817.8409031721421</v>
      </c>
      <c r="M38" s="32">
        <v>9934.0324138790693</v>
      </c>
      <c r="N38" s="32">
        <v>10048.880534666536</v>
      </c>
      <c r="O38" s="32">
        <v>10162.430811572593</v>
      </c>
      <c r="P38" s="32">
        <v>10274.726273726224</v>
      </c>
    </row>
    <row r="39" spans="5:16" x14ac:dyDescent="0.35">
      <c r="E39" s="25"/>
    </row>
    <row r="40" spans="5:16" x14ac:dyDescent="0.35">
      <c r="E40" s="86" t="s">
        <v>69</v>
      </c>
      <c r="F40" s="87">
        <f>MIN(F28:P38)</f>
        <v>8538.149682454623</v>
      </c>
    </row>
    <row r="41" spans="5:16" x14ac:dyDescent="0.35">
      <c r="E41" s="86" t="s">
        <v>70</v>
      </c>
      <c r="F41" s="88">
        <f>MAX(F28:P38)</f>
        <v>10274.726273726224</v>
      </c>
    </row>
    <row r="43" spans="5:16" x14ac:dyDescent="0.35">
      <c r="F43" s="2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E2689-48E9-4B71-B55C-199900C364FD}">
  <dimension ref="A1:G27"/>
  <sheetViews>
    <sheetView tabSelected="1" topLeftCell="A7" workbookViewId="0">
      <selection activeCell="D23" sqref="D23"/>
    </sheetView>
  </sheetViews>
  <sheetFormatPr defaultRowHeight="14.5" x14ac:dyDescent="0.35"/>
  <cols>
    <col min="1" max="1" width="56.81640625" bestFit="1" customWidth="1"/>
    <col min="2" max="2" width="13.1796875" bestFit="1" customWidth="1"/>
    <col min="5" max="5" width="19" customWidth="1"/>
    <col min="6" max="6" width="17.453125" bestFit="1" customWidth="1"/>
  </cols>
  <sheetData>
    <row r="1" spans="1:7" x14ac:dyDescent="0.35">
      <c r="A1" t="s">
        <v>0</v>
      </c>
    </row>
    <row r="2" spans="1:7" ht="15" thickBot="1" x14ac:dyDescent="0.4">
      <c r="E2" s="26"/>
      <c r="F2" s="26"/>
      <c r="G2" s="26"/>
    </row>
    <row r="3" spans="1:7" x14ac:dyDescent="0.35">
      <c r="A3" s="100" t="s">
        <v>3</v>
      </c>
      <c r="B3" s="96">
        <v>15000</v>
      </c>
      <c r="E3" s="59" t="s">
        <v>60</v>
      </c>
      <c r="F3" s="59"/>
      <c r="G3" s="26"/>
    </row>
    <row r="4" spans="1:7" x14ac:dyDescent="0.35">
      <c r="A4" s="101" t="s">
        <v>1</v>
      </c>
      <c r="B4" s="97">
        <v>80</v>
      </c>
      <c r="E4" s="63" t="s">
        <v>50</v>
      </c>
      <c r="F4" s="63" t="s">
        <v>51</v>
      </c>
      <c r="G4" s="26"/>
    </row>
    <row r="5" spans="1:7" x14ac:dyDescent="0.35">
      <c r="A5" s="101" t="s">
        <v>5</v>
      </c>
      <c r="B5" s="97">
        <v>220</v>
      </c>
      <c r="E5" s="64">
        <f>SQRT(2*B3*B5/B7)</f>
        <v>677.00320038633004</v>
      </c>
      <c r="F5" s="65">
        <f>B17+B16</f>
        <v>9748.8460855633093</v>
      </c>
      <c r="G5" s="26"/>
    </row>
    <row r="6" spans="1:7" x14ac:dyDescent="0.35">
      <c r="A6" s="101" t="s">
        <v>4</v>
      </c>
      <c r="B6" s="98">
        <v>18</v>
      </c>
      <c r="E6" s="19">
        <v>500</v>
      </c>
      <c r="F6" s="18">
        <f t="dataTable" ref="F6:F19" dt2D="0" dtr="0" r1="B12"/>
        <v>10200</v>
      </c>
      <c r="G6" s="26"/>
    </row>
    <row r="7" spans="1:7" ht="15" thickBot="1" x14ac:dyDescent="0.4">
      <c r="A7" s="102" t="s">
        <v>2</v>
      </c>
      <c r="B7" s="99">
        <f>B6/100*(B4)</f>
        <v>14.399999999999999</v>
      </c>
      <c r="E7" s="20">
        <v>550</v>
      </c>
      <c r="F7" s="18">
        <v>9960</v>
      </c>
      <c r="G7" s="26"/>
    </row>
    <row r="8" spans="1:7" x14ac:dyDescent="0.35">
      <c r="E8" s="20">
        <v>575</v>
      </c>
      <c r="F8" s="18">
        <v>9879.1304347826081</v>
      </c>
      <c r="G8" s="26"/>
    </row>
    <row r="9" spans="1:7" x14ac:dyDescent="0.35">
      <c r="E9" s="20">
        <v>600</v>
      </c>
      <c r="F9" s="18">
        <v>9820</v>
      </c>
      <c r="G9" s="26"/>
    </row>
    <row r="10" spans="1:7" x14ac:dyDescent="0.35">
      <c r="A10" s="1"/>
      <c r="B10" s="2"/>
      <c r="E10" s="20">
        <v>625</v>
      </c>
      <c r="F10" s="18">
        <v>9780</v>
      </c>
      <c r="G10" s="26"/>
    </row>
    <row r="11" spans="1:7" ht="15" thickBot="1" x14ac:dyDescent="0.4">
      <c r="E11" s="20">
        <v>650</v>
      </c>
      <c r="F11" s="18">
        <v>9756.9230769230762</v>
      </c>
      <c r="G11" s="26"/>
    </row>
    <row r="12" spans="1:7" x14ac:dyDescent="0.35">
      <c r="A12" s="93" t="s">
        <v>6</v>
      </c>
      <c r="B12" s="16">
        <v>677.00332149200278</v>
      </c>
      <c r="E12" s="22">
        <v>675</v>
      </c>
      <c r="F12" s="23">
        <v>9748.8888888888869</v>
      </c>
      <c r="G12" s="26"/>
    </row>
    <row r="13" spans="1:7" x14ac:dyDescent="0.35">
      <c r="A13" s="94" t="s">
        <v>7</v>
      </c>
      <c r="B13" s="8">
        <f>B12/2</f>
        <v>338.50166074600139</v>
      </c>
      <c r="E13" s="20">
        <v>700</v>
      </c>
      <c r="F13" s="18">
        <v>9754.2857142857138</v>
      </c>
      <c r="G13" s="26"/>
    </row>
    <row r="14" spans="1:7" x14ac:dyDescent="0.35">
      <c r="A14" s="94" t="s">
        <v>8</v>
      </c>
      <c r="B14" s="89">
        <f>B3/B12</f>
        <v>22.156464412822221</v>
      </c>
      <c r="E14" s="20">
        <v>725</v>
      </c>
      <c r="F14" s="18">
        <v>9771.7241379310326</v>
      </c>
      <c r="G14" s="26"/>
    </row>
    <row r="15" spans="1:7" x14ac:dyDescent="0.35">
      <c r="A15" s="94"/>
      <c r="B15" s="3"/>
      <c r="E15" s="20">
        <v>750</v>
      </c>
      <c r="F15" s="18">
        <v>9800</v>
      </c>
      <c r="G15" s="26"/>
    </row>
    <row r="16" spans="1:7" x14ac:dyDescent="0.35">
      <c r="A16" s="94" t="s">
        <v>9</v>
      </c>
      <c r="B16" s="4">
        <f>B13*B7</f>
        <v>4874.4239147424196</v>
      </c>
      <c r="E16" s="20">
        <v>775</v>
      </c>
      <c r="F16" s="18">
        <v>9838.0645161290304</v>
      </c>
      <c r="G16" s="26"/>
    </row>
    <row r="17" spans="1:6" x14ac:dyDescent="0.35">
      <c r="A17" s="94" t="s">
        <v>10</v>
      </c>
      <c r="B17" s="4">
        <f>B14*B5</f>
        <v>4874.4221708208888</v>
      </c>
      <c r="E17" s="21">
        <v>800</v>
      </c>
      <c r="F17" s="18">
        <v>9885</v>
      </c>
    </row>
    <row r="18" spans="1:6" ht="15" thickBot="1" x14ac:dyDescent="0.4">
      <c r="A18" s="94" t="s">
        <v>11</v>
      </c>
      <c r="B18" s="5">
        <f>B4*B3</f>
        <v>1200000</v>
      </c>
      <c r="E18" s="21">
        <v>825</v>
      </c>
      <c r="F18" s="18">
        <v>9940</v>
      </c>
    </row>
    <row r="19" spans="1:6" ht="15" thickBot="1" x14ac:dyDescent="0.4">
      <c r="A19" s="95"/>
      <c r="B19" s="5"/>
      <c r="E19" s="21">
        <v>850</v>
      </c>
      <c r="F19" s="18">
        <v>10002.35294117647</v>
      </c>
    </row>
    <row r="20" spans="1:6" x14ac:dyDescent="0.35">
      <c r="A20" s="57" t="s">
        <v>49</v>
      </c>
      <c r="B20" s="58">
        <f>B17+B16</f>
        <v>9748.8460855633093</v>
      </c>
    </row>
    <row r="24" spans="1:6" x14ac:dyDescent="0.35">
      <c r="B24" s="15"/>
    </row>
    <row r="27" spans="1:6" x14ac:dyDescent="0.35">
      <c r="E27" s="91"/>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F079F-98CB-4335-B666-0EB7080E59A4}">
  <dimension ref="A1:G25"/>
  <sheetViews>
    <sheetView showGridLines="0" workbookViewId="0">
      <selection activeCell="D30" sqref="D30"/>
    </sheetView>
  </sheetViews>
  <sheetFormatPr defaultRowHeight="14.5" x14ac:dyDescent="0.35"/>
  <cols>
    <col min="1" max="1" width="2.1796875" customWidth="1"/>
    <col min="2" max="2" width="4.1796875" bestFit="1" customWidth="1"/>
    <col min="3" max="3" width="43.453125" bestFit="1" customWidth="1"/>
    <col min="4" max="4" width="13.08984375" bestFit="1" customWidth="1"/>
    <col min="5" max="5" width="10.36328125" bestFit="1" customWidth="1"/>
    <col min="6" max="6" width="7.08984375" bestFit="1" customWidth="1"/>
  </cols>
  <sheetData>
    <row r="1" spans="1:5" x14ac:dyDescent="0.35">
      <c r="A1" s="9" t="s">
        <v>29</v>
      </c>
    </row>
    <row r="2" spans="1:5" x14ac:dyDescent="0.35">
      <c r="A2" s="9" t="s">
        <v>66</v>
      </c>
    </row>
    <row r="3" spans="1:5" x14ac:dyDescent="0.35">
      <c r="A3" s="9" t="s">
        <v>67</v>
      </c>
    </row>
    <row r="4" spans="1:5" x14ac:dyDescent="0.35">
      <c r="A4" s="9" t="s">
        <v>30</v>
      </c>
    </row>
    <row r="5" spans="1:5" x14ac:dyDescent="0.35">
      <c r="A5" s="9" t="s">
        <v>31</v>
      </c>
    </row>
    <row r="6" spans="1:5" x14ac:dyDescent="0.35">
      <c r="A6" s="9"/>
      <c r="B6" t="s">
        <v>32</v>
      </c>
    </row>
    <row r="7" spans="1:5" x14ac:dyDescent="0.35">
      <c r="A7" s="9"/>
      <c r="B7" t="s">
        <v>68</v>
      </c>
    </row>
    <row r="8" spans="1:5" x14ac:dyDescent="0.35">
      <c r="A8" s="9"/>
      <c r="B8" t="s">
        <v>59</v>
      </c>
    </row>
    <row r="9" spans="1:5" x14ac:dyDescent="0.35">
      <c r="A9" s="9" t="s">
        <v>33</v>
      </c>
    </row>
    <row r="10" spans="1:5" x14ac:dyDescent="0.35">
      <c r="B10" t="s">
        <v>34</v>
      </c>
    </row>
    <row r="11" spans="1:5" x14ac:dyDescent="0.35">
      <c r="B11" t="s">
        <v>35</v>
      </c>
    </row>
    <row r="12" spans="1:5" x14ac:dyDescent="0.35">
      <c r="B12" t="s">
        <v>36</v>
      </c>
    </row>
    <row r="14" spans="1:5" ht="15" thickBot="1" x14ac:dyDescent="0.4">
      <c r="A14" t="s">
        <v>37</v>
      </c>
    </row>
    <row r="15" spans="1:5" ht="15" thickBot="1" x14ac:dyDescent="0.4">
      <c r="B15" s="12" t="s">
        <v>38</v>
      </c>
      <c r="C15" s="12" t="s">
        <v>39</v>
      </c>
      <c r="D15" s="12" t="s">
        <v>40</v>
      </c>
      <c r="E15" s="12" t="s">
        <v>41</v>
      </c>
    </row>
    <row r="16" spans="1:5" ht="15" thickBot="1" x14ac:dyDescent="0.4">
      <c r="B16" s="11" t="s">
        <v>46</v>
      </c>
      <c r="C16" s="11" t="s">
        <v>49</v>
      </c>
      <c r="D16" s="13">
        <v>13160</v>
      </c>
      <c r="E16" s="13">
        <v>9748.8460855633093</v>
      </c>
    </row>
    <row r="19" spans="1:7" ht="15" thickBot="1" x14ac:dyDescent="0.4">
      <c r="A19" t="s">
        <v>42</v>
      </c>
    </row>
    <row r="20" spans="1:7" ht="15" thickBot="1" x14ac:dyDescent="0.4">
      <c r="B20" s="12" t="s">
        <v>38</v>
      </c>
      <c r="C20" s="12" t="s">
        <v>39</v>
      </c>
      <c r="D20" s="12" t="s">
        <v>40</v>
      </c>
      <c r="E20" s="12" t="s">
        <v>41</v>
      </c>
      <c r="F20" s="12" t="s">
        <v>43</v>
      </c>
    </row>
    <row r="21" spans="1:7" ht="15" thickBot="1" x14ac:dyDescent="0.4">
      <c r="B21" s="11" t="s">
        <v>47</v>
      </c>
      <c r="C21" s="11" t="s">
        <v>6</v>
      </c>
      <c r="D21" s="17">
        <v>300</v>
      </c>
      <c r="E21" s="17">
        <v>677.00332149200278</v>
      </c>
      <c r="F21" s="11" t="s">
        <v>48</v>
      </c>
    </row>
    <row r="24" spans="1:7" ht="15" thickBot="1" x14ac:dyDescent="0.4">
      <c r="A24" t="s">
        <v>44</v>
      </c>
    </row>
    <row r="25" spans="1:7" ht="15" thickBot="1" x14ac:dyDescent="0.4">
      <c r="B25" s="14" t="s">
        <v>45</v>
      </c>
      <c r="C25" s="14"/>
      <c r="D25" s="14"/>
      <c r="E25" s="14"/>
      <c r="F25" s="14"/>
      <c r="G25"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0F9F1-9A6F-4141-8741-621A37133589}">
  <dimension ref="A1:P38"/>
  <sheetViews>
    <sheetView workbookViewId="0">
      <selection activeCell="E10" sqref="E10"/>
    </sheetView>
  </sheetViews>
  <sheetFormatPr defaultRowHeight="14.5" x14ac:dyDescent="0.35"/>
  <cols>
    <col min="1" max="1" width="56.81640625" bestFit="1" customWidth="1"/>
    <col min="2" max="2" width="13.1796875" bestFit="1" customWidth="1"/>
    <col min="4" max="4" width="9.54296875" bestFit="1" customWidth="1"/>
    <col min="5" max="5" width="17" bestFit="1" customWidth="1"/>
    <col min="6" max="6" width="17.453125" bestFit="1" customWidth="1"/>
    <col min="8" max="8" width="9.36328125" bestFit="1" customWidth="1"/>
  </cols>
  <sheetData>
    <row r="1" spans="1:9" x14ac:dyDescent="0.35">
      <c r="A1" s="66" t="s">
        <v>54</v>
      </c>
      <c r="B1" s="70">
        <v>13000</v>
      </c>
      <c r="D1" s="191" t="s">
        <v>74</v>
      </c>
      <c r="E1" s="188">
        <v>13000</v>
      </c>
      <c r="F1" s="26"/>
      <c r="G1" s="46">
        <f>SQRT(2*E2*B5/B7)</f>
        <v>677.00320038633004</v>
      </c>
      <c r="H1" s="92">
        <f>E2/SQRT(2*E2*B5/B7)</f>
        <v>22.156468376279893</v>
      </c>
      <c r="I1" s="46">
        <f>(SQRT(2*E2*B5/B7)/2)*B7+(E2/SQRT(2*E2*B5/B7)*B5)</f>
        <v>9748.8460855631529</v>
      </c>
    </row>
    <row r="2" spans="1:9" x14ac:dyDescent="0.35">
      <c r="A2" s="67" t="s">
        <v>55</v>
      </c>
      <c r="B2" s="71">
        <v>17000</v>
      </c>
      <c r="D2" s="192" t="s">
        <v>75</v>
      </c>
      <c r="E2" s="189">
        <v>15000</v>
      </c>
      <c r="F2" s="26"/>
      <c r="G2" s="26"/>
    </row>
    <row r="3" spans="1:9" ht="15" thickBot="1" x14ac:dyDescent="0.4">
      <c r="A3" s="68" t="s">
        <v>56</v>
      </c>
      <c r="B3" s="72">
        <v>15000</v>
      </c>
      <c r="D3" s="193" t="s">
        <v>73</v>
      </c>
      <c r="E3" s="190">
        <v>17000</v>
      </c>
      <c r="F3" s="42"/>
      <c r="G3" s="34"/>
    </row>
    <row r="4" spans="1:9" x14ac:dyDescent="0.35">
      <c r="A4" s="68" t="s">
        <v>1</v>
      </c>
      <c r="B4" s="48">
        <v>80</v>
      </c>
      <c r="E4" s="43"/>
      <c r="F4" s="42"/>
      <c r="G4" s="34"/>
    </row>
    <row r="5" spans="1:9" x14ac:dyDescent="0.35">
      <c r="A5" s="68" t="s">
        <v>5</v>
      </c>
      <c r="B5" s="48">
        <v>220</v>
      </c>
      <c r="E5" s="45"/>
      <c r="F5" s="42"/>
      <c r="G5" s="34"/>
    </row>
    <row r="6" spans="1:9" x14ac:dyDescent="0.35">
      <c r="A6" s="68" t="s">
        <v>4</v>
      </c>
      <c r="B6" s="41">
        <v>18</v>
      </c>
      <c r="E6" s="6"/>
      <c r="F6" s="42"/>
      <c r="G6" s="34"/>
    </row>
    <row r="7" spans="1:9" ht="15" thickBot="1" x14ac:dyDescent="0.4">
      <c r="A7" s="69" t="s">
        <v>2</v>
      </c>
      <c r="B7" s="48">
        <f>B6/100*(B4)</f>
        <v>14.399999999999999</v>
      </c>
      <c r="E7" s="25"/>
      <c r="F7" s="42"/>
      <c r="G7" s="34"/>
    </row>
    <row r="8" spans="1:9" x14ac:dyDescent="0.35">
      <c r="C8" s="26"/>
      <c r="E8" s="25"/>
      <c r="F8" s="42"/>
      <c r="G8" s="34"/>
    </row>
    <row r="9" spans="1:9" ht="15" x14ac:dyDescent="0.35">
      <c r="A9" s="78" t="s">
        <v>65</v>
      </c>
      <c r="E9" s="25"/>
      <c r="F9" s="42"/>
      <c r="G9" s="34"/>
    </row>
    <row r="10" spans="1:9" ht="15" x14ac:dyDescent="0.35">
      <c r="A10" s="78" t="s">
        <v>63</v>
      </c>
      <c r="B10" s="2"/>
      <c r="C10" s="26"/>
      <c r="D10" s="26"/>
      <c r="E10" s="25"/>
      <c r="F10" s="42"/>
      <c r="G10" s="34"/>
    </row>
    <row r="11" spans="1:9" ht="15.5" thickBot="1" x14ac:dyDescent="0.4">
      <c r="A11" s="78" t="s">
        <v>64</v>
      </c>
      <c r="E11" s="25"/>
      <c r="F11" s="42"/>
      <c r="G11" s="34"/>
    </row>
    <row r="12" spans="1:9" x14ac:dyDescent="0.35">
      <c r="A12" s="73" t="s">
        <v>6</v>
      </c>
      <c r="B12" s="40">
        <f>SQRT(2*B3*B5/B7)</f>
        <v>677.00320038633004</v>
      </c>
      <c r="C12" s="26"/>
      <c r="E12" s="44"/>
      <c r="F12" s="42"/>
      <c r="G12" s="34"/>
    </row>
    <row r="13" spans="1:9" x14ac:dyDescent="0.35">
      <c r="A13" s="74" t="s">
        <v>7</v>
      </c>
      <c r="B13" s="76">
        <f>B12/2</f>
        <v>338.50160019316502</v>
      </c>
      <c r="C13" s="26"/>
      <c r="E13" s="6"/>
      <c r="F13" s="42"/>
      <c r="G13" s="34"/>
    </row>
    <row r="14" spans="1:9" x14ac:dyDescent="0.35">
      <c r="A14" s="74" t="s">
        <v>8</v>
      </c>
      <c r="B14" s="40">
        <f>B3/B12</f>
        <v>22.156468376279893</v>
      </c>
      <c r="C14" s="26"/>
      <c r="E14" s="25"/>
      <c r="F14" s="34"/>
      <c r="G14" s="33"/>
    </row>
    <row r="15" spans="1:9" x14ac:dyDescent="0.35">
      <c r="A15" s="74"/>
      <c r="B15" s="77"/>
      <c r="C15" s="26"/>
      <c r="E15" s="25"/>
      <c r="F15" s="33"/>
      <c r="G15" s="33"/>
    </row>
    <row r="16" spans="1:9" x14ac:dyDescent="0.35">
      <c r="A16" s="74" t="s">
        <v>9</v>
      </c>
      <c r="B16" s="47">
        <f>B13*B7</f>
        <v>4874.4230427815755</v>
      </c>
      <c r="C16" s="26"/>
      <c r="E16" s="25"/>
      <c r="F16" s="33"/>
      <c r="G16" s="33"/>
    </row>
    <row r="17" spans="1:16" x14ac:dyDescent="0.35">
      <c r="A17" s="74" t="s">
        <v>10</v>
      </c>
      <c r="B17" s="47">
        <f>B14*B5</f>
        <v>4874.4230427815764</v>
      </c>
      <c r="C17" s="26"/>
      <c r="E17" s="25"/>
      <c r="F17" s="33"/>
      <c r="G17" s="33"/>
    </row>
    <row r="18" spans="1:16" x14ac:dyDescent="0.35">
      <c r="A18" s="74" t="s">
        <v>11</v>
      </c>
      <c r="B18" s="47">
        <f>B4*B3</f>
        <v>1200000</v>
      </c>
      <c r="C18" s="26"/>
      <c r="E18" s="25"/>
      <c r="F18" s="33"/>
      <c r="G18" s="33"/>
    </row>
    <row r="19" spans="1:16" ht="15" thickBot="1" x14ac:dyDescent="0.4">
      <c r="A19" s="75"/>
      <c r="B19" s="47"/>
      <c r="C19" s="26"/>
      <c r="E19" s="25"/>
      <c r="F19" s="33"/>
      <c r="G19" s="33"/>
    </row>
    <row r="20" spans="1:16" x14ac:dyDescent="0.35">
      <c r="A20" s="7" t="s">
        <v>49</v>
      </c>
      <c r="B20" s="79">
        <f>B17+B16</f>
        <v>9748.8460855631529</v>
      </c>
      <c r="C20" s="26"/>
      <c r="E20" s="25"/>
      <c r="F20" s="42"/>
      <c r="G20" s="34"/>
      <c r="H20" s="34"/>
      <c r="I20" s="43"/>
    </row>
    <row r="21" spans="1:16" x14ac:dyDescent="0.35">
      <c r="E21" s="25"/>
      <c r="F21" s="34"/>
      <c r="G21" s="34"/>
      <c r="H21" s="34"/>
      <c r="I21" s="34"/>
    </row>
    <row r="22" spans="1:16" x14ac:dyDescent="0.35">
      <c r="E22" s="25"/>
      <c r="F22" s="34"/>
      <c r="G22" s="34"/>
      <c r="H22" s="34"/>
      <c r="I22" s="34"/>
    </row>
    <row r="23" spans="1:16" x14ac:dyDescent="0.35">
      <c r="E23" s="25"/>
      <c r="F23" s="34"/>
      <c r="G23" s="34"/>
      <c r="H23" s="34"/>
      <c r="I23" s="34"/>
    </row>
    <row r="24" spans="1:16" x14ac:dyDescent="0.35">
      <c r="B24" s="15"/>
      <c r="E24" s="25"/>
      <c r="F24" s="34"/>
      <c r="G24" s="34"/>
      <c r="H24" s="34"/>
      <c r="I24" s="34"/>
    </row>
    <row r="25" spans="1:16" x14ac:dyDescent="0.35">
      <c r="E25" s="25"/>
      <c r="F25" s="34"/>
      <c r="G25" s="34"/>
      <c r="H25" s="34"/>
      <c r="I25" s="34"/>
    </row>
    <row r="26" spans="1:16" x14ac:dyDescent="0.35">
      <c r="E26" s="25"/>
      <c r="F26" s="34"/>
      <c r="G26" s="34"/>
      <c r="H26" s="34"/>
      <c r="I26" s="34"/>
      <c r="J26" s="34"/>
      <c r="K26" s="34"/>
      <c r="L26" s="34"/>
      <c r="M26" s="34"/>
      <c r="N26" s="34"/>
      <c r="O26" s="34"/>
      <c r="P26" s="34"/>
    </row>
    <row r="27" spans="1:16" x14ac:dyDescent="0.35">
      <c r="F27" s="34"/>
      <c r="G27" s="34"/>
      <c r="H27" s="34"/>
      <c r="I27" s="34"/>
      <c r="J27" s="34"/>
      <c r="K27" s="34"/>
      <c r="L27" s="34"/>
      <c r="M27" s="34"/>
      <c r="N27" s="34"/>
      <c r="O27" s="34"/>
      <c r="P27" s="34"/>
    </row>
    <row r="28" spans="1:16" x14ac:dyDescent="0.35">
      <c r="F28" s="34"/>
      <c r="G28" s="34"/>
      <c r="H28" s="34"/>
      <c r="I28" s="34"/>
      <c r="J28" s="34"/>
      <c r="K28" s="34"/>
      <c r="L28" s="34"/>
      <c r="M28" s="34"/>
      <c r="N28" s="34"/>
      <c r="O28" s="34"/>
      <c r="P28" s="34"/>
    </row>
    <row r="29" spans="1:16" x14ac:dyDescent="0.35">
      <c r="B29" s="15"/>
      <c r="F29" s="34"/>
      <c r="G29" s="34"/>
      <c r="H29" s="34"/>
      <c r="I29" s="34"/>
      <c r="J29" s="34"/>
      <c r="K29" s="34"/>
      <c r="L29" s="34"/>
      <c r="M29" s="34"/>
      <c r="N29" s="34"/>
      <c r="O29" s="34"/>
      <c r="P29" s="34"/>
    </row>
    <row r="30" spans="1:16" x14ac:dyDescent="0.35">
      <c r="F30" s="34"/>
      <c r="G30" s="34"/>
      <c r="H30" s="34"/>
      <c r="I30" s="34"/>
      <c r="J30" s="34"/>
      <c r="K30" s="34"/>
      <c r="L30" s="34"/>
      <c r="M30" s="34"/>
      <c r="N30" s="34"/>
      <c r="O30" s="34"/>
      <c r="P30" s="34"/>
    </row>
    <row r="31" spans="1:16" x14ac:dyDescent="0.35">
      <c r="F31" s="34"/>
      <c r="G31" s="34"/>
      <c r="H31" s="34"/>
      <c r="I31" s="34"/>
      <c r="J31" s="34"/>
      <c r="K31" s="34"/>
      <c r="L31" s="34"/>
      <c r="M31" s="34"/>
      <c r="N31" s="34"/>
      <c r="O31" s="34"/>
      <c r="P31" s="34"/>
    </row>
    <row r="32" spans="1:16" x14ac:dyDescent="0.35">
      <c r="F32" s="34"/>
      <c r="G32" s="34"/>
      <c r="H32" s="34"/>
      <c r="I32" s="34"/>
      <c r="J32" s="34"/>
      <c r="K32" s="34"/>
      <c r="L32" s="34"/>
      <c r="M32" s="34"/>
      <c r="N32" s="34"/>
      <c r="O32" s="34"/>
      <c r="P32" s="34"/>
    </row>
    <row r="33" spans="6:16" x14ac:dyDescent="0.35">
      <c r="J33" s="34"/>
      <c r="K33" s="34"/>
      <c r="L33" s="34"/>
      <c r="M33" s="34"/>
      <c r="N33" s="34"/>
      <c r="O33" s="34"/>
      <c r="P33" s="34"/>
    </row>
    <row r="34" spans="6:16" x14ac:dyDescent="0.35">
      <c r="F34" s="24"/>
      <c r="J34" s="34"/>
      <c r="K34" s="34"/>
      <c r="L34" s="34"/>
      <c r="M34" s="34"/>
      <c r="N34" s="34"/>
      <c r="O34" s="34"/>
      <c r="P34" s="34"/>
    </row>
    <row r="35" spans="6:16" x14ac:dyDescent="0.35">
      <c r="J35" s="34"/>
      <c r="K35" s="34"/>
      <c r="L35" s="34"/>
      <c r="M35" s="34"/>
      <c r="N35" s="34"/>
      <c r="O35" s="34"/>
      <c r="P35" s="34"/>
    </row>
    <row r="36" spans="6:16" x14ac:dyDescent="0.35">
      <c r="J36" s="34"/>
      <c r="K36" s="34"/>
      <c r="L36" s="34"/>
      <c r="M36" s="34"/>
      <c r="N36" s="34"/>
      <c r="O36" s="34"/>
      <c r="P36" s="34"/>
    </row>
    <row r="37" spans="6:16" x14ac:dyDescent="0.35">
      <c r="F37" s="24"/>
      <c r="J37" s="34"/>
      <c r="K37" s="34"/>
      <c r="L37" s="34"/>
      <c r="M37" s="34"/>
      <c r="N37" s="34"/>
      <c r="O37" s="34"/>
      <c r="P37" s="34"/>
    </row>
    <row r="38" spans="6:16" x14ac:dyDescent="0.35">
      <c r="J38" s="34"/>
      <c r="K38" s="34"/>
      <c r="L38" s="34"/>
      <c r="M38" s="34"/>
      <c r="N38" s="34"/>
      <c r="O38" s="34"/>
      <c r="P38" s="34"/>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40527-6A66-4214-98E4-1CF17C0BDA94}">
  <dimension ref="A1:J242"/>
  <sheetViews>
    <sheetView showGridLines="0" showRowColHeaders="0" topLeftCell="A157" workbookViewId="0">
      <selection activeCell="K110" sqref="K110"/>
    </sheetView>
  </sheetViews>
  <sheetFormatPr defaultRowHeight="13" x14ac:dyDescent="0.3"/>
  <cols>
    <col min="1" max="1" width="2" style="103" customWidth="1"/>
    <col min="2" max="2" width="1.81640625" style="103" customWidth="1"/>
    <col min="3" max="3" width="12.1796875" style="103" customWidth="1"/>
    <col min="4" max="4" width="12.26953125" style="103" customWidth="1"/>
    <col min="5" max="5" width="18.26953125" style="103" customWidth="1"/>
    <col min="6" max="6" width="1.7265625" style="106" customWidth="1"/>
    <col min="7" max="7" width="5.26953125" style="103" customWidth="1"/>
    <col min="8" max="8" width="15.7265625" style="103" customWidth="1"/>
    <col min="9" max="9" width="11.1796875" style="103" customWidth="1"/>
    <col min="10" max="10" width="2.7265625" style="110" customWidth="1"/>
    <col min="11" max="11" width="80.7265625" style="103" customWidth="1"/>
    <col min="12" max="16384" width="8.7265625" style="103"/>
  </cols>
  <sheetData>
    <row r="1" spans="2:6" x14ac:dyDescent="0.3">
      <c r="E1" s="104"/>
      <c r="F1" s="105" t="s">
        <v>78</v>
      </c>
    </row>
    <row r="2" spans="2:6" x14ac:dyDescent="0.3">
      <c r="F2" s="106" t="s">
        <v>79</v>
      </c>
    </row>
    <row r="3" spans="2:6" x14ac:dyDescent="0.3">
      <c r="F3" s="106" t="s">
        <v>80</v>
      </c>
    </row>
    <row r="5" spans="2:6" x14ac:dyDescent="0.3">
      <c r="B5" s="103" t="s">
        <v>81</v>
      </c>
    </row>
    <row r="6" spans="2:6" x14ac:dyDescent="0.3">
      <c r="C6" s="103" t="s">
        <v>82</v>
      </c>
      <c r="E6" s="107">
        <v>1000</v>
      </c>
    </row>
    <row r="7" spans="2:6" x14ac:dyDescent="0.3">
      <c r="C7" s="103" t="s">
        <v>83</v>
      </c>
    </row>
    <row r="8" spans="2:6" x14ac:dyDescent="0.3">
      <c r="C8" s="103" t="s">
        <v>84</v>
      </c>
    </row>
    <row r="9" spans="2:6" x14ac:dyDescent="0.3">
      <c r="C9" s="103" t="s">
        <v>85</v>
      </c>
    </row>
    <row r="10" spans="2:6" x14ac:dyDescent="0.3">
      <c r="C10" s="103" t="s">
        <v>86</v>
      </c>
      <c r="E10" s="108">
        <v>0.95</v>
      </c>
    </row>
    <row r="12" spans="2:6" x14ac:dyDescent="0.3">
      <c r="B12" s="103" t="s">
        <v>87</v>
      </c>
    </row>
    <row r="13" spans="2:6" x14ac:dyDescent="0.3">
      <c r="C13" s="103" t="s">
        <v>88</v>
      </c>
      <c r="E13" s="109">
        <v>5.7488087999999999</v>
      </c>
    </row>
    <row r="14" spans="2:6" x14ac:dyDescent="0.3">
      <c r="C14" s="103" t="s">
        <v>89</v>
      </c>
      <c r="E14" s="107">
        <v>173.94907967716722</v>
      </c>
    </row>
    <row r="15" spans="2:6" x14ac:dyDescent="0.3">
      <c r="C15" s="103" t="s">
        <v>90</v>
      </c>
      <c r="E15" s="107">
        <v>173.94907967716722</v>
      </c>
    </row>
    <row r="17" spans="1:10" x14ac:dyDescent="0.3">
      <c r="B17" s="103" t="s">
        <v>91</v>
      </c>
    </row>
    <row r="18" spans="1:10" x14ac:dyDescent="0.3">
      <c r="C18" s="103" t="s">
        <v>92</v>
      </c>
      <c r="E18" s="103">
        <v>1</v>
      </c>
    </row>
    <row r="19" spans="1:10" x14ac:dyDescent="0.3">
      <c r="C19" s="103" t="s">
        <v>93</v>
      </c>
      <c r="E19" s="103">
        <v>0</v>
      </c>
    </row>
    <row r="20" spans="1:10" x14ac:dyDescent="0.3">
      <c r="C20" s="103" t="s">
        <v>94</v>
      </c>
      <c r="E20" s="103">
        <v>0</v>
      </c>
    </row>
    <row r="21" spans="1:10" x14ac:dyDescent="0.3">
      <c r="C21" s="103" t="s">
        <v>95</v>
      </c>
      <c r="E21" s="103">
        <v>0</v>
      </c>
    </row>
    <row r="22" spans="1:10" x14ac:dyDescent="0.3">
      <c r="C22" s="103" t="s">
        <v>96</v>
      </c>
      <c r="E22" s="103">
        <v>3</v>
      </c>
    </row>
    <row r="24" spans="1:10" x14ac:dyDescent="0.3">
      <c r="F24" s="105" t="s">
        <v>96</v>
      </c>
    </row>
    <row r="27" spans="1:10" x14ac:dyDescent="0.3">
      <c r="A27" s="111" t="s">
        <v>97</v>
      </c>
    </row>
    <row r="29" spans="1:10" x14ac:dyDescent="0.3">
      <c r="A29" s="111" t="s">
        <v>98</v>
      </c>
      <c r="B29" s="111"/>
      <c r="C29" s="111"/>
      <c r="D29" s="111"/>
      <c r="E29" s="111"/>
      <c r="F29" s="105"/>
      <c r="G29" s="111"/>
      <c r="H29" s="111"/>
      <c r="I29" s="111"/>
      <c r="J29" s="112" t="s">
        <v>99</v>
      </c>
    </row>
    <row r="31" spans="1:10" x14ac:dyDescent="0.3">
      <c r="B31" s="103" t="s">
        <v>100</v>
      </c>
    </row>
    <row r="32" spans="1:10" x14ac:dyDescent="0.3">
      <c r="C32" s="103" t="s">
        <v>101</v>
      </c>
    </row>
    <row r="33" spans="3:3" x14ac:dyDescent="0.3">
      <c r="C33" s="103" t="s">
        <v>102</v>
      </c>
    </row>
    <row r="34" spans="3:3" x14ac:dyDescent="0.3">
      <c r="C34" s="103" t="s">
        <v>103</v>
      </c>
    </row>
    <row r="35" spans="3:3" x14ac:dyDescent="0.3">
      <c r="C35" s="103" t="s">
        <v>104</v>
      </c>
    </row>
    <row r="36" spans="3:3" x14ac:dyDescent="0.3">
      <c r="C36" s="103" t="s">
        <v>105</v>
      </c>
    </row>
    <row r="63" spans="1:10" x14ac:dyDescent="0.3">
      <c r="A63" s="111" t="s">
        <v>106</v>
      </c>
      <c r="B63" s="111"/>
      <c r="C63" s="111"/>
      <c r="D63" s="111"/>
      <c r="E63" s="111"/>
      <c r="F63" s="105"/>
      <c r="G63" s="111"/>
      <c r="H63" s="111"/>
      <c r="I63" s="111"/>
      <c r="J63" s="112" t="s">
        <v>99</v>
      </c>
    </row>
    <row r="65" spans="2:5" x14ac:dyDescent="0.3">
      <c r="B65" s="103" t="s">
        <v>107</v>
      </c>
      <c r="E65" s="113" t="s">
        <v>108</v>
      </c>
    </row>
    <row r="66" spans="2:5" x14ac:dyDescent="0.3">
      <c r="C66" s="103" t="s">
        <v>109</v>
      </c>
      <c r="E66" s="107">
        <v>1000</v>
      </c>
    </row>
    <row r="67" spans="2:5" x14ac:dyDescent="0.3">
      <c r="C67" s="103" t="s">
        <v>110</v>
      </c>
      <c r="E67" s="114">
        <v>22.156468376279893</v>
      </c>
    </row>
    <row r="68" spans="2:5" x14ac:dyDescent="0.3">
      <c r="C68" s="103" t="s">
        <v>111</v>
      </c>
      <c r="E68" s="114">
        <v>22.142883803479101</v>
      </c>
    </row>
    <row r="69" spans="2:5" x14ac:dyDescent="0.3">
      <c r="C69" s="103" t="s">
        <v>112</v>
      </c>
      <c r="E69" s="114">
        <v>22.150537011852734</v>
      </c>
    </row>
    <row r="70" spans="2:5" x14ac:dyDescent="0.3">
      <c r="C70" s="103" t="s">
        <v>75</v>
      </c>
      <c r="E70" s="115" t="s">
        <v>113</v>
      </c>
    </row>
    <row r="71" spans="2:5" x14ac:dyDescent="0.3">
      <c r="C71" s="103" t="s">
        <v>114</v>
      </c>
      <c r="E71" s="114">
        <v>0.61641952760620422</v>
      </c>
    </row>
    <row r="72" spans="2:5" x14ac:dyDescent="0.3">
      <c r="C72" s="103" t="s">
        <v>115</v>
      </c>
      <c r="E72" s="114">
        <v>0.37997303401425603</v>
      </c>
    </row>
    <row r="73" spans="2:5" x14ac:dyDescent="0.3">
      <c r="C73" s="103" t="s">
        <v>116</v>
      </c>
      <c r="E73" s="116">
        <v>-4.5695377103108115E-2</v>
      </c>
    </row>
    <row r="74" spans="2:5" x14ac:dyDescent="0.3">
      <c r="C74" s="103" t="s">
        <v>117</v>
      </c>
      <c r="E74" s="117">
        <v>2.4151602276356563</v>
      </c>
    </row>
    <row r="75" spans="2:5" x14ac:dyDescent="0.3">
      <c r="C75" s="103" t="s">
        <v>118</v>
      </c>
      <c r="E75" s="116">
        <v>2.7838267728675526E-2</v>
      </c>
    </row>
    <row r="76" spans="2:5" x14ac:dyDescent="0.3">
      <c r="C76" s="103" t="s">
        <v>69</v>
      </c>
      <c r="E76" s="114">
        <v>20.653449593522897</v>
      </c>
    </row>
    <row r="77" spans="2:5" x14ac:dyDescent="0.3">
      <c r="C77" s="103" t="s">
        <v>70</v>
      </c>
      <c r="E77" s="114">
        <v>23.544036175330326</v>
      </c>
    </row>
    <row r="78" spans="2:5" x14ac:dyDescent="0.3">
      <c r="C78" s="103" t="s">
        <v>119</v>
      </c>
      <c r="E78" s="114">
        <v>2.8905865818074297</v>
      </c>
    </row>
    <row r="79" spans="2:5" x14ac:dyDescent="0.3">
      <c r="C79" s="103" t="s">
        <v>120</v>
      </c>
      <c r="E79" s="114">
        <v>1.949289701440645E-2</v>
      </c>
    </row>
    <row r="81" spans="1:10" x14ac:dyDescent="0.3">
      <c r="B81" s="103" t="s">
        <v>121</v>
      </c>
      <c r="E81" s="113" t="s">
        <v>108</v>
      </c>
    </row>
    <row r="82" spans="1:10" x14ac:dyDescent="0.3">
      <c r="C82" s="103" t="s">
        <v>122</v>
      </c>
      <c r="E82" s="114">
        <v>20.653449593522897</v>
      </c>
    </row>
    <row r="83" spans="1:10" x14ac:dyDescent="0.3">
      <c r="C83" s="103" t="s">
        <v>123</v>
      </c>
      <c r="E83" s="114">
        <v>21.300755699873751</v>
      </c>
    </row>
    <row r="84" spans="1:10" x14ac:dyDescent="0.3">
      <c r="C84" s="103" t="s">
        <v>124</v>
      </c>
      <c r="E84" s="114">
        <v>21.584172871723545</v>
      </c>
    </row>
    <row r="85" spans="1:10" x14ac:dyDescent="0.3">
      <c r="C85" s="103" t="s">
        <v>125</v>
      </c>
      <c r="E85" s="114">
        <v>21.812074964239347</v>
      </c>
    </row>
    <row r="86" spans="1:10" x14ac:dyDescent="0.3">
      <c r="C86" s="103" t="s">
        <v>126</v>
      </c>
      <c r="E86" s="114">
        <v>21.990386027196692</v>
      </c>
    </row>
    <row r="87" spans="1:10" x14ac:dyDescent="0.3">
      <c r="C87" s="103" t="s">
        <v>127</v>
      </c>
      <c r="E87" s="114">
        <v>22.150495194491885</v>
      </c>
    </row>
    <row r="88" spans="1:10" x14ac:dyDescent="0.3">
      <c r="C88" s="103" t="s">
        <v>128</v>
      </c>
      <c r="E88" s="114">
        <v>22.295577538796557</v>
      </c>
    </row>
    <row r="89" spans="1:10" x14ac:dyDescent="0.3">
      <c r="C89" s="103" t="s">
        <v>129</v>
      </c>
      <c r="E89" s="114">
        <v>22.480795660525104</v>
      </c>
    </row>
    <row r="90" spans="1:10" x14ac:dyDescent="0.3">
      <c r="C90" s="103" t="s">
        <v>130</v>
      </c>
      <c r="E90" s="114">
        <v>22.697570898275266</v>
      </c>
    </row>
    <row r="91" spans="1:10" x14ac:dyDescent="0.3">
      <c r="C91" s="103" t="s">
        <v>131</v>
      </c>
      <c r="E91" s="114">
        <v>22.974412642943761</v>
      </c>
    </row>
    <row r="92" spans="1:10" x14ac:dyDescent="0.3">
      <c r="C92" s="103" t="s">
        <v>132</v>
      </c>
      <c r="E92" s="114">
        <v>23.544036175330326</v>
      </c>
    </row>
    <row r="94" spans="1:10" x14ac:dyDescent="0.3">
      <c r="A94" s="111" t="s">
        <v>133</v>
      </c>
      <c r="B94" s="111"/>
      <c r="C94" s="111"/>
      <c r="D94" s="111"/>
      <c r="E94" s="111"/>
      <c r="F94" s="105"/>
      <c r="G94" s="111"/>
      <c r="H94" s="111"/>
      <c r="I94" s="111"/>
      <c r="J94" s="112" t="s">
        <v>134</v>
      </c>
    </row>
    <row r="96" spans="1:10" x14ac:dyDescent="0.3">
      <c r="B96" s="103" t="s">
        <v>100</v>
      </c>
    </row>
    <row r="97" spans="3:3" x14ac:dyDescent="0.3">
      <c r="C97" s="103" t="s">
        <v>101</v>
      </c>
    </row>
    <row r="98" spans="3:3" x14ac:dyDescent="0.3">
      <c r="C98" s="103" t="s">
        <v>135</v>
      </c>
    </row>
    <row r="99" spans="3:3" x14ac:dyDescent="0.3">
      <c r="C99" s="103" t="s">
        <v>136</v>
      </c>
    </row>
    <row r="100" spans="3:3" x14ac:dyDescent="0.3">
      <c r="C100" s="103" t="s">
        <v>137</v>
      </c>
    </row>
    <row r="101" spans="3:3" x14ac:dyDescent="0.3">
      <c r="C101" s="103" t="s">
        <v>138</v>
      </c>
    </row>
    <row r="131" spans="1:10" x14ac:dyDescent="0.3">
      <c r="A131" s="111" t="s">
        <v>139</v>
      </c>
      <c r="B131" s="111"/>
      <c r="C131" s="111"/>
      <c r="D131" s="111"/>
      <c r="E131" s="111"/>
      <c r="F131" s="105"/>
      <c r="G131" s="111"/>
      <c r="H131" s="111"/>
      <c r="I131" s="111"/>
      <c r="J131" s="112" t="s">
        <v>134</v>
      </c>
    </row>
    <row r="133" spans="1:10" x14ac:dyDescent="0.3">
      <c r="B133" s="103" t="s">
        <v>107</v>
      </c>
      <c r="E133" s="113" t="s">
        <v>108</v>
      </c>
    </row>
    <row r="134" spans="1:10" x14ac:dyDescent="0.3">
      <c r="C134" s="103" t="s">
        <v>109</v>
      </c>
      <c r="E134" s="107">
        <v>1000</v>
      </c>
    </row>
    <row r="135" spans="1:10" x14ac:dyDescent="0.3">
      <c r="C135" s="103" t="s">
        <v>110</v>
      </c>
      <c r="E135" s="117">
        <v>677.00320038633004</v>
      </c>
    </row>
    <row r="136" spans="1:10" x14ac:dyDescent="0.3">
      <c r="C136" s="103" t="s">
        <v>111</v>
      </c>
      <c r="E136" s="117">
        <v>676.58811621741654</v>
      </c>
    </row>
    <row r="137" spans="1:10" x14ac:dyDescent="0.3">
      <c r="C137" s="103" t="s">
        <v>112</v>
      </c>
      <c r="E137" s="117">
        <v>676.82196425105587</v>
      </c>
    </row>
    <row r="138" spans="1:10" x14ac:dyDescent="0.3">
      <c r="C138" s="103" t="s">
        <v>75</v>
      </c>
      <c r="E138" s="118" t="s">
        <v>113</v>
      </c>
    </row>
    <row r="139" spans="1:10" x14ac:dyDescent="0.3">
      <c r="C139" s="103" t="s">
        <v>114</v>
      </c>
      <c r="E139" s="117">
        <v>18.835041121300677</v>
      </c>
    </row>
    <row r="140" spans="1:10" x14ac:dyDescent="0.3">
      <c r="C140" s="103" t="s">
        <v>115</v>
      </c>
      <c r="E140" s="117">
        <v>354.75877404108741</v>
      </c>
    </row>
    <row r="141" spans="1:10" x14ac:dyDescent="0.3">
      <c r="C141" s="103" t="s">
        <v>116</v>
      </c>
      <c r="E141" s="116">
        <v>-4.5695377103027082E-2</v>
      </c>
    </row>
    <row r="142" spans="1:10" x14ac:dyDescent="0.3">
      <c r="C142" s="103" t="s">
        <v>117</v>
      </c>
      <c r="E142" s="117">
        <v>2.4151602276356572</v>
      </c>
    </row>
    <row r="143" spans="1:10" x14ac:dyDescent="0.3">
      <c r="C143" s="103" t="s">
        <v>118</v>
      </c>
      <c r="E143" s="116">
        <v>2.783826772867553E-2</v>
      </c>
    </row>
    <row r="144" spans="1:10" x14ac:dyDescent="0.3">
      <c r="C144" s="103" t="s">
        <v>69</v>
      </c>
      <c r="E144" s="117">
        <v>631.07762646875517</v>
      </c>
    </row>
    <row r="145" spans="2:5" x14ac:dyDescent="0.3">
      <c r="C145" s="103" t="s">
        <v>70</v>
      </c>
      <c r="E145" s="117">
        <v>719.4011053573156</v>
      </c>
    </row>
    <row r="146" spans="2:5" x14ac:dyDescent="0.3">
      <c r="C146" s="103" t="s">
        <v>119</v>
      </c>
      <c r="E146" s="117">
        <v>88.32347888856043</v>
      </c>
    </row>
    <row r="147" spans="2:5" x14ac:dyDescent="0.3">
      <c r="C147" s="103" t="s">
        <v>120</v>
      </c>
      <c r="E147" s="117">
        <v>0.59561629766241908</v>
      </c>
    </row>
    <row r="149" spans="2:5" x14ac:dyDescent="0.3">
      <c r="B149" s="103" t="s">
        <v>121</v>
      </c>
      <c r="E149" s="113" t="s">
        <v>108</v>
      </c>
    </row>
    <row r="150" spans="2:5" x14ac:dyDescent="0.3">
      <c r="C150" s="103" t="s">
        <v>122</v>
      </c>
      <c r="E150" s="117">
        <v>631.07762646875517</v>
      </c>
    </row>
    <row r="151" spans="2:5" x14ac:dyDescent="0.3">
      <c r="C151" s="103" t="s">
        <v>123</v>
      </c>
      <c r="E151" s="117">
        <v>650.85642416280905</v>
      </c>
    </row>
    <row r="152" spans="2:5" x14ac:dyDescent="0.3">
      <c r="C152" s="103" t="s">
        <v>124</v>
      </c>
      <c r="E152" s="117">
        <v>659.51639330266403</v>
      </c>
    </row>
    <row r="153" spans="2:5" x14ac:dyDescent="0.3">
      <c r="C153" s="103" t="s">
        <v>125</v>
      </c>
      <c r="E153" s="117">
        <v>666.48006835175784</v>
      </c>
    </row>
    <row r="154" spans="2:5" x14ac:dyDescent="0.3">
      <c r="C154" s="103" t="s">
        <v>126</v>
      </c>
      <c r="E154" s="117">
        <v>671.9284619421212</v>
      </c>
    </row>
    <row r="155" spans="2:5" x14ac:dyDescent="0.3">
      <c r="C155" s="103" t="s">
        <v>127</v>
      </c>
      <c r="E155" s="117">
        <v>676.82068649836344</v>
      </c>
    </row>
    <row r="156" spans="2:5" x14ac:dyDescent="0.3">
      <c r="C156" s="103" t="s">
        <v>128</v>
      </c>
      <c r="E156" s="117">
        <v>681.253758129895</v>
      </c>
    </row>
    <row r="157" spans="2:5" x14ac:dyDescent="0.3">
      <c r="C157" s="103" t="s">
        <v>129</v>
      </c>
      <c r="E157" s="117">
        <v>686.91320073826716</v>
      </c>
    </row>
    <row r="158" spans="2:5" x14ac:dyDescent="0.3">
      <c r="C158" s="103" t="s">
        <v>130</v>
      </c>
      <c r="E158" s="117">
        <v>693.53688855841119</v>
      </c>
    </row>
    <row r="159" spans="2:5" x14ac:dyDescent="0.3">
      <c r="C159" s="103" t="s">
        <v>131</v>
      </c>
      <c r="E159" s="117">
        <v>701.99594186772617</v>
      </c>
    </row>
    <row r="160" spans="2:5" x14ac:dyDescent="0.3">
      <c r="C160" s="103" t="s">
        <v>132</v>
      </c>
      <c r="E160" s="117">
        <v>719.4011053573156</v>
      </c>
    </row>
    <row r="162" spans="1:10" x14ac:dyDescent="0.3">
      <c r="A162" s="111" t="s">
        <v>140</v>
      </c>
      <c r="B162" s="111"/>
      <c r="C162" s="111"/>
      <c r="D162" s="111"/>
      <c r="E162" s="111"/>
      <c r="F162" s="105"/>
      <c r="G162" s="111"/>
      <c r="H162" s="111"/>
      <c r="I162" s="111"/>
      <c r="J162" s="112" t="s">
        <v>141</v>
      </c>
    </row>
    <row r="164" spans="1:10" x14ac:dyDescent="0.3">
      <c r="B164" s="103" t="s">
        <v>100</v>
      </c>
    </row>
    <row r="165" spans="1:10" x14ac:dyDescent="0.3">
      <c r="C165" s="103" t="s">
        <v>101</v>
      </c>
    </row>
    <row r="166" spans="1:10" x14ac:dyDescent="0.3">
      <c r="C166" s="103" t="s">
        <v>142</v>
      </c>
    </row>
    <row r="167" spans="1:10" x14ac:dyDescent="0.3">
      <c r="C167" s="103" t="s">
        <v>143</v>
      </c>
    </row>
    <row r="168" spans="1:10" x14ac:dyDescent="0.3">
      <c r="C168" s="103" t="s">
        <v>144</v>
      </c>
    </row>
    <row r="169" spans="1:10" x14ac:dyDescent="0.3">
      <c r="C169" s="103" t="s">
        <v>145</v>
      </c>
    </row>
    <row r="192" spans="2:5" x14ac:dyDescent="0.3">
      <c r="B192" s="103" t="s">
        <v>107</v>
      </c>
      <c r="E192" s="113" t="s">
        <v>108</v>
      </c>
    </row>
    <row r="193" spans="1:10" x14ac:dyDescent="0.3">
      <c r="C193" s="103" t="s">
        <v>109</v>
      </c>
      <c r="E193" s="107">
        <v>1000</v>
      </c>
    </row>
    <row r="194" spans="1:10" x14ac:dyDescent="0.3">
      <c r="C194" s="103" t="s">
        <v>110</v>
      </c>
      <c r="E194" s="117">
        <v>9748.8460855631529</v>
      </c>
    </row>
    <row r="195" spans="1:10" x14ac:dyDescent="0.3">
      <c r="C195" s="103" t="s">
        <v>111</v>
      </c>
      <c r="E195" s="117">
        <v>9742.8688735308278</v>
      </c>
    </row>
    <row r="196" spans="1:10" x14ac:dyDescent="0.3">
      <c r="C196" s="103" t="s">
        <v>112</v>
      </c>
      <c r="E196" s="117">
        <v>9746.2362852152019</v>
      </c>
    </row>
    <row r="197" spans="1:10" x14ac:dyDescent="0.3">
      <c r="C197" s="103" t="s">
        <v>75</v>
      </c>
      <c r="E197" s="118" t="s">
        <v>113</v>
      </c>
    </row>
    <row r="198" spans="1:10" x14ac:dyDescent="0.3">
      <c r="C198" s="103" t="s">
        <v>114</v>
      </c>
      <c r="E198" s="117">
        <v>271.22459214672972</v>
      </c>
    </row>
    <row r="199" spans="1:10" x14ac:dyDescent="0.3">
      <c r="C199" s="103" t="s">
        <v>115</v>
      </c>
      <c r="E199" s="117">
        <v>73562.779385159884</v>
      </c>
    </row>
    <row r="200" spans="1:10" x14ac:dyDescent="0.3">
      <c r="C200" s="103" t="s">
        <v>116</v>
      </c>
      <c r="E200" s="116">
        <v>-4.5695377103363931E-2</v>
      </c>
    </row>
    <row r="201" spans="1:10" x14ac:dyDescent="0.3">
      <c r="C201" s="103" t="s">
        <v>117</v>
      </c>
      <c r="E201" s="117">
        <v>2.4151602276356829</v>
      </c>
    </row>
    <row r="202" spans="1:10" x14ac:dyDescent="0.3">
      <c r="C202" s="103" t="s">
        <v>118</v>
      </c>
      <c r="E202" s="116">
        <v>2.7838267728675443E-2</v>
      </c>
    </row>
    <row r="203" spans="1:10" x14ac:dyDescent="0.3">
      <c r="C203" s="103" t="s">
        <v>69</v>
      </c>
      <c r="E203" s="117">
        <v>9087.5178211500752</v>
      </c>
    </row>
    <row r="204" spans="1:10" x14ac:dyDescent="0.3">
      <c r="C204" s="103" t="s">
        <v>70</v>
      </c>
      <c r="E204" s="117">
        <v>10359.375917145344</v>
      </c>
    </row>
    <row r="205" spans="1:10" x14ac:dyDescent="0.3">
      <c r="C205" s="103" t="s">
        <v>119</v>
      </c>
      <c r="E205" s="117">
        <v>1271.8580959952687</v>
      </c>
    </row>
    <row r="206" spans="1:10" x14ac:dyDescent="0.3">
      <c r="C206" s="103" t="s">
        <v>120</v>
      </c>
      <c r="E206" s="117">
        <v>8.5768746863388348</v>
      </c>
    </row>
    <row r="208" spans="1:10" x14ac:dyDescent="0.3">
      <c r="A208" s="111" t="s">
        <v>146</v>
      </c>
      <c r="B208" s="111"/>
      <c r="C208" s="111"/>
      <c r="D208" s="111"/>
      <c r="E208" s="111"/>
      <c r="F208" s="105"/>
      <c r="G208" s="111"/>
      <c r="H208" s="111"/>
      <c r="I208" s="111"/>
      <c r="J208" s="112" t="s">
        <v>141</v>
      </c>
    </row>
    <row r="210" spans="1:10" x14ac:dyDescent="0.3">
      <c r="B210" s="103" t="s">
        <v>121</v>
      </c>
      <c r="E210" s="113" t="s">
        <v>108</v>
      </c>
    </row>
    <row r="211" spans="1:10" x14ac:dyDescent="0.3">
      <c r="C211" s="103" t="s">
        <v>122</v>
      </c>
      <c r="E211" s="117">
        <v>9087.5178211500752</v>
      </c>
    </row>
    <row r="212" spans="1:10" x14ac:dyDescent="0.3">
      <c r="C212" s="103" t="s">
        <v>123</v>
      </c>
      <c r="E212" s="117">
        <v>9372.3325079444494</v>
      </c>
    </row>
    <row r="213" spans="1:10" x14ac:dyDescent="0.3">
      <c r="C213" s="103" t="s">
        <v>124</v>
      </c>
      <c r="E213" s="117">
        <v>9497.0360635583602</v>
      </c>
    </row>
    <row r="214" spans="1:10" x14ac:dyDescent="0.3">
      <c r="C214" s="103" t="s">
        <v>125</v>
      </c>
      <c r="E214" s="117">
        <v>9597.3129842653125</v>
      </c>
    </row>
    <row r="215" spans="1:10" x14ac:dyDescent="0.3">
      <c r="C215" s="103" t="s">
        <v>126</v>
      </c>
      <c r="E215" s="117">
        <v>9675.7698519665446</v>
      </c>
    </row>
    <row r="216" spans="1:10" x14ac:dyDescent="0.3">
      <c r="C216" s="103" t="s">
        <v>127</v>
      </c>
      <c r="E216" s="117">
        <v>9746.2178855764287</v>
      </c>
    </row>
    <row r="217" spans="1:10" x14ac:dyDescent="0.3">
      <c r="C217" s="103" t="s">
        <v>128</v>
      </c>
      <c r="E217" s="117">
        <v>9810.0541170704855</v>
      </c>
    </row>
    <row r="218" spans="1:10" x14ac:dyDescent="0.3">
      <c r="C218" s="103" t="s">
        <v>129</v>
      </c>
      <c r="E218" s="117">
        <v>9891.5500906310463</v>
      </c>
    </row>
    <row r="219" spans="1:10" x14ac:dyDescent="0.3">
      <c r="C219" s="103" t="s">
        <v>130</v>
      </c>
      <c r="E219" s="117">
        <v>9986.931195241119</v>
      </c>
    </row>
    <row r="220" spans="1:10" x14ac:dyDescent="0.3">
      <c r="C220" s="103" t="s">
        <v>131</v>
      </c>
      <c r="E220" s="117">
        <v>10108.741562895255</v>
      </c>
    </row>
    <row r="221" spans="1:10" x14ac:dyDescent="0.3">
      <c r="C221" s="103" t="s">
        <v>132</v>
      </c>
      <c r="E221" s="117">
        <v>10359.375917145344</v>
      </c>
    </row>
    <row r="223" spans="1:10" x14ac:dyDescent="0.3">
      <c r="A223" s="103" t="s">
        <v>147</v>
      </c>
    </row>
    <row r="224" spans="1:10" ht="14.5" x14ac:dyDescent="0.35">
      <c r="A224"/>
      <c r="B224"/>
      <c r="C224"/>
      <c r="D224"/>
      <c r="E224"/>
      <c r="F224" s="128" t="s">
        <v>92</v>
      </c>
      <c r="G224"/>
      <c r="H224"/>
      <c r="I224"/>
      <c r="J224" s="129"/>
    </row>
    <row r="225" spans="1:10" ht="14.5" x14ac:dyDescent="0.35">
      <c r="A225"/>
      <c r="B225"/>
      <c r="C225"/>
      <c r="D225"/>
      <c r="E225"/>
      <c r="F225" s="126"/>
      <c r="G225"/>
      <c r="H225"/>
      <c r="I225"/>
      <c r="J225" s="129"/>
    </row>
    <row r="226" spans="1:10" ht="14.5" x14ac:dyDescent="0.35">
      <c r="A226"/>
      <c r="B226"/>
      <c r="C226"/>
      <c r="D226"/>
      <c r="E226"/>
      <c r="F226" s="126"/>
      <c r="G226"/>
      <c r="H226"/>
      <c r="I226"/>
      <c r="J226" s="129"/>
    </row>
    <row r="227" spans="1:10" ht="14.5" x14ac:dyDescent="0.35">
      <c r="A227" s="130" t="s">
        <v>160</v>
      </c>
      <c r="B227"/>
      <c r="C227"/>
      <c r="D227"/>
      <c r="E227"/>
      <c r="F227" s="126"/>
      <c r="G227"/>
      <c r="H227"/>
      <c r="I227"/>
      <c r="J227" s="129"/>
    </row>
    <row r="228" spans="1:10" ht="14.5" x14ac:dyDescent="0.35">
      <c r="A228"/>
      <c r="B228"/>
      <c r="C228"/>
      <c r="D228"/>
      <c r="E228"/>
      <c r="F228" s="126"/>
      <c r="G228"/>
      <c r="H228"/>
      <c r="I228"/>
      <c r="J228" s="129"/>
    </row>
    <row r="229" spans="1:10" x14ac:dyDescent="0.3">
      <c r="A229" s="130" t="s">
        <v>161</v>
      </c>
      <c r="B229" s="130"/>
      <c r="C229" s="130"/>
      <c r="D229" s="130"/>
      <c r="E229" s="130"/>
      <c r="F229" s="128"/>
      <c r="G229" s="130"/>
      <c r="H229" s="130"/>
      <c r="I229" s="130"/>
      <c r="J229" s="131" t="s">
        <v>162</v>
      </c>
    </row>
    <row r="230" spans="1:10" ht="14.5" x14ac:dyDescent="0.35">
      <c r="A230"/>
      <c r="B230"/>
      <c r="C230"/>
      <c r="D230"/>
      <c r="E230"/>
      <c r="F230" s="126"/>
      <c r="G230"/>
      <c r="H230"/>
      <c r="I230"/>
      <c r="J230" s="129"/>
    </row>
    <row r="231" spans="1:10" ht="14.5" x14ac:dyDescent="0.35">
      <c r="A231"/>
      <c r="B231" t="s">
        <v>163</v>
      </c>
      <c r="C231"/>
      <c r="D231"/>
      <c r="E231"/>
      <c r="F231" s="126"/>
      <c r="G231"/>
      <c r="H231"/>
      <c r="I231"/>
      <c r="J231" s="129"/>
    </row>
    <row r="232" spans="1:10" ht="14.5" x14ac:dyDescent="0.35">
      <c r="A232"/>
      <c r="B232"/>
      <c r="C232" t="s">
        <v>69</v>
      </c>
      <c r="D232"/>
      <c r="E232" s="123">
        <v>13000</v>
      </c>
      <c r="F232" s="126"/>
      <c r="G232" t="s">
        <v>164</v>
      </c>
      <c r="H232"/>
      <c r="I232"/>
      <c r="J232" s="129"/>
    </row>
    <row r="233" spans="1:10" ht="14.5" x14ac:dyDescent="0.35">
      <c r="A233"/>
      <c r="B233"/>
      <c r="C233" t="s">
        <v>165</v>
      </c>
      <c r="D233"/>
      <c r="E233" s="123">
        <v>15000</v>
      </c>
      <c r="F233" s="126"/>
      <c r="G233"/>
      <c r="H233"/>
      <c r="I233"/>
      <c r="J233" s="129"/>
    </row>
    <row r="234" spans="1:10" ht="14.5" x14ac:dyDescent="0.35">
      <c r="A234"/>
      <c r="B234"/>
      <c r="C234" t="s">
        <v>70</v>
      </c>
      <c r="D234"/>
      <c r="E234" s="123">
        <v>17000</v>
      </c>
      <c r="F234" s="126"/>
      <c r="G234" t="s">
        <v>166</v>
      </c>
      <c r="H234"/>
      <c r="I234"/>
      <c r="J234" s="129"/>
    </row>
    <row r="235" spans="1:10" ht="14.5" x14ac:dyDescent="0.35">
      <c r="A235"/>
      <c r="B235"/>
      <c r="C235"/>
      <c r="D235"/>
      <c r="E235" s="121"/>
      <c r="F235" s="126"/>
      <c r="G235"/>
      <c r="H235"/>
      <c r="I235"/>
      <c r="J235" s="129"/>
    </row>
    <row r="236" spans="1:10" ht="14.5" x14ac:dyDescent="0.35">
      <c r="A236"/>
      <c r="B236"/>
      <c r="C236"/>
      <c r="D236"/>
      <c r="E236" s="121"/>
      <c r="F236" s="126"/>
      <c r="G236"/>
      <c r="H236"/>
      <c r="I236"/>
      <c r="J236" s="129"/>
    </row>
    <row r="237" spans="1:10" ht="14.5" x14ac:dyDescent="0.35">
      <c r="A237"/>
      <c r="B237"/>
      <c r="C237"/>
      <c r="D237"/>
      <c r="E237"/>
      <c r="F237" s="126"/>
      <c r="G237"/>
      <c r="H237"/>
      <c r="I237"/>
      <c r="J237" s="129"/>
    </row>
    <row r="238" spans="1:10" ht="14.5" x14ac:dyDescent="0.35">
      <c r="A238"/>
      <c r="B238"/>
      <c r="C238"/>
      <c r="D238"/>
      <c r="E238"/>
      <c r="F238" s="126"/>
      <c r="G238"/>
      <c r="H238"/>
      <c r="I238"/>
      <c r="J238" s="129"/>
    </row>
    <row r="239" spans="1:10" ht="14.5" x14ac:dyDescent="0.35">
      <c r="A239"/>
      <c r="B239"/>
      <c r="C239"/>
      <c r="D239"/>
      <c r="E239"/>
      <c r="F239" s="126"/>
      <c r="G239"/>
      <c r="H239"/>
      <c r="I239"/>
      <c r="J239" s="129"/>
    </row>
    <row r="240" spans="1:10" ht="14.5" x14ac:dyDescent="0.35">
      <c r="A240"/>
      <c r="B240"/>
      <c r="C240"/>
      <c r="D240"/>
      <c r="E240"/>
      <c r="F240" s="126"/>
      <c r="G240"/>
      <c r="H240"/>
      <c r="I240"/>
      <c r="J240" s="129"/>
    </row>
    <row r="241" spans="1:10" ht="14.5" x14ac:dyDescent="0.35">
      <c r="A241"/>
      <c r="B241"/>
      <c r="C241"/>
      <c r="D241"/>
      <c r="E241"/>
      <c r="F241" s="126"/>
      <c r="G241"/>
      <c r="H241"/>
      <c r="I241"/>
      <c r="J241" s="129"/>
    </row>
    <row r="242" spans="1:10" ht="14.5" x14ac:dyDescent="0.35">
      <c r="A242"/>
      <c r="B242"/>
      <c r="C242"/>
      <c r="D242"/>
      <c r="E242"/>
      <c r="F242" s="126"/>
      <c r="G242"/>
      <c r="H242"/>
      <c r="I242"/>
      <c r="J242" s="129"/>
    </row>
  </sheetData>
  <printOptions gridLinesSet="0"/>
  <pageMargins left="0.75" right="0.75" top="1" bottom="1" header="0.5" footer="0.5"/>
  <pageSetup orientation="portrait" r:id="rId1"/>
  <headerFooter alignWithMargins="0">
    <oddHeader>&amp;f</oddHeader>
    <oddFooter>Page &amp;p</oddFooter>
  </headerFooter>
  <rowBreaks count="6" manualBreakCount="6">
    <brk id="23" max="16383" man="1"/>
    <brk id="62" max="16383" man="1"/>
    <brk id="93" max="16383" man="1"/>
    <brk id="130" max="16383" man="1"/>
    <brk id="161" max="16383" man="1"/>
    <brk id="207" max="16383" man="1"/>
  </rowBreaks>
  <colBreaks count="1" manualBreakCount="1">
    <brk id="10" max="1048575"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028D9-2093-4F08-8BAF-18D0EBCACA75}">
  <dimension ref="A1:M1081"/>
  <sheetViews>
    <sheetView topLeftCell="A13" workbookViewId="0">
      <selection activeCell="H17" sqref="H17"/>
    </sheetView>
  </sheetViews>
  <sheetFormatPr defaultRowHeight="14.5" x14ac:dyDescent="0.35"/>
  <cols>
    <col min="1" max="1" width="16.81640625" bestFit="1" customWidth="1"/>
    <col min="2" max="2" width="15.90625" bestFit="1" customWidth="1"/>
    <col min="3" max="3" width="13.36328125" bestFit="1" customWidth="1"/>
    <col min="4" max="4" width="9.453125" bestFit="1" customWidth="1"/>
    <col min="5" max="5" width="13.36328125" bestFit="1" customWidth="1"/>
    <col min="6" max="6" width="9.26953125" bestFit="1" customWidth="1"/>
    <col min="7" max="7" width="9.453125" bestFit="1" customWidth="1"/>
    <col min="8" max="8" width="9" bestFit="1" customWidth="1"/>
    <col min="9" max="9" width="9.26953125" bestFit="1" customWidth="1"/>
    <col min="10" max="10" width="9.453125" bestFit="1" customWidth="1"/>
    <col min="11" max="11" width="8.90625" bestFit="1" customWidth="1"/>
    <col min="12" max="12" width="9.26953125" bestFit="1" customWidth="1"/>
    <col min="13" max="13" width="9.453125" bestFit="1" customWidth="1"/>
  </cols>
  <sheetData>
    <row r="1" spans="1:5" x14ac:dyDescent="0.35">
      <c r="A1" s="119" t="s">
        <v>148</v>
      </c>
      <c r="B1" s="119" t="s">
        <v>149</v>
      </c>
      <c r="C1" s="119" t="s">
        <v>150</v>
      </c>
      <c r="D1" s="119" t="s">
        <v>151</v>
      </c>
      <c r="E1" s="119" t="s">
        <v>159</v>
      </c>
    </row>
    <row r="2" spans="1:5" x14ac:dyDescent="0.35">
      <c r="A2" s="120" t="s">
        <v>109</v>
      </c>
      <c r="B2" s="121">
        <v>1000</v>
      </c>
      <c r="C2" s="121">
        <v>1000</v>
      </c>
      <c r="D2" s="121">
        <v>1000</v>
      </c>
      <c r="E2" s="121">
        <v>1000</v>
      </c>
    </row>
    <row r="3" spans="1:5" x14ac:dyDescent="0.35">
      <c r="A3" s="120" t="s">
        <v>110</v>
      </c>
      <c r="B3" s="122">
        <v>22.156468376279893</v>
      </c>
      <c r="C3" s="123">
        <v>677.00320038633004</v>
      </c>
      <c r="D3" s="123">
        <v>9748.8460855631529</v>
      </c>
      <c r="E3" s="123">
        <v>15000</v>
      </c>
    </row>
    <row r="4" spans="1:5" x14ac:dyDescent="0.35">
      <c r="A4" s="120" t="s">
        <v>111</v>
      </c>
      <c r="B4" s="122">
        <v>22.142883803479101</v>
      </c>
      <c r="C4" s="123">
        <v>676.58811621741654</v>
      </c>
      <c r="D4" s="123">
        <v>9742.8688735308278</v>
      </c>
      <c r="E4" s="123">
        <v>14993.210717080376</v>
      </c>
    </row>
    <row r="5" spans="1:5" x14ac:dyDescent="0.35">
      <c r="A5" s="120" t="s">
        <v>112</v>
      </c>
      <c r="B5" s="122">
        <v>22.150537011852734</v>
      </c>
      <c r="C5" s="123">
        <v>676.82196425105587</v>
      </c>
      <c r="D5" s="123">
        <v>9746.2362852152019</v>
      </c>
      <c r="E5" s="123">
        <v>14991.969969631313</v>
      </c>
    </row>
    <row r="6" spans="1:5" x14ac:dyDescent="0.35">
      <c r="A6" s="120" t="s">
        <v>75</v>
      </c>
      <c r="B6" s="122" t="s">
        <v>113</v>
      </c>
      <c r="C6" s="123" t="s">
        <v>113</v>
      </c>
      <c r="D6" s="123" t="s">
        <v>113</v>
      </c>
      <c r="E6" s="123" t="s">
        <v>113</v>
      </c>
    </row>
    <row r="7" spans="1:5" x14ac:dyDescent="0.35">
      <c r="A7" s="120" t="s">
        <v>114</v>
      </c>
      <c r="B7" s="122">
        <v>0.61641952760620422</v>
      </c>
      <c r="C7" s="123">
        <v>18.835041121300677</v>
      </c>
      <c r="D7" s="123">
        <v>271.22459214672972</v>
      </c>
      <c r="E7" s="123">
        <v>833.70770717343771</v>
      </c>
    </row>
    <row r="8" spans="1:5" x14ac:dyDescent="0.35">
      <c r="A8" s="120" t="s">
        <v>115</v>
      </c>
      <c r="B8" s="122">
        <v>0.37997303401425603</v>
      </c>
      <c r="C8" s="123">
        <v>354.75877404108741</v>
      </c>
      <c r="D8" s="123">
        <v>73562.779385159884</v>
      </c>
      <c r="E8" s="123">
        <v>695068.54100039054</v>
      </c>
    </row>
    <row r="9" spans="1:5" x14ac:dyDescent="0.35">
      <c r="A9" s="120" t="s">
        <v>116</v>
      </c>
      <c r="B9" s="124">
        <v>-4.5695377103108115E-2</v>
      </c>
      <c r="C9" s="124">
        <v>-4.5695377103027082E-2</v>
      </c>
      <c r="D9" s="124">
        <v>-4.5695377103363931E-2</v>
      </c>
      <c r="E9" s="124">
        <v>1.3368188443033405E-2</v>
      </c>
    </row>
    <row r="10" spans="1:5" x14ac:dyDescent="0.35">
      <c r="A10" s="120" t="s">
        <v>117</v>
      </c>
      <c r="B10" s="123">
        <v>2.4151602276356563</v>
      </c>
      <c r="C10" s="123">
        <v>2.4151602276356572</v>
      </c>
      <c r="D10" s="123">
        <v>2.4151602276356829</v>
      </c>
      <c r="E10" s="123">
        <v>2.4085934799125663</v>
      </c>
    </row>
    <row r="11" spans="1:5" x14ac:dyDescent="0.35">
      <c r="A11" s="120" t="s">
        <v>118</v>
      </c>
      <c r="B11" s="124">
        <v>2.7838267728675526E-2</v>
      </c>
      <c r="C11" s="124">
        <v>2.783826772867553E-2</v>
      </c>
      <c r="D11" s="124">
        <v>2.7838267728675443E-2</v>
      </c>
      <c r="E11" s="124">
        <v>5.5605681992028019E-2</v>
      </c>
    </row>
    <row r="12" spans="1:5" x14ac:dyDescent="0.35">
      <c r="A12" s="120" t="s">
        <v>69</v>
      </c>
      <c r="B12" s="122">
        <v>20.653449593522897</v>
      </c>
      <c r="C12" s="123">
        <v>631.07762646875517</v>
      </c>
      <c r="D12" s="123">
        <v>9087.5178211500752</v>
      </c>
      <c r="E12" s="123">
        <v>13033.929947872506</v>
      </c>
    </row>
    <row r="13" spans="1:5" x14ac:dyDescent="0.35">
      <c r="A13" s="120" t="s">
        <v>70</v>
      </c>
      <c r="B13" s="122">
        <v>23.544036175330326</v>
      </c>
      <c r="C13" s="123">
        <v>719.4011053573156</v>
      </c>
      <c r="D13" s="123">
        <v>10359.3759171453</v>
      </c>
      <c r="E13" s="123">
        <v>16937.605649105262</v>
      </c>
    </row>
    <row r="14" spans="1:5" x14ac:dyDescent="0.35">
      <c r="A14" s="120" t="s">
        <v>119</v>
      </c>
      <c r="B14" s="122">
        <v>2.8905865818074297</v>
      </c>
      <c r="C14" s="123">
        <v>88.32347888856043</v>
      </c>
      <c r="D14" s="123">
        <v>1271.8580959952687</v>
      </c>
      <c r="E14" s="123">
        <v>3903.6757012327562</v>
      </c>
    </row>
    <row r="15" spans="1:5" x14ac:dyDescent="0.35">
      <c r="A15" s="120" t="s">
        <v>120</v>
      </c>
      <c r="B15" s="122">
        <v>1.949289701440645E-2</v>
      </c>
      <c r="C15" s="123">
        <v>0.59561629766241908</v>
      </c>
      <c r="D15" s="123">
        <v>8.5768746863388348</v>
      </c>
      <c r="E15" s="123">
        <v>26.36415257504763</v>
      </c>
    </row>
    <row r="17" spans="1:13" x14ac:dyDescent="0.35">
      <c r="A17" s="119" t="s">
        <v>152</v>
      </c>
      <c r="B17" s="119" t="s">
        <v>149</v>
      </c>
      <c r="C17" s="119" t="s">
        <v>150</v>
      </c>
      <c r="D17" s="119" t="s">
        <v>151</v>
      </c>
      <c r="E17" s="119" t="s">
        <v>159</v>
      </c>
    </row>
    <row r="18" spans="1:13" x14ac:dyDescent="0.35">
      <c r="A18" s="120" t="s">
        <v>153</v>
      </c>
      <c r="B18" s="122">
        <v>21.108258741172907</v>
      </c>
      <c r="C18" s="123">
        <v>644.97457264695015</v>
      </c>
      <c r="D18" s="123">
        <v>9287.6338461160813</v>
      </c>
      <c r="E18" s="123">
        <v>13614.290160909246</v>
      </c>
    </row>
    <row r="19" spans="1:13" x14ac:dyDescent="0.35">
      <c r="A19" s="120" t="s">
        <v>154</v>
      </c>
      <c r="B19" s="122">
        <v>23.159260808178445</v>
      </c>
      <c r="C19" s="123">
        <v>707.64408024989689</v>
      </c>
      <c r="D19" s="123">
        <v>10190.074755598514</v>
      </c>
      <c r="E19" s="123">
        <v>16388.513813870919</v>
      </c>
    </row>
    <row r="21" spans="1:13" ht="15" thickBot="1" x14ac:dyDescent="0.4"/>
    <row r="22" spans="1:13" x14ac:dyDescent="0.35">
      <c r="A22" s="136"/>
      <c r="B22" s="138" t="s">
        <v>149</v>
      </c>
      <c r="C22" s="139"/>
      <c r="D22" s="140"/>
      <c r="E22" s="149" t="s">
        <v>150</v>
      </c>
      <c r="F22" s="150"/>
      <c r="G22" s="151"/>
      <c r="H22" s="160" t="s">
        <v>151</v>
      </c>
      <c r="I22" s="161"/>
      <c r="J22" s="162"/>
      <c r="K22" s="171" t="s">
        <v>159</v>
      </c>
      <c r="L22" s="172"/>
      <c r="M22" s="173"/>
    </row>
    <row r="23" spans="1:13" x14ac:dyDescent="0.35">
      <c r="A23" s="119" t="s">
        <v>155</v>
      </c>
      <c r="B23" s="141" t="s">
        <v>69</v>
      </c>
      <c r="C23" s="135" t="s">
        <v>70</v>
      </c>
      <c r="D23" s="142" t="s">
        <v>156</v>
      </c>
      <c r="E23" s="152" t="s">
        <v>69</v>
      </c>
      <c r="F23" s="134" t="s">
        <v>70</v>
      </c>
      <c r="G23" s="153" t="s">
        <v>156</v>
      </c>
      <c r="H23" s="163" t="s">
        <v>69</v>
      </c>
      <c r="I23" s="133" t="s">
        <v>70</v>
      </c>
      <c r="J23" s="164" t="s">
        <v>156</v>
      </c>
      <c r="K23" s="174" t="s">
        <v>69</v>
      </c>
      <c r="L23" s="132" t="s">
        <v>70</v>
      </c>
      <c r="M23" s="175" t="s">
        <v>156</v>
      </c>
    </row>
    <row r="24" spans="1:13" x14ac:dyDescent="0.35">
      <c r="A24" s="137">
        <v>1</v>
      </c>
      <c r="B24" s="143">
        <v>20.653160534864718</v>
      </c>
      <c r="C24" s="144">
        <v>20.710983828847194</v>
      </c>
      <c r="D24" s="145">
        <v>2</v>
      </c>
      <c r="E24" s="154">
        <v>631.0687941208663</v>
      </c>
      <c r="F24" s="155">
        <v>632.83561699255301</v>
      </c>
      <c r="G24" s="156">
        <v>2</v>
      </c>
      <c r="H24" s="165">
        <v>9087.3906353404764</v>
      </c>
      <c r="I24" s="166">
        <v>9112.8328846927652</v>
      </c>
      <c r="J24" s="167">
        <v>2</v>
      </c>
      <c r="K24" s="176">
        <v>13033.539580302382</v>
      </c>
      <c r="L24" s="177">
        <v>13111.628709029843</v>
      </c>
      <c r="M24" s="178">
        <v>3</v>
      </c>
    </row>
    <row r="25" spans="1:13" x14ac:dyDescent="0.35">
      <c r="A25" s="137">
        <v>2</v>
      </c>
      <c r="B25" s="143">
        <v>20.710983828847194</v>
      </c>
      <c r="C25" s="144">
        <v>20.768807122829671</v>
      </c>
      <c r="D25" s="145">
        <v>5</v>
      </c>
      <c r="E25" s="154">
        <v>632.83561699255301</v>
      </c>
      <c r="F25" s="155">
        <v>634.60243986423973</v>
      </c>
      <c r="G25" s="156">
        <v>5</v>
      </c>
      <c r="H25" s="165">
        <v>9112.8328846927652</v>
      </c>
      <c r="I25" s="166">
        <v>9138.2751340450541</v>
      </c>
      <c r="J25" s="167">
        <v>5</v>
      </c>
      <c r="K25" s="176">
        <v>13111.628709029843</v>
      </c>
      <c r="L25" s="177">
        <v>13189.717837757304</v>
      </c>
      <c r="M25" s="178">
        <v>5</v>
      </c>
    </row>
    <row r="26" spans="1:13" x14ac:dyDescent="0.35">
      <c r="A26" s="137">
        <v>3</v>
      </c>
      <c r="B26" s="143">
        <v>20.768807122829671</v>
      </c>
      <c r="C26" s="144">
        <v>20.826630416812147</v>
      </c>
      <c r="D26" s="145">
        <v>3</v>
      </c>
      <c r="E26" s="154">
        <v>634.60243986423973</v>
      </c>
      <c r="F26" s="155">
        <v>636.36926273592644</v>
      </c>
      <c r="G26" s="156">
        <v>3</v>
      </c>
      <c r="H26" s="165">
        <v>9138.2751340450541</v>
      </c>
      <c r="I26" s="166">
        <v>9163.7173833973429</v>
      </c>
      <c r="J26" s="167">
        <v>3</v>
      </c>
      <c r="K26" s="176">
        <v>13189.717837757304</v>
      </c>
      <c r="L26" s="177">
        <v>13267.806966484764</v>
      </c>
      <c r="M26" s="178">
        <v>2</v>
      </c>
    </row>
    <row r="27" spans="1:13" x14ac:dyDescent="0.35">
      <c r="A27" s="137">
        <v>4</v>
      </c>
      <c r="B27" s="143">
        <v>20.826630416812147</v>
      </c>
      <c r="C27" s="144">
        <v>20.884453710794624</v>
      </c>
      <c r="D27" s="145">
        <v>9</v>
      </c>
      <c r="E27" s="154">
        <v>636.36926273592644</v>
      </c>
      <c r="F27" s="155">
        <v>638.13608560761315</v>
      </c>
      <c r="G27" s="156">
        <v>9</v>
      </c>
      <c r="H27" s="165">
        <v>9163.7173833973429</v>
      </c>
      <c r="I27" s="166">
        <v>9189.1596327496318</v>
      </c>
      <c r="J27" s="167">
        <v>9</v>
      </c>
      <c r="K27" s="176">
        <v>13267.806966484764</v>
      </c>
      <c r="L27" s="177">
        <v>13345.896095212225</v>
      </c>
      <c r="M27" s="178">
        <v>11</v>
      </c>
    </row>
    <row r="28" spans="1:13" x14ac:dyDescent="0.35">
      <c r="A28" s="137">
        <v>5</v>
      </c>
      <c r="B28" s="143">
        <v>20.884453710794624</v>
      </c>
      <c r="C28" s="144">
        <v>20.9422770047771</v>
      </c>
      <c r="D28" s="145">
        <v>4</v>
      </c>
      <c r="E28" s="154">
        <v>638.13608560761315</v>
      </c>
      <c r="F28" s="155">
        <v>639.90290847929987</v>
      </c>
      <c r="G28" s="156">
        <v>4</v>
      </c>
      <c r="H28" s="165">
        <v>9189.1596327496318</v>
      </c>
      <c r="I28" s="166">
        <v>9214.6018821019206</v>
      </c>
      <c r="J28" s="167">
        <v>4</v>
      </c>
      <c r="K28" s="176">
        <v>13345.896095212225</v>
      </c>
      <c r="L28" s="177">
        <v>13423.985223939686</v>
      </c>
      <c r="M28" s="178">
        <v>5</v>
      </c>
    </row>
    <row r="29" spans="1:13" x14ac:dyDescent="0.35">
      <c r="A29" s="137">
        <v>6</v>
      </c>
      <c r="B29" s="143">
        <v>20.9422770047771</v>
      </c>
      <c r="C29" s="144">
        <v>21.000100298759577</v>
      </c>
      <c r="D29" s="145">
        <v>7</v>
      </c>
      <c r="E29" s="154">
        <v>639.90290847929987</v>
      </c>
      <c r="F29" s="155">
        <v>641.66973135098658</v>
      </c>
      <c r="G29" s="156">
        <v>7</v>
      </c>
      <c r="H29" s="165">
        <v>9214.6018821019206</v>
      </c>
      <c r="I29" s="166">
        <v>9240.0441314542095</v>
      </c>
      <c r="J29" s="167">
        <v>7</v>
      </c>
      <c r="K29" s="176">
        <v>13423.985223939686</v>
      </c>
      <c r="L29" s="177">
        <v>13502.074352667147</v>
      </c>
      <c r="M29" s="178">
        <v>7</v>
      </c>
    </row>
    <row r="30" spans="1:13" x14ac:dyDescent="0.35">
      <c r="A30" s="137">
        <v>7</v>
      </c>
      <c r="B30" s="143">
        <v>21.000100298759577</v>
      </c>
      <c r="C30" s="144">
        <v>21.057923592742053</v>
      </c>
      <c r="D30" s="145">
        <v>9</v>
      </c>
      <c r="E30" s="154">
        <v>641.66973135098658</v>
      </c>
      <c r="F30" s="155">
        <v>643.43655422267329</v>
      </c>
      <c r="G30" s="156">
        <v>9</v>
      </c>
      <c r="H30" s="165">
        <v>9240.0441314542095</v>
      </c>
      <c r="I30" s="166">
        <v>9265.4863808064983</v>
      </c>
      <c r="J30" s="167">
        <v>9</v>
      </c>
      <c r="K30" s="176">
        <v>13502.074352667147</v>
      </c>
      <c r="L30" s="177">
        <v>13580.163481394608</v>
      </c>
      <c r="M30" s="178">
        <v>10</v>
      </c>
    </row>
    <row r="31" spans="1:13" x14ac:dyDescent="0.35">
      <c r="A31" s="137">
        <v>8</v>
      </c>
      <c r="B31" s="143">
        <v>21.057923592742053</v>
      </c>
      <c r="C31" s="144">
        <v>21.11574688672453</v>
      </c>
      <c r="D31" s="145">
        <v>12</v>
      </c>
      <c r="E31" s="154">
        <v>643.43655422267329</v>
      </c>
      <c r="F31" s="155">
        <v>645.20337709436001</v>
      </c>
      <c r="G31" s="156">
        <v>12</v>
      </c>
      <c r="H31" s="165">
        <v>9265.4863808064983</v>
      </c>
      <c r="I31" s="166">
        <v>9290.9286301587872</v>
      </c>
      <c r="J31" s="167">
        <v>12</v>
      </c>
      <c r="K31" s="176">
        <v>13580.163481394608</v>
      </c>
      <c r="L31" s="177">
        <v>13658.252610122068</v>
      </c>
      <c r="M31" s="178">
        <v>14</v>
      </c>
    </row>
    <row r="32" spans="1:13" x14ac:dyDescent="0.35">
      <c r="A32" s="137">
        <v>9</v>
      </c>
      <c r="B32" s="143">
        <v>21.11574688672453</v>
      </c>
      <c r="C32" s="144">
        <v>21.173570180707006</v>
      </c>
      <c r="D32" s="145">
        <v>16</v>
      </c>
      <c r="E32" s="154">
        <v>645.20337709436001</v>
      </c>
      <c r="F32" s="155">
        <v>646.97019996604672</v>
      </c>
      <c r="G32" s="156">
        <v>16</v>
      </c>
      <c r="H32" s="165">
        <v>9290.9286301587872</v>
      </c>
      <c r="I32" s="166">
        <v>9316.3708795110761</v>
      </c>
      <c r="J32" s="167">
        <v>16</v>
      </c>
      <c r="K32" s="176">
        <v>13658.252610122068</v>
      </c>
      <c r="L32" s="177">
        <v>13736.341738849529</v>
      </c>
      <c r="M32" s="178">
        <v>19</v>
      </c>
    </row>
    <row r="33" spans="1:13" x14ac:dyDescent="0.35">
      <c r="A33" s="137">
        <v>10</v>
      </c>
      <c r="B33" s="143">
        <v>21.173570180707006</v>
      </c>
      <c r="C33" s="144">
        <v>21.231393474689483</v>
      </c>
      <c r="D33" s="145">
        <v>18</v>
      </c>
      <c r="E33" s="154">
        <v>646.97019996604672</v>
      </c>
      <c r="F33" s="155">
        <v>648.73702283773343</v>
      </c>
      <c r="G33" s="156">
        <v>18</v>
      </c>
      <c r="H33" s="165">
        <v>9316.3708795110761</v>
      </c>
      <c r="I33" s="166">
        <v>9341.8131288633649</v>
      </c>
      <c r="J33" s="167">
        <v>18</v>
      </c>
      <c r="K33" s="176">
        <v>13736.341738849529</v>
      </c>
      <c r="L33" s="177">
        <v>13814.43086757699</v>
      </c>
      <c r="M33" s="178">
        <v>14</v>
      </c>
    </row>
    <row r="34" spans="1:13" x14ac:dyDescent="0.35">
      <c r="A34" s="137">
        <v>11</v>
      </c>
      <c r="B34" s="143">
        <v>21.231393474689483</v>
      </c>
      <c r="C34" s="144">
        <v>21.28921676867196</v>
      </c>
      <c r="D34" s="145">
        <v>14</v>
      </c>
      <c r="E34" s="154">
        <v>648.73702283773343</v>
      </c>
      <c r="F34" s="155">
        <v>650.50384570942015</v>
      </c>
      <c r="G34" s="156">
        <v>14</v>
      </c>
      <c r="H34" s="165">
        <v>9341.8131288633649</v>
      </c>
      <c r="I34" s="166">
        <v>9367.2553782156538</v>
      </c>
      <c r="J34" s="167">
        <v>14</v>
      </c>
      <c r="K34" s="176">
        <v>13814.43086757699</v>
      </c>
      <c r="L34" s="177">
        <v>13892.519996304451</v>
      </c>
      <c r="M34" s="178">
        <v>16</v>
      </c>
    </row>
    <row r="35" spans="1:13" x14ac:dyDescent="0.35">
      <c r="A35" s="137">
        <v>12</v>
      </c>
      <c r="B35" s="143">
        <v>21.28921676867196</v>
      </c>
      <c r="C35" s="144">
        <v>21.347040062654436</v>
      </c>
      <c r="D35" s="145">
        <v>15</v>
      </c>
      <c r="E35" s="154">
        <v>650.50384570942015</v>
      </c>
      <c r="F35" s="155">
        <v>652.27066858110686</v>
      </c>
      <c r="G35" s="156">
        <v>15</v>
      </c>
      <c r="H35" s="165">
        <v>9367.2553782156538</v>
      </c>
      <c r="I35" s="166">
        <v>9392.6976275679426</v>
      </c>
      <c r="J35" s="167">
        <v>15</v>
      </c>
      <c r="K35" s="176">
        <v>13892.519996304451</v>
      </c>
      <c r="L35" s="177">
        <v>13970.609125031911</v>
      </c>
      <c r="M35" s="178">
        <v>20</v>
      </c>
    </row>
    <row r="36" spans="1:13" x14ac:dyDescent="0.35">
      <c r="A36" s="137">
        <v>13</v>
      </c>
      <c r="B36" s="143">
        <v>21.347040062654436</v>
      </c>
      <c r="C36" s="144">
        <v>21.404863356636913</v>
      </c>
      <c r="D36" s="145">
        <v>20</v>
      </c>
      <c r="E36" s="154">
        <v>652.27066858110686</v>
      </c>
      <c r="F36" s="155">
        <v>654.03749145279357</v>
      </c>
      <c r="G36" s="156">
        <v>20</v>
      </c>
      <c r="H36" s="165">
        <v>9392.6976275679426</v>
      </c>
      <c r="I36" s="166">
        <v>9418.1398769202315</v>
      </c>
      <c r="J36" s="167">
        <v>20</v>
      </c>
      <c r="K36" s="176">
        <v>13970.609125031911</v>
      </c>
      <c r="L36" s="177">
        <v>14048.698253759372</v>
      </c>
      <c r="M36" s="178">
        <v>22</v>
      </c>
    </row>
    <row r="37" spans="1:13" x14ac:dyDescent="0.35">
      <c r="A37" s="137">
        <v>14</v>
      </c>
      <c r="B37" s="143">
        <v>21.404863356636913</v>
      </c>
      <c r="C37" s="144">
        <v>21.462686650619389</v>
      </c>
      <c r="D37" s="145">
        <v>19</v>
      </c>
      <c r="E37" s="154">
        <v>654.03749145279357</v>
      </c>
      <c r="F37" s="155">
        <v>655.80431432448029</v>
      </c>
      <c r="G37" s="156">
        <v>19</v>
      </c>
      <c r="H37" s="165">
        <v>9418.1398769202315</v>
      </c>
      <c r="I37" s="166">
        <v>9443.5821262725203</v>
      </c>
      <c r="J37" s="167">
        <v>19</v>
      </c>
      <c r="K37" s="176">
        <v>14048.698253759372</v>
      </c>
      <c r="L37" s="177">
        <v>14126.787382486833</v>
      </c>
      <c r="M37" s="178">
        <v>16</v>
      </c>
    </row>
    <row r="38" spans="1:13" x14ac:dyDescent="0.35">
      <c r="A38" s="137">
        <v>15</v>
      </c>
      <c r="B38" s="143">
        <v>21.462686650619389</v>
      </c>
      <c r="C38" s="144">
        <v>21.520509944601866</v>
      </c>
      <c r="D38" s="145">
        <v>22</v>
      </c>
      <c r="E38" s="154">
        <v>655.80431432448029</v>
      </c>
      <c r="F38" s="155">
        <v>657.571137196167</v>
      </c>
      <c r="G38" s="156">
        <v>22</v>
      </c>
      <c r="H38" s="165">
        <v>9443.5821262725203</v>
      </c>
      <c r="I38" s="166">
        <v>9469.0243756248092</v>
      </c>
      <c r="J38" s="167">
        <v>22</v>
      </c>
      <c r="K38" s="176">
        <v>14126.787382486833</v>
      </c>
      <c r="L38" s="177">
        <v>14204.876511214294</v>
      </c>
      <c r="M38" s="178">
        <v>27</v>
      </c>
    </row>
    <row r="39" spans="1:13" x14ac:dyDescent="0.35">
      <c r="A39" s="137">
        <v>16</v>
      </c>
      <c r="B39" s="143">
        <v>21.520509944601866</v>
      </c>
      <c r="C39" s="144">
        <v>21.578333238584342</v>
      </c>
      <c r="D39" s="145">
        <v>20</v>
      </c>
      <c r="E39" s="154">
        <v>657.571137196167</v>
      </c>
      <c r="F39" s="155">
        <v>659.33796006785371</v>
      </c>
      <c r="G39" s="156">
        <v>20</v>
      </c>
      <c r="H39" s="165">
        <v>9469.0243756248092</v>
      </c>
      <c r="I39" s="166">
        <v>9494.466624977098</v>
      </c>
      <c r="J39" s="167">
        <v>20</v>
      </c>
      <c r="K39" s="176">
        <v>14204.876511214294</v>
      </c>
      <c r="L39" s="177">
        <v>14282.965639941754</v>
      </c>
      <c r="M39" s="178">
        <v>19</v>
      </c>
    </row>
    <row r="40" spans="1:13" x14ac:dyDescent="0.35">
      <c r="A40" s="137">
        <v>17</v>
      </c>
      <c r="B40" s="143">
        <v>21.578333238584342</v>
      </c>
      <c r="C40" s="144">
        <v>21.636156532566819</v>
      </c>
      <c r="D40" s="145">
        <v>19</v>
      </c>
      <c r="E40" s="154">
        <v>659.33796006785371</v>
      </c>
      <c r="F40" s="155">
        <v>661.10478293954043</v>
      </c>
      <c r="G40" s="156">
        <v>19</v>
      </c>
      <c r="H40" s="165">
        <v>9494.466624977098</v>
      </c>
      <c r="I40" s="166">
        <v>9519.9088743293869</v>
      </c>
      <c r="J40" s="167">
        <v>19</v>
      </c>
      <c r="K40" s="176">
        <v>14282.965639941754</v>
      </c>
      <c r="L40" s="177">
        <v>14361.054768669215</v>
      </c>
      <c r="M40" s="178">
        <v>23</v>
      </c>
    </row>
    <row r="41" spans="1:13" x14ac:dyDescent="0.35">
      <c r="A41" s="137">
        <v>18</v>
      </c>
      <c r="B41" s="143">
        <v>21.636156532566819</v>
      </c>
      <c r="C41" s="144">
        <v>21.693979826549295</v>
      </c>
      <c r="D41" s="145">
        <v>24</v>
      </c>
      <c r="E41" s="154">
        <v>661.10478293954043</v>
      </c>
      <c r="F41" s="155">
        <v>662.87160581122714</v>
      </c>
      <c r="G41" s="156">
        <v>24</v>
      </c>
      <c r="H41" s="165">
        <v>9519.9088743293869</v>
      </c>
      <c r="I41" s="166">
        <v>9545.3511236816757</v>
      </c>
      <c r="J41" s="167">
        <v>24</v>
      </c>
      <c r="K41" s="176">
        <v>14361.054768669215</v>
      </c>
      <c r="L41" s="177">
        <v>14439.143897396676</v>
      </c>
      <c r="M41" s="178">
        <v>25</v>
      </c>
    </row>
    <row r="42" spans="1:13" x14ac:dyDescent="0.35">
      <c r="A42" s="137">
        <v>19</v>
      </c>
      <c r="B42" s="143">
        <v>21.693979826549295</v>
      </c>
      <c r="C42" s="144">
        <v>21.751803120531772</v>
      </c>
      <c r="D42" s="145">
        <v>28</v>
      </c>
      <c r="E42" s="154">
        <v>662.87160581122714</v>
      </c>
      <c r="F42" s="155">
        <v>664.63842868291385</v>
      </c>
      <c r="G42" s="156">
        <v>28</v>
      </c>
      <c r="H42" s="165">
        <v>9545.3511236816757</v>
      </c>
      <c r="I42" s="166">
        <v>9570.7933730339646</v>
      </c>
      <c r="J42" s="167">
        <v>28</v>
      </c>
      <c r="K42" s="176">
        <v>14439.143897396676</v>
      </c>
      <c r="L42" s="177">
        <v>14517.233026124137</v>
      </c>
      <c r="M42" s="178">
        <v>30</v>
      </c>
    </row>
    <row r="43" spans="1:13" x14ac:dyDescent="0.35">
      <c r="A43" s="137">
        <v>20</v>
      </c>
      <c r="B43" s="143">
        <v>21.751803120531772</v>
      </c>
      <c r="C43" s="144">
        <v>21.809626414514248</v>
      </c>
      <c r="D43" s="145">
        <v>30</v>
      </c>
      <c r="E43" s="154">
        <v>664.63842868291385</v>
      </c>
      <c r="F43" s="155">
        <v>666.40525155460057</v>
      </c>
      <c r="G43" s="156">
        <v>30</v>
      </c>
      <c r="H43" s="165">
        <v>9570.7933730339646</v>
      </c>
      <c r="I43" s="166">
        <v>9596.2356223862535</v>
      </c>
      <c r="J43" s="167">
        <v>30</v>
      </c>
      <c r="K43" s="176">
        <v>14517.233026124137</v>
      </c>
      <c r="L43" s="177">
        <v>14595.322154851598</v>
      </c>
      <c r="M43" s="178">
        <v>34</v>
      </c>
    </row>
    <row r="44" spans="1:13" x14ac:dyDescent="0.35">
      <c r="A44" s="137">
        <v>21</v>
      </c>
      <c r="B44" s="143">
        <v>21.809626414514248</v>
      </c>
      <c r="C44" s="144">
        <v>21.867449708496725</v>
      </c>
      <c r="D44" s="145">
        <v>33</v>
      </c>
      <c r="E44" s="154">
        <v>666.40525155460057</v>
      </c>
      <c r="F44" s="155">
        <v>668.17207442628728</v>
      </c>
      <c r="G44" s="156">
        <v>33</v>
      </c>
      <c r="H44" s="165">
        <v>9596.2356223862535</v>
      </c>
      <c r="I44" s="166">
        <v>9621.6778717385423</v>
      </c>
      <c r="J44" s="167">
        <v>33</v>
      </c>
      <c r="K44" s="176">
        <v>14595.322154851598</v>
      </c>
      <c r="L44" s="177">
        <v>14673.411283579058</v>
      </c>
      <c r="M44" s="178">
        <v>32</v>
      </c>
    </row>
    <row r="45" spans="1:13" x14ac:dyDescent="0.35">
      <c r="A45" s="137">
        <v>22</v>
      </c>
      <c r="B45" s="143">
        <v>21.867449708496725</v>
      </c>
      <c r="C45" s="144">
        <v>21.925273002479202</v>
      </c>
      <c r="D45" s="145">
        <v>33</v>
      </c>
      <c r="E45" s="154">
        <v>668.17207442628728</v>
      </c>
      <c r="F45" s="155">
        <v>669.93889729797399</v>
      </c>
      <c r="G45" s="156">
        <v>33</v>
      </c>
      <c r="H45" s="165">
        <v>9621.6778717385423</v>
      </c>
      <c r="I45" s="166">
        <v>9647.1201210908312</v>
      </c>
      <c r="J45" s="167">
        <v>33</v>
      </c>
      <c r="K45" s="176">
        <v>14673.411283579058</v>
      </c>
      <c r="L45" s="177">
        <v>14751.500412306519</v>
      </c>
      <c r="M45" s="178">
        <v>30</v>
      </c>
    </row>
    <row r="46" spans="1:13" x14ac:dyDescent="0.35">
      <c r="A46" s="137">
        <v>23</v>
      </c>
      <c r="B46" s="143">
        <v>21.925273002479202</v>
      </c>
      <c r="C46" s="144">
        <v>21.983096296461678</v>
      </c>
      <c r="D46" s="145">
        <v>31</v>
      </c>
      <c r="E46" s="154">
        <v>669.93889729797399</v>
      </c>
      <c r="F46" s="155">
        <v>671.70572016966071</v>
      </c>
      <c r="G46" s="156">
        <v>31</v>
      </c>
      <c r="H46" s="165">
        <v>9647.1201210908312</v>
      </c>
      <c r="I46" s="166">
        <v>9672.56237044312</v>
      </c>
      <c r="J46" s="167">
        <v>31</v>
      </c>
      <c r="K46" s="176">
        <v>14751.500412306519</v>
      </c>
      <c r="L46" s="177">
        <v>14829.58954103398</v>
      </c>
      <c r="M46" s="178">
        <v>37</v>
      </c>
    </row>
    <row r="47" spans="1:13" x14ac:dyDescent="0.35">
      <c r="A47" s="137">
        <v>24</v>
      </c>
      <c r="B47" s="143">
        <v>21.983096296461678</v>
      </c>
      <c r="C47" s="144">
        <v>22.040919590444155</v>
      </c>
      <c r="D47" s="145">
        <v>31</v>
      </c>
      <c r="E47" s="154">
        <v>671.70572016966071</v>
      </c>
      <c r="F47" s="155">
        <v>673.47254304134742</v>
      </c>
      <c r="G47" s="156">
        <v>31</v>
      </c>
      <c r="H47" s="165">
        <v>9672.56237044312</v>
      </c>
      <c r="I47" s="166">
        <v>9698.0046197954089</v>
      </c>
      <c r="J47" s="167">
        <v>31</v>
      </c>
      <c r="K47" s="176">
        <v>14829.58954103398</v>
      </c>
      <c r="L47" s="177">
        <v>14907.678669761441</v>
      </c>
      <c r="M47" s="178">
        <v>44</v>
      </c>
    </row>
    <row r="48" spans="1:13" x14ac:dyDescent="0.35">
      <c r="A48" s="137">
        <v>25</v>
      </c>
      <c r="B48" s="143">
        <v>22.040919590444155</v>
      </c>
      <c r="C48" s="144">
        <v>22.098742884426631</v>
      </c>
      <c r="D48" s="145">
        <v>46</v>
      </c>
      <c r="E48" s="154">
        <v>673.47254304134742</v>
      </c>
      <c r="F48" s="155">
        <v>675.23936591303413</v>
      </c>
      <c r="G48" s="156">
        <v>46</v>
      </c>
      <c r="H48" s="165">
        <v>9698.0046197954089</v>
      </c>
      <c r="I48" s="166">
        <v>9723.4468691476977</v>
      </c>
      <c r="J48" s="167">
        <v>46</v>
      </c>
      <c r="K48" s="176">
        <v>14907.678669761441</v>
      </c>
      <c r="L48" s="177">
        <v>14985.767798488901</v>
      </c>
      <c r="M48" s="178">
        <v>32</v>
      </c>
    </row>
    <row r="49" spans="1:13" x14ac:dyDescent="0.35">
      <c r="A49" s="137">
        <v>26</v>
      </c>
      <c r="B49" s="143">
        <v>22.098742884426631</v>
      </c>
      <c r="C49" s="144">
        <v>22.156566178409108</v>
      </c>
      <c r="D49" s="145">
        <v>34</v>
      </c>
      <c r="E49" s="154">
        <v>675.23936591303413</v>
      </c>
      <c r="F49" s="155">
        <v>677.00618878472085</v>
      </c>
      <c r="G49" s="156">
        <v>34</v>
      </c>
      <c r="H49" s="165">
        <v>9723.4468691476977</v>
      </c>
      <c r="I49" s="166">
        <v>9748.8891184999866</v>
      </c>
      <c r="J49" s="167">
        <v>34</v>
      </c>
      <c r="K49" s="176">
        <v>14985.767798488901</v>
      </c>
      <c r="L49" s="177">
        <v>15063.856927216362</v>
      </c>
      <c r="M49" s="178">
        <v>42</v>
      </c>
    </row>
    <row r="50" spans="1:13" x14ac:dyDescent="0.35">
      <c r="A50" s="137">
        <v>27</v>
      </c>
      <c r="B50" s="143">
        <v>22.156566178409108</v>
      </c>
      <c r="C50" s="144">
        <v>22.214389472391584</v>
      </c>
      <c r="D50" s="145">
        <v>39</v>
      </c>
      <c r="E50" s="154">
        <v>677.00618878472085</v>
      </c>
      <c r="F50" s="155">
        <v>678.77301165640756</v>
      </c>
      <c r="G50" s="156">
        <v>39</v>
      </c>
      <c r="H50" s="165">
        <v>9748.8891184999866</v>
      </c>
      <c r="I50" s="166">
        <v>9774.3313678522754</v>
      </c>
      <c r="J50" s="167">
        <v>39</v>
      </c>
      <c r="K50" s="176">
        <v>15063.856927216362</v>
      </c>
      <c r="L50" s="177">
        <v>15141.946055943823</v>
      </c>
      <c r="M50" s="178">
        <v>41</v>
      </c>
    </row>
    <row r="51" spans="1:13" x14ac:dyDescent="0.35">
      <c r="A51" s="137">
        <v>28</v>
      </c>
      <c r="B51" s="143">
        <v>22.214389472391584</v>
      </c>
      <c r="C51" s="144">
        <v>22.272212766374061</v>
      </c>
      <c r="D51" s="145">
        <v>47</v>
      </c>
      <c r="E51" s="154">
        <v>678.77301165640756</v>
      </c>
      <c r="F51" s="155">
        <v>680.53983452809427</v>
      </c>
      <c r="G51" s="156">
        <v>47</v>
      </c>
      <c r="H51" s="165">
        <v>9774.3313678522754</v>
      </c>
      <c r="I51" s="166">
        <v>9799.7736172045643</v>
      </c>
      <c r="J51" s="167">
        <v>47</v>
      </c>
      <c r="K51" s="176">
        <v>15141.946055943823</v>
      </c>
      <c r="L51" s="177">
        <v>15220.035184671284</v>
      </c>
      <c r="M51" s="178">
        <v>32</v>
      </c>
    </row>
    <row r="52" spans="1:13" x14ac:dyDescent="0.35">
      <c r="A52" s="137">
        <v>29</v>
      </c>
      <c r="B52" s="143">
        <v>22.272212766374061</v>
      </c>
      <c r="C52" s="144">
        <v>22.330036060356537</v>
      </c>
      <c r="D52" s="145">
        <v>32</v>
      </c>
      <c r="E52" s="154">
        <v>680.53983452809427</v>
      </c>
      <c r="F52" s="155">
        <v>682.30665739978099</v>
      </c>
      <c r="G52" s="156">
        <v>32</v>
      </c>
      <c r="H52" s="165">
        <v>9799.7736172045643</v>
      </c>
      <c r="I52" s="166">
        <v>9825.2158665568531</v>
      </c>
      <c r="J52" s="167">
        <v>32</v>
      </c>
      <c r="K52" s="176">
        <v>15220.035184671284</v>
      </c>
      <c r="L52" s="177">
        <v>15298.124313398745</v>
      </c>
      <c r="M52" s="178">
        <v>37</v>
      </c>
    </row>
    <row r="53" spans="1:13" x14ac:dyDescent="0.35">
      <c r="A53" s="137">
        <v>30</v>
      </c>
      <c r="B53" s="143">
        <v>22.330036060356537</v>
      </c>
      <c r="C53" s="144">
        <v>22.387859354339014</v>
      </c>
      <c r="D53" s="145">
        <v>32</v>
      </c>
      <c r="E53" s="154">
        <v>682.30665739978099</v>
      </c>
      <c r="F53" s="155">
        <v>684.0734802714677</v>
      </c>
      <c r="G53" s="156">
        <v>32</v>
      </c>
      <c r="H53" s="165">
        <v>9825.2158665568531</v>
      </c>
      <c r="I53" s="166">
        <v>9850.658115909142</v>
      </c>
      <c r="J53" s="167">
        <v>32</v>
      </c>
      <c r="K53" s="176">
        <v>15298.124313398745</v>
      </c>
      <c r="L53" s="177">
        <v>15376.213442126205</v>
      </c>
      <c r="M53" s="178">
        <v>26</v>
      </c>
    </row>
    <row r="54" spans="1:13" x14ac:dyDescent="0.35">
      <c r="A54" s="137">
        <v>31</v>
      </c>
      <c r="B54" s="143">
        <v>22.387859354339014</v>
      </c>
      <c r="C54" s="144">
        <v>22.44568264832149</v>
      </c>
      <c r="D54" s="145">
        <v>23</v>
      </c>
      <c r="E54" s="154">
        <v>684.0734802714677</v>
      </c>
      <c r="F54" s="155">
        <v>685.84030314315442</v>
      </c>
      <c r="G54" s="156">
        <v>23</v>
      </c>
      <c r="H54" s="165">
        <v>9850.658115909142</v>
      </c>
      <c r="I54" s="166">
        <v>9876.1003652614309</v>
      </c>
      <c r="J54" s="167">
        <v>23</v>
      </c>
      <c r="K54" s="176">
        <v>15376.213442126205</v>
      </c>
      <c r="L54" s="177">
        <v>15454.302570853666</v>
      </c>
      <c r="M54" s="178">
        <v>30</v>
      </c>
    </row>
    <row r="55" spans="1:13" x14ac:dyDescent="0.35">
      <c r="A55" s="137">
        <v>32</v>
      </c>
      <c r="B55" s="143">
        <v>22.44568264832149</v>
      </c>
      <c r="C55" s="144">
        <v>22.503505942303967</v>
      </c>
      <c r="D55" s="145">
        <v>33</v>
      </c>
      <c r="E55" s="154">
        <v>685.84030314315442</v>
      </c>
      <c r="F55" s="155">
        <v>687.60712601484113</v>
      </c>
      <c r="G55" s="156">
        <v>33</v>
      </c>
      <c r="H55" s="165">
        <v>9876.1003652614309</v>
      </c>
      <c r="I55" s="166">
        <v>9901.5426146137197</v>
      </c>
      <c r="J55" s="167">
        <v>33</v>
      </c>
      <c r="K55" s="176">
        <v>15454.302570853666</v>
      </c>
      <c r="L55" s="177">
        <v>15532.391699581127</v>
      </c>
      <c r="M55" s="178">
        <v>26</v>
      </c>
    </row>
    <row r="56" spans="1:13" x14ac:dyDescent="0.35">
      <c r="A56" s="137">
        <v>33</v>
      </c>
      <c r="B56" s="143">
        <v>22.503505942303967</v>
      </c>
      <c r="C56" s="144">
        <v>22.561329236286443</v>
      </c>
      <c r="D56" s="145">
        <v>27</v>
      </c>
      <c r="E56" s="154">
        <v>687.60712601484113</v>
      </c>
      <c r="F56" s="155">
        <v>689.37394888652784</v>
      </c>
      <c r="G56" s="156">
        <v>27</v>
      </c>
      <c r="H56" s="165">
        <v>9901.5426146137197</v>
      </c>
      <c r="I56" s="166">
        <v>9926.9848639660086</v>
      </c>
      <c r="J56" s="167">
        <v>27</v>
      </c>
      <c r="K56" s="176">
        <v>15532.391699581127</v>
      </c>
      <c r="L56" s="177">
        <v>15610.480828308588</v>
      </c>
      <c r="M56" s="178">
        <v>35</v>
      </c>
    </row>
    <row r="57" spans="1:13" x14ac:dyDescent="0.35">
      <c r="A57" s="137">
        <v>34</v>
      </c>
      <c r="B57" s="143">
        <v>22.561329236286443</v>
      </c>
      <c r="C57" s="144">
        <v>22.61915253026892</v>
      </c>
      <c r="D57" s="145">
        <v>32</v>
      </c>
      <c r="E57" s="154">
        <v>689.37394888652784</v>
      </c>
      <c r="F57" s="155">
        <v>691.14077175821456</v>
      </c>
      <c r="G57" s="156">
        <v>32</v>
      </c>
      <c r="H57" s="165">
        <v>9926.9848639660086</v>
      </c>
      <c r="I57" s="166">
        <v>9952.4271133182974</v>
      </c>
      <c r="J57" s="167">
        <v>32</v>
      </c>
      <c r="K57" s="176">
        <v>15610.480828308588</v>
      </c>
      <c r="L57" s="177">
        <v>15688.569957036048</v>
      </c>
      <c r="M57" s="178">
        <v>16</v>
      </c>
    </row>
    <row r="58" spans="1:13" x14ac:dyDescent="0.35">
      <c r="A58" s="137">
        <v>35</v>
      </c>
      <c r="B58" s="143">
        <v>22.61915253026892</v>
      </c>
      <c r="C58" s="144">
        <v>22.676975824251397</v>
      </c>
      <c r="D58" s="145">
        <v>21</v>
      </c>
      <c r="E58" s="154">
        <v>691.14077175821456</v>
      </c>
      <c r="F58" s="155">
        <v>692.90759462990127</v>
      </c>
      <c r="G58" s="156">
        <v>21</v>
      </c>
      <c r="H58" s="165">
        <v>9952.4271133182974</v>
      </c>
      <c r="I58" s="166">
        <v>9977.8693626705863</v>
      </c>
      <c r="J58" s="167">
        <v>21</v>
      </c>
      <c r="K58" s="176">
        <v>15688.569957036048</v>
      </c>
      <c r="L58" s="177">
        <v>15766.659085763509</v>
      </c>
      <c r="M58" s="178">
        <v>24</v>
      </c>
    </row>
    <row r="59" spans="1:13" x14ac:dyDescent="0.35">
      <c r="A59" s="137">
        <v>36</v>
      </c>
      <c r="B59" s="143">
        <v>22.676975824251397</v>
      </c>
      <c r="C59" s="144">
        <v>22.734799118233873</v>
      </c>
      <c r="D59" s="145">
        <v>22</v>
      </c>
      <c r="E59" s="154">
        <v>692.90759462990127</v>
      </c>
      <c r="F59" s="155">
        <v>694.67441750158798</v>
      </c>
      <c r="G59" s="156">
        <v>22</v>
      </c>
      <c r="H59" s="165">
        <v>9977.8693626705863</v>
      </c>
      <c r="I59" s="166">
        <v>10003.311612022875</v>
      </c>
      <c r="J59" s="167">
        <v>22</v>
      </c>
      <c r="K59" s="176">
        <v>15766.659085763509</v>
      </c>
      <c r="L59" s="177">
        <v>15844.74821449097</v>
      </c>
      <c r="M59" s="178">
        <v>17</v>
      </c>
    </row>
    <row r="60" spans="1:13" x14ac:dyDescent="0.35">
      <c r="A60" s="137">
        <v>37</v>
      </c>
      <c r="B60" s="143">
        <v>22.734799118233873</v>
      </c>
      <c r="C60" s="144">
        <v>22.79262241221635</v>
      </c>
      <c r="D60" s="145">
        <v>19</v>
      </c>
      <c r="E60" s="154">
        <v>694.67441750158798</v>
      </c>
      <c r="F60" s="155">
        <v>696.4412403732747</v>
      </c>
      <c r="G60" s="156">
        <v>19</v>
      </c>
      <c r="H60" s="165">
        <v>10003.311612022875</v>
      </c>
      <c r="I60" s="166">
        <v>10028.753861375164</v>
      </c>
      <c r="J60" s="167">
        <v>19</v>
      </c>
      <c r="K60" s="176">
        <v>15844.74821449097</v>
      </c>
      <c r="L60" s="177">
        <v>15922.837343218431</v>
      </c>
      <c r="M60" s="178">
        <v>19</v>
      </c>
    </row>
    <row r="61" spans="1:13" x14ac:dyDescent="0.35">
      <c r="A61" s="137">
        <v>38</v>
      </c>
      <c r="B61" s="143">
        <v>22.79262241221635</v>
      </c>
      <c r="C61" s="144">
        <v>22.850445706198826</v>
      </c>
      <c r="D61" s="145">
        <v>27</v>
      </c>
      <c r="E61" s="154">
        <v>696.4412403732747</v>
      </c>
      <c r="F61" s="155">
        <v>698.20806324496141</v>
      </c>
      <c r="G61" s="156">
        <v>27</v>
      </c>
      <c r="H61" s="165">
        <v>10028.753861375164</v>
      </c>
      <c r="I61" s="166">
        <v>10054.196110727453</v>
      </c>
      <c r="J61" s="167">
        <v>27</v>
      </c>
      <c r="K61" s="176">
        <v>15922.837343218431</v>
      </c>
      <c r="L61" s="177">
        <v>16000.926471945892</v>
      </c>
      <c r="M61" s="178">
        <v>29</v>
      </c>
    </row>
    <row r="62" spans="1:13" x14ac:dyDescent="0.35">
      <c r="A62" s="137">
        <v>39</v>
      </c>
      <c r="B62" s="143">
        <v>22.850445706198826</v>
      </c>
      <c r="C62" s="144">
        <v>22.908269000181303</v>
      </c>
      <c r="D62" s="145">
        <v>19</v>
      </c>
      <c r="E62" s="154">
        <v>698.20806324496141</v>
      </c>
      <c r="F62" s="155">
        <v>699.97488611664812</v>
      </c>
      <c r="G62" s="156">
        <v>19</v>
      </c>
      <c r="H62" s="165">
        <v>10054.196110727453</v>
      </c>
      <c r="I62" s="166">
        <v>10079.638360079742</v>
      </c>
      <c r="J62" s="167">
        <v>19</v>
      </c>
      <c r="K62" s="176">
        <v>16000.926471945892</v>
      </c>
      <c r="L62" s="177">
        <v>16079.015600673352</v>
      </c>
      <c r="M62" s="178">
        <v>14</v>
      </c>
    </row>
    <row r="63" spans="1:13" x14ac:dyDescent="0.35">
      <c r="A63" s="137">
        <v>40</v>
      </c>
      <c r="B63" s="143">
        <v>22.908269000181303</v>
      </c>
      <c r="C63" s="144">
        <v>22.966092294163779</v>
      </c>
      <c r="D63" s="145">
        <v>16</v>
      </c>
      <c r="E63" s="154">
        <v>699.97488611664812</v>
      </c>
      <c r="F63" s="155">
        <v>701.74170898833484</v>
      </c>
      <c r="G63" s="156">
        <v>16</v>
      </c>
      <c r="H63" s="165">
        <v>10079.638360079742</v>
      </c>
      <c r="I63" s="166">
        <v>10105.080609432031</v>
      </c>
      <c r="J63" s="167">
        <v>16</v>
      </c>
      <c r="K63" s="176">
        <v>16079.015600673352</v>
      </c>
      <c r="L63" s="177">
        <v>16157.104729400813</v>
      </c>
      <c r="M63" s="178">
        <v>20</v>
      </c>
    </row>
    <row r="64" spans="1:13" x14ac:dyDescent="0.35">
      <c r="A64" s="137">
        <v>41</v>
      </c>
      <c r="B64" s="143">
        <v>22.966092294163779</v>
      </c>
      <c r="C64" s="144">
        <v>23.023915588146256</v>
      </c>
      <c r="D64" s="145">
        <v>24</v>
      </c>
      <c r="E64" s="154">
        <v>701.74170898833484</v>
      </c>
      <c r="F64" s="155">
        <v>703.50853186002155</v>
      </c>
      <c r="G64" s="156">
        <v>24</v>
      </c>
      <c r="H64" s="165">
        <v>10105.080609432031</v>
      </c>
      <c r="I64" s="166">
        <v>10130.522858784319</v>
      </c>
      <c r="J64" s="167">
        <v>24</v>
      </c>
      <c r="K64" s="176">
        <v>16157.104729400813</v>
      </c>
      <c r="L64" s="177">
        <v>16235.193858128274</v>
      </c>
      <c r="M64" s="178">
        <v>19</v>
      </c>
    </row>
    <row r="65" spans="1:13" x14ac:dyDescent="0.35">
      <c r="A65" s="137">
        <v>42</v>
      </c>
      <c r="B65" s="143">
        <v>23.023915588146256</v>
      </c>
      <c r="C65" s="144">
        <v>23.081738882128732</v>
      </c>
      <c r="D65" s="145">
        <v>12</v>
      </c>
      <c r="E65" s="154">
        <v>703.50853186002155</v>
      </c>
      <c r="F65" s="155">
        <v>705.27535473170826</v>
      </c>
      <c r="G65" s="156">
        <v>12</v>
      </c>
      <c r="H65" s="165">
        <v>10130.522858784319</v>
      </c>
      <c r="I65" s="166">
        <v>10155.965108136608</v>
      </c>
      <c r="J65" s="167">
        <v>12</v>
      </c>
      <c r="K65" s="176">
        <v>16235.193858128274</v>
      </c>
      <c r="L65" s="177">
        <v>16313.282986855735</v>
      </c>
      <c r="M65" s="178">
        <v>14</v>
      </c>
    </row>
    <row r="66" spans="1:13" x14ac:dyDescent="0.35">
      <c r="A66" s="137">
        <v>43</v>
      </c>
      <c r="B66" s="143">
        <v>23.081738882128732</v>
      </c>
      <c r="C66" s="144">
        <v>23.139562176111209</v>
      </c>
      <c r="D66" s="145">
        <v>13</v>
      </c>
      <c r="E66" s="154">
        <v>705.27535473170826</v>
      </c>
      <c r="F66" s="155">
        <v>707.04217760339498</v>
      </c>
      <c r="G66" s="156">
        <v>13</v>
      </c>
      <c r="H66" s="165">
        <v>10155.965108136608</v>
      </c>
      <c r="I66" s="166">
        <v>10181.407357488897</v>
      </c>
      <c r="J66" s="167">
        <v>13</v>
      </c>
      <c r="K66" s="176">
        <v>16313.282986855735</v>
      </c>
      <c r="L66" s="177">
        <v>16391.372115583195</v>
      </c>
      <c r="M66" s="178">
        <v>13</v>
      </c>
    </row>
    <row r="67" spans="1:13" x14ac:dyDescent="0.35">
      <c r="A67" s="137">
        <v>44</v>
      </c>
      <c r="B67" s="143">
        <v>23.139562176111209</v>
      </c>
      <c r="C67" s="144">
        <v>23.197385470093685</v>
      </c>
      <c r="D67" s="145">
        <v>12</v>
      </c>
      <c r="E67" s="154">
        <v>707.04217760339498</v>
      </c>
      <c r="F67" s="155">
        <v>708.80900047508169</v>
      </c>
      <c r="G67" s="156">
        <v>12</v>
      </c>
      <c r="H67" s="165">
        <v>10181.407357488897</v>
      </c>
      <c r="I67" s="166">
        <v>10206.849606841186</v>
      </c>
      <c r="J67" s="167">
        <v>12</v>
      </c>
      <c r="K67" s="176">
        <v>16391.372115583195</v>
      </c>
      <c r="L67" s="177">
        <v>16469.461244310656</v>
      </c>
      <c r="M67" s="178">
        <v>9</v>
      </c>
    </row>
    <row r="68" spans="1:13" x14ac:dyDescent="0.35">
      <c r="A68" s="137">
        <v>45</v>
      </c>
      <c r="B68" s="143">
        <v>23.197385470093685</v>
      </c>
      <c r="C68" s="144">
        <v>23.255208764076162</v>
      </c>
      <c r="D68" s="145">
        <v>17</v>
      </c>
      <c r="E68" s="154">
        <v>708.80900047508169</v>
      </c>
      <c r="F68" s="155">
        <v>710.5758233467684</v>
      </c>
      <c r="G68" s="156">
        <v>17</v>
      </c>
      <c r="H68" s="165">
        <v>10206.849606841186</v>
      </c>
      <c r="I68" s="166">
        <v>10232.291856193475</v>
      </c>
      <c r="J68" s="167">
        <v>17</v>
      </c>
      <c r="K68" s="176">
        <v>16469.461244310656</v>
      </c>
      <c r="L68" s="177">
        <v>16547.550373038117</v>
      </c>
      <c r="M68" s="178">
        <v>13</v>
      </c>
    </row>
    <row r="69" spans="1:13" x14ac:dyDescent="0.35">
      <c r="A69" s="137">
        <v>46</v>
      </c>
      <c r="B69" s="143">
        <v>23.255208764076162</v>
      </c>
      <c r="C69" s="144">
        <v>23.313032058058639</v>
      </c>
      <c r="D69" s="145">
        <v>5</v>
      </c>
      <c r="E69" s="154">
        <v>710.5758233467684</v>
      </c>
      <c r="F69" s="155">
        <v>712.34264621845512</v>
      </c>
      <c r="G69" s="156">
        <v>5</v>
      </c>
      <c r="H69" s="165">
        <v>10232.291856193475</v>
      </c>
      <c r="I69" s="166">
        <v>10257.734105545764</v>
      </c>
      <c r="J69" s="167">
        <v>5</v>
      </c>
      <c r="K69" s="176">
        <v>16547.550373038117</v>
      </c>
      <c r="L69" s="177">
        <v>16625.639501765578</v>
      </c>
      <c r="M69" s="178">
        <v>7</v>
      </c>
    </row>
    <row r="70" spans="1:13" x14ac:dyDescent="0.35">
      <c r="A70" s="137">
        <v>47</v>
      </c>
      <c r="B70" s="143">
        <v>23.313032058058639</v>
      </c>
      <c r="C70" s="144">
        <v>23.370855352041115</v>
      </c>
      <c r="D70" s="145">
        <v>8</v>
      </c>
      <c r="E70" s="154">
        <v>712.34264621845512</v>
      </c>
      <c r="F70" s="155">
        <v>714.10946909014183</v>
      </c>
      <c r="G70" s="156">
        <v>8</v>
      </c>
      <c r="H70" s="165">
        <v>10257.734105545764</v>
      </c>
      <c r="I70" s="166">
        <v>10283.176354898053</v>
      </c>
      <c r="J70" s="167">
        <v>8</v>
      </c>
      <c r="K70" s="176">
        <v>16625.639501765578</v>
      </c>
      <c r="L70" s="177">
        <v>16703.728630493039</v>
      </c>
      <c r="M70" s="178">
        <v>4</v>
      </c>
    </row>
    <row r="71" spans="1:13" x14ac:dyDescent="0.35">
      <c r="A71" s="137">
        <v>48</v>
      </c>
      <c r="B71" s="143">
        <v>23.370855352041115</v>
      </c>
      <c r="C71" s="144">
        <v>23.428678646023592</v>
      </c>
      <c r="D71" s="145">
        <v>8</v>
      </c>
      <c r="E71" s="154">
        <v>714.10946909014183</v>
      </c>
      <c r="F71" s="155">
        <v>715.87629196182854</v>
      </c>
      <c r="G71" s="156">
        <v>8</v>
      </c>
      <c r="H71" s="165">
        <v>10283.176354898053</v>
      </c>
      <c r="I71" s="166">
        <v>10308.618604250341</v>
      </c>
      <c r="J71" s="167">
        <v>8</v>
      </c>
      <c r="K71" s="176">
        <v>16703.728630493039</v>
      </c>
      <c r="L71" s="177">
        <v>16781.817759220499</v>
      </c>
      <c r="M71" s="178">
        <v>9</v>
      </c>
    </row>
    <row r="72" spans="1:13" x14ac:dyDescent="0.35">
      <c r="A72" s="137">
        <v>49</v>
      </c>
      <c r="B72" s="143">
        <v>23.428678646023592</v>
      </c>
      <c r="C72" s="144">
        <v>23.486501940006068</v>
      </c>
      <c r="D72" s="145">
        <v>4</v>
      </c>
      <c r="E72" s="154">
        <v>715.87629196182854</v>
      </c>
      <c r="F72" s="155">
        <v>717.64311483351526</v>
      </c>
      <c r="G72" s="156">
        <v>4</v>
      </c>
      <c r="H72" s="165">
        <v>10308.618604250341</v>
      </c>
      <c r="I72" s="166">
        <v>10334.06085360263</v>
      </c>
      <c r="J72" s="167">
        <v>4</v>
      </c>
      <c r="K72" s="176">
        <v>16781.817759220499</v>
      </c>
      <c r="L72" s="177">
        <v>16859.90688794796</v>
      </c>
      <c r="M72" s="178">
        <v>3</v>
      </c>
    </row>
    <row r="73" spans="1:13" ht="15" thickBot="1" x14ac:dyDescent="0.4">
      <c r="A73" s="137">
        <v>50</v>
      </c>
      <c r="B73" s="146">
        <v>23.486501940006068</v>
      </c>
      <c r="C73" s="147">
        <v>23.544325233988545</v>
      </c>
      <c r="D73" s="148">
        <v>4</v>
      </c>
      <c r="E73" s="157">
        <v>717.64311483351526</v>
      </c>
      <c r="F73" s="158">
        <v>719.40993770520197</v>
      </c>
      <c r="G73" s="159">
        <v>4</v>
      </c>
      <c r="H73" s="168">
        <v>10334.06085360263</v>
      </c>
      <c r="I73" s="169">
        <v>10359.503102954919</v>
      </c>
      <c r="J73" s="170">
        <v>4</v>
      </c>
      <c r="K73" s="179">
        <v>16859.90688794796</v>
      </c>
      <c r="L73" s="180">
        <v>16937.996016675421</v>
      </c>
      <c r="M73" s="181">
        <v>4</v>
      </c>
    </row>
    <row r="76" spans="1:13" x14ac:dyDescent="0.35">
      <c r="A76" s="125" t="s">
        <v>157</v>
      </c>
      <c r="B76" s="9"/>
      <c r="C76" s="9"/>
      <c r="D76" s="9"/>
    </row>
    <row r="77" spans="1:13" x14ac:dyDescent="0.35">
      <c r="A77" s="119" t="s">
        <v>92</v>
      </c>
      <c r="B77" s="119" t="s">
        <v>149</v>
      </c>
      <c r="C77" s="119" t="s">
        <v>150</v>
      </c>
      <c r="D77" s="119" t="s">
        <v>151</v>
      </c>
      <c r="E77" s="126"/>
    </row>
    <row r="78" spans="1:13" x14ac:dyDescent="0.35">
      <c r="A78" s="120" t="s">
        <v>159</v>
      </c>
      <c r="B78" s="127">
        <v>1</v>
      </c>
      <c r="C78" s="127">
        <v>1</v>
      </c>
      <c r="D78" s="127">
        <v>1</v>
      </c>
    </row>
    <row r="81" spans="1:5" x14ac:dyDescent="0.35">
      <c r="A81" s="182" t="s">
        <v>158</v>
      </c>
      <c r="B81" s="183" t="s">
        <v>149</v>
      </c>
      <c r="C81" s="183" t="s">
        <v>150</v>
      </c>
      <c r="D81" s="182" t="s">
        <v>151</v>
      </c>
      <c r="E81" s="183" t="s">
        <v>159</v>
      </c>
    </row>
    <row r="82" spans="1:5" x14ac:dyDescent="0.35">
      <c r="A82" s="184">
        <v>1</v>
      </c>
      <c r="B82" s="185">
        <v>22.520415525892119</v>
      </c>
      <c r="C82" s="186">
        <v>688.12380773559266</v>
      </c>
      <c r="D82" s="187">
        <v>9908.9828313925318</v>
      </c>
      <c r="E82" s="186">
        <v>15496.834083464644</v>
      </c>
    </row>
    <row r="83" spans="1:5" x14ac:dyDescent="0.35">
      <c r="A83" s="184">
        <v>2</v>
      </c>
      <c r="B83" s="185">
        <v>22.059548367631159</v>
      </c>
      <c r="C83" s="186">
        <v>674.04175567761877</v>
      </c>
      <c r="D83" s="187">
        <v>9706.2012817577088</v>
      </c>
      <c r="E83" s="186">
        <v>14869.056711173456</v>
      </c>
    </row>
    <row r="84" spans="1:5" x14ac:dyDescent="0.35">
      <c r="A84" s="184">
        <v>3</v>
      </c>
      <c r="B84" s="185">
        <v>21.722980624833543</v>
      </c>
      <c r="C84" s="186">
        <v>663.75774131435844</v>
      </c>
      <c r="D84" s="187">
        <v>9558.1114749267581</v>
      </c>
      <c r="E84" s="186">
        <v>14418.796554155084</v>
      </c>
    </row>
    <row r="85" spans="1:5" x14ac:dyDescent="0.35">
      <c r="A85" s="184">
        <v>4</v>
      </c>
      <c r="B85" s="185">
        <v>21.136308672855105</v>
      </c>
      <c r="C85" s="186">
        <v>645.83165389279498</v>
      </c>
      <c r="D85" s="187">
        <v>9299.9758160562469</v>
      </c>
      <c r="E85" s="186">
        <v>13650.497187378638</v>
      </c>
    </row>
    <row r="86" spans="1:5" x14ac:dyDescent="0.35">
      <c r="A86" s="184">
        <v>5</v>
      </c>
      <c r="B86" s="185">
        <v>22.62727867279904</v>
      </c>
      <c r="C86" s="186">
        <v>691.38907055774848</v>
      </c>
      <c r="D86" s="187">
        <v>9956.0026160315774</v>
      </c>
      <c r="E86" s="186">
        <v>15644.253170837692</v>
      </c>
    </row>
    <row r="87" spans="1:5" x14ac:dyDescent="0.35">
      <c r="A87" s="184">
        <v>6</v>
      </c>
      <c r="B87" s="185">
        <v>21.069160266445049</v>
      </c>
      <c r="C87" s="186">
        <v>643.77989703026549</v>
      </c>
      <c r="D87" s="187">
        <v>9270.4305172358218</v>
      </c>
      <c r="E87" s="186">
        <v>13563.901826846155</v>
      </c>
    </row>
    <row r="88" spans="1:5" x14ac:dyDescent="0.35">
      <c r="A88" s="184">
        <v>7</v>
      </c>
      <c r="B88" s="185">
        <v>22.382001708865129</v>
      </c>
      <c r="C88" s="186">
        <v>683.89449665976804</v>
      </c>
      <c r="D88" s="187">
        <v>9848.0807519006594</v>
      </c>
      <c r="E88" s="186">
        <v>15306.927792922386</v>
      </c>
    </row>
    <row r="89" spans="1:5" x14ac:dyDescent="0.35">
      <c r="A89" s="184">
        <v>8</v>
      </c>
      <c r="B89" s="185">
        <v>21.665792296748577</v>
      </c>
      <c r="C89" s="186">
        <v>662.01032017842874</v>
      </c>
      <c r="D89" s="187">
        <v>9532.9486105693722</v>
      </c>
      <c r="E89" s="186">
        <v>14342.978095289862</v>
      </c>
    </row>
    <row r="90" spans="1:5" x14ac:dyDescent="0.35">
      <c r="A90" s="184">
        <v>9</v>
      </c>
      <c r="B90" s="185">
        <v>21.319946592034622</v>
      </c>
      <c r="C90" s="186">
        <v>651.44281253439124</v>
      </c>
      <c r="D90" s="187">
        <v>9380.7765004952344</v>
      </c>
      <c r="E90" s="186">
        <v>13888.725970998043</v>
      </c>
    </row>
    <row r="91" spans="1:5" x14ac:dyDescent="0.35">
      <c r="A91" s="184">
        <v>10</v>
      </c>
      <c r="B91" s="185">
        <v>21.590458133956876</v>
      </c>
      <c r="C91" s="186">
        <v>659.70844298201575</v>
      </c>
      <c r="D91" s="187">
        <v>9499.8015789410256</v>
      </c>
      <c r="E91" s="186">
        <v>14243.407518821088</v>
      </c>
    </row>
    <row r="92" spans="1:5" x14ac:dyDescent="0.35">
      <c r="A92" s="184">
        <v>11</v>
      </c>
      <c r="B92" s="185">
        <v>22.154812506507572</v>
      </c>
      <c r="C92" s="186">
        <v>676.95260436550905</v>
      </c>
      <c r="D92" s="187">
        <v>9748.1175028633297</v>
      </c>
      <c r="E92" s="186">
        <v>14997.758025509851</v>
      </c>
    </row>
    <row r="93" spans="1:5" x14ac:dyDescent="0.35">
      <c r="A93" s="184">
        <v>12</v>
      </c>
      <c r="B93" s="185">
        <v>22.176083788812083</v>
      </c>
      <c r="C93" s="186">
        <v>677.60256021370253</v>
      </c>
      <c r="D93" s="187">
        <v>9757.4768670773155</v>
      </c>
      <c r="E93" s="186">
        <v>15026.571150812651</v>
      </c>
    </row>
    <row r="94" spans="1:5" x14ac:dyDescent="0.35">
      <c r="A94" s="184">
        <v>13</v>
      </c>
      <c r="B94" s="185">
        <v>21.158653862344458</v>
      </c>
      <c r="C94" s="186">
        <v>646.51442357163626</v>
      </c>
      <c r="D94" s="187">
        <v>9309.8076994315616</v>
      </c>
      <c r="E94" s="186">
        <v>13679.374905365403</v>
      </c>
    </row>
    <row r="95" spans="1:5" x14ac:dyDescent="0.35">
      <c r="A95" s="184">
        <v>14</v>
      </c>
      <c r="B95" s="185">
        <v>22.780159758045063</v>
      </c>
      <c r="C95" s="186">
        <v>696.06043705137688</v>
      </c>
      <c r="D95" s="187">
        <v>10023.270293539827</v>
      </c>
      <c r="E95" s="186">
        <v>15856.367957285034</v>
      </c>
    </row>
    <row r="96" spans="1:5" x14ac:dyDescent="0.35">
      <c r="A96" s="184">
        <v>15</v>
      </c>
      <c r="B96" s="185">
        <v>22.397404205227044</v>
      </c>
      <c r="C96" s="186">
        <v>684.36512849304859</v>
      </c>
      <c r="D96" s="187">
        <v>9854.8578502998989</v>
      </c>
      <c r="E96" s="186">
        <v>15328.002406820953</v>
      </c>
    </row>
    <row r="97" spans="1:5" x14ac:dyDescent="0.35">
      <c r="A97" s="184">
        <v>16</v>
      </c>
      <c r="B97" s="185">
        <v>21.711943224170131</v>
      </c>
      <c r="C97" s="186">
        <v>663.4204874051984</v>
      </c>
      <c r="D97" s="187">
        <v>9553.2550186348562</v>
      </c>
      <c r="E97" s="186">
        <v>14404.147956292943</v>
      </c>
    </row>
    <row r="98" spans="1:5" x14ac:dyDescent="0.35">
      <c r="A98" s="184">
        <v>17</v>
      </c>
      <c r="B98" s="185">
        <v>23.005722296324635</v>
      </c>
      <c r="C98" s="186">
        <v>702.9526257210307</v>
      </c>
      <c r="D98" s="187">
        <v>10122.51781038284</v>
      </c>
      <c r="E98" s="186">
        <v>16171.932894810263</v>
      </c>
    </row>
    <row r="99" spans="1:5" x14ac:dyDescent="0.35">
      <c r="A99" s="184">
        <v>18</v>
      </c>
      <c r="B99" s="185">
        <v>21.811718364574116</v>
      </c>
      <c r="C99" s="186">
        <v>666.46917225087589</v>
      </c>
      <c r="D99" s="187">
        <v>9597.1560804126111</v>
      </c>
      <c r="E99" s="186">
        <v>14536.837883806938</v>
      </c>
    </row>
    <row r="100" spans="1:5" x14ac:dyDescent="0.35">
      <c r="A100" s="184">
        <v>19</v>
      </c>
      <c r="B100" s="185">
        <v>22.228897203719143</v>
      </c>
      <c r="C100" s="186">
        <v>679.21630344697382</v>
      </c>
      <c r="D100" s="187">
        <v>9780.7147696364227</v>
      </c>
      <c r="E100" s="186">
        <v>15098.229388412889</v>
      </c>
    </row>
    <row r="101" spans="1:5" x14ac:dyDescent="0.35">
      <c r="A101" s="184">
        <v>20</v>
      </c>
      <c r="B101" s="185">
        <v>21.60489285062717</v>
      </c>
      <c r="C101" s="186">
        <v>660.14950376916352</v>
      </c>
      <c r="D101" s="187">
        <v>9506.1528542759552</v>
      </c>
      <c r="E101" s="186">
        <v>14262.459294327475</v>
      </c>
    </row>
    <row r="102" spans="1:5" x14ac:dyDescent="0.35">
      <c r="A102" s="184">
        <v>21</v>
      </c>
      <c r="B102" s="185">
        <v>22.079263270669784</v>
      </c>
      <c r="C102" s="186">
        <v>674.64415549268801</v>
      </c>
      <c r="D102" s="187">
        <v>9714.875839094706</v>
      </c>
      <c r="E102" s="186">
        <v>14895.645923141741</v>
      </c>
    </row>
    <row r="103" spans="1:5" x14ac:dyDescent="0.35">
      <c r="A103" s="184">
        <v>22</v>
      </c>
      <c r="B103" s="185">
        <v>23.191647605250381</v>
      </c>
      <c r="C103" s="186">
        <v>708.63367682709509</v>
      </c>
      <c r="D103" s="187">
        <v>10204.324946310167</v>
      </c>
      <c r="E103" s="186">
        <v>16434.382514186873</v>
      </c>
    </row>
    <row r="104" spans="1:5" x14ac:dyDescent="0.35">
      <c r="A104" s="184">
        <v>23</v>
      </c>
      <c r="B104" s="185">
        <v>21.27744555079035</v>
      </c>
      <c r="C104" s="186">
        <v>650.14416960748292</v>
      </c>
      <c r="D104" s="187">
        <v>9362.076042347755</v>
      </c>
      <c r="E104" s="186">
        <v>13833.407168987023</v>
      </c>
    </row>
    <row r="105" spans="1:5" x14ac:dyDescent="0.35">
      <c r="A105" s="184">
        <v>24</v>
      </c>
      <c r="B105" s="185">
        <v>21.922121715907345</v>
      </c>
      <c r="C105" s="186">
        <v>669.84260798605794</v>
      </c>
      <c r="D105" s="187">
        <v>9645.7335549992313</v>
      </c>
      <c r="E105" s="186">
        <v>14684.37118277117</v>
      </c>
    </row>
    <row r="106" spans="1:5" x14ac:dyDescent="0.35">
      <c r="A106" s="184">
        <v>25</v>
      </c>
      <c r="B106" s="185">
        <v>22.252952964544146</v>
      </c>
      <c r="C106" s="186">
        <v>679.95134058329347</v>
      </c>
      <c r="D106" s="187">
        <v>9791.2993043994247</v>
      </c>
      <c r="E106" s="186">
        <v>15130.925200178768</v>
      </c>
    </row>
    <row r="107" spans="1:5" x14ac:dyDescent="0.35">
      <c r="A107" s="184">
        <v>26</v>
      </c>
      <c r="B107" s="185">
        <v>23.148535431994716</v>
      </c>
      <c r="C107" s="186">
        <v>707.31636042206094</v>
      </c>
      <c r="D107" s="187">
        <v>10185.355590077677</v>
      </c>
      <c r="E107" s="186">
        <v>16373.337830859624</v>
      </c>
    </row>
    <row r="108" spans="1:5" x14ac:dyDescent="0.35">
      <c r="A108" s="184">
        <v>27</v>
      </c>
      <c r="B108" s="185">
        <v>20.813005771909147</v>
      </c>
      <c r="C108" s="186">
        <v>635.95295414166844</v>
      </c>
      <c r="D108" s="187">
        <v>9157.7225396400245</v>
      </c>
      <c r="E108" s="186">
        <v>13236.092505213219</v>
      </c>
    </row>
    <row r="109" spans="1:5" x14ac:dyDescent="0.35">
      <c r="A109" s="184">
        <v>28</v>
      </c>
      <c r="B109" s="185">
        <v>22.963539735151265</v>
      </c>
      <c r="C109" s="186">
        <v>701.66371412962201</v>
      </c>
      <c r="D109" s="187">
        <v>10103.957483466556</v>
      </c>
      <c r="E109" s="186">
        <v>16112.682580129393</v>
      </c>
    </row>
    <row r="110" spans="1:5" x14ac:dyDescent="0.35">
      <c r="A110" s="184">
        <v>29</v>
      </c>
      <c r="B110" s="185">
        <v>22.575366959026024</v>
      </c>
      <c r="C110" s="186">
        <v>689.80287930357315</v>
      </c>
      <c r="D110" s="187">
        <v>9933.1614619714528</v>
      </c>
      <c r="E110" s="186">
        <v>15572.553129670901</v>
      </c>
    </row>
    <row r="111" spans="1:5" x14ac:dyDescent="0.35">
      <c r="A111" s="184">
        <v>30</v>
      </c>
      <c r="B111" s="185">
        <v>21.648818866118482</v>
      </c>
      <c r="C111" s="186">
        <v>661.49168757584266</v>
      </c>
      <c r="D111" s="187">
        <v>9525.4803010921314</v>
      </c>
      <c r="E111" s="186">
        <v>14320.513725772456</v>
      </c>
    </row>
    <row r="112" spans="1:5" x14ac:dyDescent="0.35">
      <c r="A112" s="184">
        <v>31</v>
      </c>
      <c r="B112" s="185">
        <v>22.556585324317993</v>
      </c>
      <c r="C112" s="186">
        <v>689.22899602082748</v>
      </c>
      <c r="D112" s="187">
        <v>9924.8975426999168</v>
      </c>
      <c r="E112" s="186">
        <v>15546.652656737821</v>
      </c>
    </row>
    <row r="113" spans="1:5" x14ac:dyDescent="0.35">
      <c r="A113" s="184">
        <v>32</v>
      </c>
      <c r="B113" s="185">
        <v>22.421139686818204</v>
      </c>
      <c r="C113" s="186">
        <v>685.09037931944522</v>
      </c>
      <c r="D113" s="187">
        <v>9865.3014622000101</v>
      </c>
      <c r="E113" s="186">
        <v>15360.507092816551</v>
      </c>
    </row>
    <row r="114" spans="1:5" x14ac:dyDescent="0.35">
      <c r="A114" s="184">
        <v>33</v>
      </c>
      <c r="B114" s="185">
        <v>23.02096552536792</v>
      </c>
      <c r="C114" s="186">
        <v>703.41839105290865</v>
      </c>
      <c r="D114" s="187">
        <v>10129.224831161884</v>
      </c>
      <c r="E114" s="186">
        <v>16193.37053033878</v>
      </c>
    </row>
    <row r="115" spans="1:5" x14ac:dyDescent="0.35">
      <c r="A115" s="184">
        <v>34</v>
      </c>
      <c r="B115" s="185">
        <v>21.963396497471507</v>
      </c>
      <c r="C115" s="186">
        <v>671.10378186718503</v>
      </c>
      <c r="D115" s="187">
        <v>9663.8944588874638</v>
      </c>
      <c r="E115" s="186">
        <v>14739.718452101615</v>
      </c>
    </row>
    <row r="116" spans="1:5" x14ac:dyDescent="0.35">
      <c r="A116" s="184">
        <v>35</v>
      </c>
      <c r="B116" s="185">
        <v>21.23080503388335</v>
      </c>
      <c r="C116" s="186">
        <v>648.71904270199138</v>
      </c>
      <c r="D116" s="187">
        <v>9341.5542149086741</v>
      </c>
      <c r="E116" s="186">
        <v>13772.827517373427</v>
      </c>
    </row>
    <row r="117" spans="1:5" x14ac:dyDescent="0.35">
      <c r="A117" s="184">
        <v>36</v>
      </c>
      <c r="B117" s="185">
        <v>23.090042056287455</v>
      </c>
      <c r="C117" s="186">
        <v>705.5290628310056</v>
      </c>
      <c r="D117" s="187">
        <v>10159.61850476648</v>
      </c>
      <c r="E117" s="186">
        <v>16290.695732700993</v>
      </c>
    </row>
    <row r="118" spans="1:5" x14ac:dyDescent="0.35">
      <c r="A118" s="184">
        <v>37</v>
      </c>
      <c r="B118" s="185">
        <v>21.945653769749228</v>
      </c>
      <c r="C118" s="186">
        <v>670.56164296455972</v>
      </c>
      <c r="D118" s="187">
        <v>9656.0876586896593</v>
      </c>
      <c r="E118" s="186">
        <v>14715.913647774425</v>
      </c>
    </row>
    <row r="119" spans="1:5" x14ac:dyDescent="0.35">
      <c r="A119" s="184">
        <v>38</v>
      </c>
      <c r="B119" s="185">
        <v>22.23418398120257</v>
      </c>
      <c r="C119" s="186">
        <v>679.37784387007866</v>
      </c>
      <c r="D119" s="187">
        <v>9783.04095172913</v>
      </c>
      <c r="E119" s="186">
        <v>15105.411973360044</v>
      </c>
    </row>
    <row r="120" spans="1:5" x14ac:dyDescent="0.35">
      <c r="A120" s="184">
        <v>39</v>
      </c>
      <c r="B120" s="185">
        <v>21.279253466816041</v>
      </c>
      <c r="C120" s="186">
        <v>650.19941148604562</v>
      </c>
      <c r="D120" s="187">
        <v>9362.8715253990558</v>
      </c>
      <c r="E120" s="186">
        <v>13835.758080986185</v>
      </c>
    </row>
    <row r="121" spans="1:5" x14ac:dyDescent="0.35">
      <c r="A121" s="184">
        <v>40</v>
      </c>
      <c r="B121" s="185">
        <v>23.048989495938518</v>
      </c>
      <c r="C121" s="186">
        <v>704.27467904256594</v>
      </c>
      <c r="D121" s="187">
        <v>10141.555378212948</v>
      </c>
      <c r="E121" s="186">
        <v>16232.819679507573</v>
      </c>
    </row>
    <row r="122" spans="1:5" x14ac:dyDescent="0.35">
      <c r="A122" s="184">
        <v>41</v>
      </c>
      <c r="B122" s="185">
        <v>22.068180194706038</v>
      </c>
      <c r="C122" s="186">
        <v>674.30550594935119</v>
      </c>
      <c r="D122" s="187">
        <v>9709.9992856706558</v>
      </c>
      <c r="E122" s="186">
        <v>14880.695411572706</v>
      </c>
    </row>
    <row r="123" spans="1:5" x14ac:dyDescent="0.35">
      <c r="A123" s="184">
        <v>42</v>
      </c>
      <c r="B123" s="185">
        <v>21.368053359646261</v>
      </c>
      <c r="C123" s="186">
        <v>652.91274154474695</v>
      </c>
      <c r="D123" s="187">
        <v>9401.943478244355</v>
      </c>
      <c r="E123" s="186">
        <v>13951.47430052108</v>
      </c>
    </row>
    <row r="124" spans="1:5" x14ac:dyDescent="0.35">
      <c r="A124" s="184">
        <v>43</v>
      </c>
      <c r="B124" s="185">
        <v>22.558781961639621</v>
      </c>
      <c r="C124" s="186">
        <v>689.29611549454421</v>
      </c>
      <c r="D124" s="187">
        <v>9925.864063121433</v>
      </c>
      <c r="E124" s="186">
        <v>15549.680776446585</v>
      </c>
    </row>
    <row r="125" spans="1:5" x14ac:dyDescent="0.35">
      <c r="A125" s="184">
        <v>44</v>
      </c>
      <c r="B125" s="185">
        <v>22.187317697508284</v>
      </c>
      <c r="C125" s="186">
        <v>677.94581853497539</v>
      </c>
      <c r="D125" s="187">
        <v>9762.4197869036452</v>
      </c>
      <c r="E125" s="186">
        <v>15041.799257532799</v>
      </c>
    </row>
    <row r="126" spans="1:5" x14ac:dyDescent="0.35">
      <c r="A126" s="184">
        <v>45</v>
      </c>
      <c r="B126" s="185">
        <v>21.867934854906668</v>
      </c>
      <c r="C126" s="186">
        <v>668.18689834437043</v>
      </c>
      <c r="D126" s="187">
        <v>9621.891336158933</v>
      </c>
      <c r="E126" s="186">
        <v>14611.867563896838</v>
      </c>
    </row>
    <row r="127" spans="1:5" x14ac:dyDescent="0.35">
      <c r="A127" s="184">
        <v>46</v>
      </c>
      <c r="B127" s="185">
        <v>20.653449593522897</v>
      </c>
      <c r="C127" s="186">
        <v>631.07762646875517</v>
      </c>
      <c r="D127" s="187">
        <v>9087.5178211500752</v>
      </c>
      <c r="E127" s="186">
        <v>13033.929947872506</v>
      </c>
    </row>
    <row r="128" spans="1:5" x14ac:dyDescent="0.35">
      <c r="A128" s="184">
        <v>47</v>
      </c>
      <c r="B128" s="185">
        <v>21.165548685263708</v>
      </c>
      <c r="C128" s="186">
        <v>646.72509871639102</v>
      </c>
      <c r="D128" s="187">
        <v>9312.8414215160301</v>
      </c>
      <c r="E128" s="186">
        <v>13688.291562863751</v>
      </c>
    </row>
    <row r="129" spans="1:5" x14ac:dyDescent="0.35">
      <c r="A129" s="184">
        <v>48</v>
      </c>
      <c r="B129" s="185">
        <v>21.717675267526889</v>
      </c>
      <c r="C129" s="186">
        <v>663.59563317443281</v>
      </c>
      <c r="D129" s="187">
        <v>9555.777117711832</v>
      </c>
      <c r="E129" s="186">
        <v>14411.754470231226</v>
      </c>
    </row>
    <row r="130" spans="1:5" x14ac:dyDescent="0.35">
      <c r="A130" s="184">
        <v>49</v>
      </c>
      <c r="B130" s="185">
        <v>22.080846145896345</v>
      </c>
      <c r="C130" s="186">
        <v>674.69252112461061</v>
      </c>
      <c r="D130" s="187">
        <v>9715.5723041943911</v>
      </c>
      <c r="E130" s="186">
        <v>14897.781754739446</v>
      </c>
    </row>
    <row r="131" spans="1:5" x14ac:dyDescent="0.35">
      <c r="A131" s="184">
        <v>50</v>
      </c>
      <c r="B131" s="185">
        <v>22.110910513568268</v>
      </c>
      <c r="C131" s="186">
        <v>675.61115458125278</v>
      </c>
      <c r="D131" s="187">
        <v>9728.8006259700378</v>
      </c>
      <c r="E131" s="186">
        <v>14938.377780914618</v>
      </c>
    </row>
    <row r="132" spans="1:5" x14ac:dyDescent="0.35">
      <c r="A132" s="184">
        <v>51</v>
      </c>
      <c r="B132" s="185">
        <v>21.574196319933769</v>
      </c>
      <c r="C132" s="186">
        <v>659.21155422019876</v>
      </c>
      <c r="D132" s="187">
        <v>9492.6463807708606</v>
      </c>
      <c r="E132" s="186">
        <v>14221.959487115233</v>
      </c>
    </row>
    <row r="133" spans="1:5" x14ac:dyDescent="0.35">
      <c r="A133" s="184">
        <v>52</v>
      </c>
      <c r="B133" s="185">
        <v>21.962155364203475</v>
      </c>
      <c r="C133" s="186">
        <v>671.06585835066176</v>
      </c>
      <c r="D133" s="187">
        <v>9663.3483602495289</v>
      </c>
      <c r="E133" s="186">
        <v>14738.052640709795</v>
      </c>
    </row>
    <row r="134" spans="1:5" x14ac:dyDescent="0.35">
      <c r="A134" s="184">
        <v>53</v>
      </c>
      <c r="B134" s="185">
        <v>22.707588443238393</v>
      </c>
      <c r="C134" s="186">
        <v>693.84298021006202</v>
      </c>
      <c r="D134" s="187">
        <v>9991.3389150248913</v>
      </c>
      <c r="E134" s="186">
        <v>15755.500838840089</v>
      </c>
    </row>
    <row r="135" spans="1:5" x14ac:dyDescent="0.35">
      <c r="A135" s="184">
        <v>54</v>
      </c>
      <c r="B135" s="185">
        <v>22.523865793651073</v>
      </c>
      <c r="C135" s="186">
        <v>688.22923258378273</v>
      </c>
      <c r="D135" s="187">
        <v>9910.500949206471</v>
      </c>
      <c r="E135" s="186">
        <v>15501.582869984592</v>
      </c>
    </row>
    <row r="136" spans="1:5" x14ac:dyDescent="0.35">
      <c r="A136" s="184">
        <v>55</v>
      </c>
      <c r="B136" s="185">
        <v>21.56211931815081</v>
      </c>
      <c r="C136" s="186">
        <v>658.84253472127477</v>
      </c>
      <c r="D136" s="187">
        <v>9487.3324999863562</v>
      </c>
      <c r="E136" s="186">
        <v>14206.041345533044</v>
      </c>
    </row>
    <row r="137" spans="1:5" x14ac:dyDescent="0.35">
      <c r="A137" s="184">
        <v>56</v>
      </c>
      <c r="B137" s="185">
        <v>21.677128905794447</v>
      </c>
      <c r="C137" s="186">
        <v>662.35671656594161</v>
      </c>
      <c r="D137" s="187">
        <v>9537.9367185495576</v>
      </c>
      <c r="E137" s="186">
        <v>14357.991926618673</v>
      </c>
    </row>
    <row r="138" spans="1:5" x14ac:dyDescent="0.35">
      <c r="A138" s="184">
        <v>57</v>
      </c>
      <c r="B138" s="185">
        <v>22.266151693430995</v>
      </c>
      <c r="C138" s="186">
        <v>680.35463507705833</v>
      </c>
      <c r="D138" s="187">
        <v>9797.1067451096387</v>
      </c>
      <c r="E138" s="186">
        <v>15148.87950995467</v>
      </c>
    </row>
    <row r="139" spans="1:5" x14ac:dyDescent="0.35">
      <c r="A139" s="184">
        <v>58</v>
      </c>
      <c r="B139" s="185">
        <v>22.247372705533291</v>
      </c>
      <c r="C139" s="186">
        <v>679.78083266907265</v>
      </c>
      <c r="D139" s="187">
        <v>9788.8439904346469</v>
      </c>
      <c r="E139" s="186">
        <v>15123.337542466619</v>
      </c>
    </row>
    <row r="140" spans="1:5" x14ac:dyDescent="0.35">
      <c r="A140" s="184">
        <v>59</v>
      </c>
      <c r="B140" s="185">
        <v>22.934070060163933</v>
      </c>
      <c r="C140" s="186">
        <v>700.76325183834251</v>
      </c>
      <c r="D140" s="187">
        <v>10090.990826472131</v>
      </c>
      <c r="E140" s="186">
        <v>16071.353513248849</v>
      </c>
    </row>
    <row r="141" spans="1:5" x14ac:dyDescent="0.35">
      <c r="A141" s="184">
        <v>60</v>
      </c>
      <c r="B141" s="185">
        <v>22.105575024204562</v>
      </c>
      <c r="C141" s="186">
        <v>675.44812573958393</v>
      </c>
      <c r="D141" s="187">
        <v>9726.4530106500079</v>
      </c>
      <c r="E141" s="186">
        <v>14931.169218494728</v>
      </c>
    </row>
    <row r="142" spans="1:5" x14ac:dyDescent="0.35">
      <c r="A142" s="184">
        <v>61</v>
      </c>
      <c r="B142" s="185">
        <v>21.582560311538845</v>
      </c>
      <c r="C142" s="186">
        <v>659.46712063035375</v>
      </c>
      <c r="D142" s="187">
        <v>9496.3265370770932</v>
      </c>
      <c r="E142" s="186">
        <v>14232.988904481474</v>
      </c>
    </row>
    <row r="143" spans="1:5" x14ac:dyDescent="0.35">
      <c r="A143" s="184">
        <v>62</v>
      </c>
      <c r="B143" s="185">
        <v>22.543687065312149</v>
      </c>
      <c r="C143" s="186">
        <v>688.83488255120471</v>
      </c>
      <c r="D143" s="187">
        <v>9919.2223087373459</v>
      </c>
      <c r="E143" s="186">
        <v>15528.878031905408</v>
      </c>
    </row>
    <row r="144" spans="1:5" x14ac:dyDescent="0.35">
      <c r="A144" s="184">
        <v>63</v>
      </c>
      <c r="B144" s="185">
        <v>21.009280413102591</v>
      </c>
      <c r="C144" s="186">
        <v>641.95023484480146</v>
      </c>
      <c r="D144" s="187">
        <v>9244.0833817651401</v>
      </c>
      <c r="E144" s="186">
        <v>13486.912495111495</v>
      </c>
    </row>
    <row r="145" spans="1:5" x14ac:dyDescent="0.35">
      <c r="A145" s="184">
        <v>64</v>
      </c>
      <c r="B145" s="185">
        <v>22.772961261470019</v>
      </c>
      <c r="C145" s="186">
        <v>695.84048298936182</v>
      </c>
      <c r="D145" s="187">
        <v>10020.102955046808</v>
      </c>
      <c r="E145" s="186">
        <v>15846.348363279325</v>
      </c>
    </row>
    <row r="146" spans="1:5" x14ac:dyDescent="0.35">
      <c r="A146" s="184">
        <v>65</v>
      </c>
      <c r="B146" s="185">
        <v>21.779034849591852</v>
      </c>
      <c r="C146" s="186">
        <v>665.47050929308443</v>
      </c>
      <c r="D146" s="187">
        <v>9582.7753338204147</v>
      </c>
      <c r="E146" s="186">
        <v>14493.305413269723</v>
      </c>
    </row>
    <row r="147" spans="1:5" x14ac:dyDescent="0.35">
      <c r="A147" s="184">
        <v>66</v>
      </c>
      <c r="B147" s="185">
        <v>22.076874364594232</v>
      </c>
      <c r="C147" s="186">
        <v>674.57116114037944</v>
      </c>
      <c r="D147" s="187">
        <v>9713.8247204214622</v>
      </c>
      <c r="E147" s="186">
        <v>14892.422774474608</v>
      </c>
    </row>
    <row r="148" spans="1:5" x14ac:dyDescent="0.35">
      <c r="A148" s="184">
        <v>67</v>
      </c>
      <c r="B148" s="185">
        <v>21.109536374436743</v>
      </c>
      <c r="C148" s="186">
        <v>645.01361144112275</v>
      </c>
      <c r="D148" s="187">
        <v>9288.1960047521679</v>
      </c>
      <c r="E148" s="186">
        <v>13615.938292723189</v>
      </c>
    </row>
    <row r="149" spans="1:5" x14ac:dyDescent="0.35">
      <c r="A149" s="184">
        <v>68</v>
      </c>
      <c r="B149" s="185">
        <v>22.401002917214068</v>
      </c>
      <c r="C149" s="186">
        <v>684.47508913709646</v>
      </c>
      <c r="D149" s="187">
        <v>9856.4412835741896</v>
      </c>
      <c r="E149" s="186">
        <v>15332.928468520457</v>
      </c>
    </row>
    <row r="150" spans="1:5" x14ac:dyDescent="0.35">
      <c r="A150" s="184">
        <v>69</v>
      </c>
      <c r="B150" s="185">
        <v>22.445814381417375</v>
      </c>
      <c r="C150" s="186">
        <v>685.84432832108655</v>
      </c>
      <c r="D150" s="187">
        <v>9876.1583278236449</v>
      </c>
      <c r="E150" s="186">
        <v>15394.334488042985</v>
      </c>
    </row>
    <row r="151" spans="1:5" x14ac:dyDescent="0.35">
      <c r="A151" s="184">
        <v>70</v>
      </c>
      <c r="B151" s="185">
        <v>22.978814660858212</v>
      </c>
      <c r="C151" s="186">
        <v>702.13044797066755</v>
      </c>
      <c r="D151" s="187">
        <v>10110.678450777614</v>
      </c>
      <c r="E151" s="186">
        <v>16134.125431663319</v>
      </c>
    </row>
    <row r="152" spans="1:5" x14ac:dyDescent="0.35">
      <c r="A152" s="184">
        <v>71</v>
      </c>
      <c r="B152" s="185">
        <v>21.623882852826675</v>
      </c>
      <c r="C152" s="186">
        <v>660.72975383637072</v>
      </c>
      <c r="D152" s="187">
        <v>9514.5084552437365</v>
      </c>
      <c r="E152" s="186">
        <v>14287.542794334686</v>
      </c>
    </row>
    <row r="153" spans="1:5" x14ac:dyDescent="0.35">
      <c r="A153" s="184">
        <v>72</v>
      </c>
      <c r="B153" s="185">
        <v>21.993327816787833</v>
      </c>
      <c r="C153" s="186">
        <v>672.01834995740603</v>
      </c>
      <c r="D153" s="187">
        <v>9677.0642393866456</v>
      </c>
      <c r="E153" s="186">
        <v>14779.919869510079</v>
      </c>
    </row>
    <row r="154" spans="1:5" x14ac:dyDescent="0.35">
      <c r="A154" s="184">
        <v>73</v>
      </c>
      <c r="B154" s="185">
        <v>21.811485546250758</v>
      </c>
      <c r="C154" s="186">
        <v>666.46205835766216</v>
      </c>
      <c r="D154" s="187">
        <v>9597.0536403503338</v>
      </c>
      <c r="E154" s="186">
        <v>14536.527552992677</v>
      </c>
    </row>
    <row r="155" spans="1:5" x14ac:dyDescent="0.35">
      <c r="A155" s="184">
        <v>74</v>
      </c>
      <c r="B155" s="185">
        <v>21.579351759279525</v>
      </c>
      <c r="C155" s="186">
        <v>659.36908153354102</v>
      </c>
      <c r="D155" s="187">
        <v>9494.9147740829903</v>
      </c>
      <c r="E155" s="186">
        <v>14228.757349605343</v>
      </c>
    </row>
    <row r="156" spans="1:5" x14ac:dyDescent="0.35">
      <c r="A156" s="184">
        <v>75</v>
      </c>
      <c r="B156" s="185">
        <v>22.676196129384476</v>
      </c>
      <c r="C156" s="186">
        <v>692.88377062008135</v>
      </c>
      <c r="D156" s="187">
        <v>9977.5262969291689</v>
      </c>
      <c r="E156" s="186">
        <v>15711.96827744841</v>
      </c>
    </row>
    <row r="157" spans="1:5" x14ac:dyDescent="0.35">
      <c r="A157" s="184">
        <v>76</v>
      </c>
      <c r="B157" s="185">
        <v>21.326074371278541</v>
      </c>
      <c r="C157" s="186">
        <v>651.63005023351104</v>
      </c>
      <c r="D157" s="187">
        <v>9383.4727233625581</v>
      </c>
      <c r="E157" s="186">
        <v>13896.710913839828</v>
      </c>
    </row>
    <row r="158" spans="1:5" x14ac:dyDescent="0.35">
      <c r="A158" s="184">
        <v>77</v>
      </c>
      <c r="B158" s="185">
        <v>21.506581496106115</v>
      </c>
      <c r="C158" s="186">
        <v>657.1455457143536</v>
      </c>
      <c r="D158" s="187">
        <v>9462.8958582866908</v>
      </c>
      <c r="E158" s="186">
        <v>14132.954233708871</v>
      </c>
    </row>
    <row r="159" spans="1:5" x14ac:dyDescent="0.35">
      <c r="A159" s="184">
        <v>78</v>
      </c>
      <c r="B159" s="185">
        <v>21.311154685529687</v>
      </c>
      <c r="C159" s="186">
        <v>651.17417094674056</v>
      </c>
      <c r="D159" s="187">
        <v>9376.9080616330612</v>
      </c>
      <c r="E159" s="186">
        <v>13877.273484267538</v>
      </c>
    </row>
    <row r="160" spans="1:5" x14ac:dyDescent="0.35">
      <c r="A160" s="184">
        <v>79</v>
      </c>
      <c r="B160" s="185">
        <v>22.118677112634316</v>
      </c>
      <c r="C160" s="186">
        <v>675.84846733049301</v>
      </c>
      <c r="D160" s="187">
        <v>9732.2179295590977</v>
      </c>
      <c r="E160" s="186">
        <v>14948.874025951956</v>
      </c>
    </row>
    <row r="161" spans="1:5" x14ac:dyDescent="0.35">
      <c r="A161" s="184">
        <v>80</v>
      </c>
      <c r="B161" s="185">
        <v>22.571034391807647</v>
      </c>
      <c r="C161" s="186">
        <v>689.67049530523377</v>
      </c>
      <c r="D161" s="187">
        <v>9931.2551323953649</v>
      </c>
      <c r="E161" s="186">
        <v>15566.576468549445</v>
      </c>
    </row>
    <row r="162" spans="1:5" x14ac:dyDescent="0.35">
      <c r="A162" s="184">
        <v>81</v>
      </c>
      <c r="B162" s="185">
        <v>21.073772840595254</v>
      </c>
      <c r="C162" s="186">
        <v>643.92083679596624</v>
      </c>
      <c r="D162" s="187">
        <v>9272.4600498619111</v>
      </c>
      <c r="E162" s="186">
        <v>13569.841441964201</v>
      </c>
    </row>
    <row r="163" spans="1:5" x14ac:dyDescent="0.35">
      <c r="A163" s="184">
        <v>82</v>
      </c>
      <c r="B163" s="185">
        <v>22.72504249644787</v>
      </c>
      <c r="C163" s="186">
        <v>694.37629850257372</v>
      </c>
      <c r="D163" s="187">
        <v>9999.018698437063</v>
      </c>
      <c r="E163" s="186">
        <v>15779.730891997158</v>
      </c>
    </row>
    <row r="164" spans="1:5" x14ac:dyDescent="0.35">
      <c r="A164" s="184">
        <v>83</v>
      </c>
      <c r="B164" s="185">
        <v>21.790244970378868</v>
      </c>
      <c r="C164" s="186">
        <v>665.81304076157653</v>
      </c>
      <c r="D164" s="187">
        <v>9587.707786966701</v>
      </c>
      <c r="E164" s="186">
        <v>14508.229262667603</v>
      </c>
    </row>
    <row r="165" spans="1:5" x14ac:dyDescent="0.35">
      <c r="A165" s="184">
        <v>84</v>
      </c>
      <c r="B165" s="185">
        <v>22.914556064080926</v>
      </c>
      <c r="C165" s="186">
        <v>700.1669908469172</v>
      </c>
      <c r="D165" s="187">
        <v>10082.404668195606</v>
      </c>
      <c r="E165" s="186">
        <v>16044.015765980521</v>
      </c>
    </row>
    <row r="166" spans="1:5" x14ac:dyDescent="0.35">
      <c r="A166" s="184">
        <v>85</v>
      </c>
      <c r="B166" s="185">
        <v>21.904370694602115</v>
      </c>
      <c r="C166" s="186">
        <v>669.30021566839798</v>
      </c>
      <c r="D166" s="187">
        <v>9637.92310562493</v>
      </c>
      <c r="E166" s="186">
        <v>14660.600029977732</v>
      </c>
    </row>
    <row r="167" spans="1:5" x14ac:dyDescent="0.35">
      <c r="A167" s="184">
        <v>86</v>
      </c>
      <c r="B167" s="185">
        <v>22.355051387890505</v>
      </c>
      <c r="C167" s="186">
        <v>683.07101462998776</v>
      </c>
      <c r="D167" s="187">
        <v>9836.2226106718226</v>
      </c>
      <c r="E167" s="186">
        <v>15270.087633631883</v>
      </c>
    </row>
    <row r="168" spans="1:5" x14ac:dyDescent="0.35">
      <c r="A168" s="184">
        <v>87</v>
      </c>
      <c r="B168" s="185">
        <v>22.024701104599217</v>
      </c>
      <c r="C168" s="186">
        <v>672.9769781960872</v>
      </c>
      <c r="D168" s="187">
        <v>9690.8684860236554</v>
      </c>
      <c r="E168" s="186">
        <v>14822.116795045205</v>
      </c>
    </row>
    <row r="169" spans="1:5" x14ac:dyDescent="0.35">
      <c r="A169" s="184">
        <v>88</v>
      </c>
      <c r="B169" s="185">
        <v>22.719556946425129</v>
      </c>
      <c r="C169" s="186">
        <v>694.20868447410112</v>
      </c>
      <c r="D169" s="187">
        <v>9996.6050564270554</v>
      </c>
      <c r="E169" s="186">
        <v>15772.113739612214</v>
      </c>
    </row>
    <row r="170" spans="1:5" x14ac:dyDescent="0.35">
      <c r="A170" s="184">
        <v>89</v>
      </c>
      <c r="B170" s="185">
        <v>23.008911469961124</v>
      </c>
      <c r="C170" s="186">
        <v>703.05007269325665</v>
      </c>
      <c r="D170" s="187">
        <v>10123.921046782894</v>
      </c>
      <c r="E170" s="186">
        <v>16176.416881548874</v>
      </c>
    </row>
    <row r="171" spans="1:5" x14ac:dyDescent="0.35">
      <c r="A171" s="184">
        <v>90</v>
      </c>
      <c r="B171" s="185">
        <v>22.833998689968176</v>
      </c>
      <c r="C171" s="186">
        <v>697.70551552680547</v>
      </c>
      <c r="D171" s="187">
        <v>10046.959423585999</v>
      </c>
      <c r="E171" s="186">
        <v>15931.406827522647</v>
      </c>
    </row>
    <row r="172" spans="1:5" x14ac:dyDescent="0.35">
      <c r="A172" s="184">
        <v>91</v>
      </c>
      <c r="B172" s="185">
        <v>21.862030176243202</v>
      </c>
      <c r="C172" s="186">
        <v>668.00647760743118</v>
      </c>
      <c r="D172" s="187">
        <v>9619.2932775470072</v>
      </c>
      <c r="E172" s="186">
        <v>14603.977771379588</v>
      </c>
    </row>
    <row r="173" spans="1:5" x14ac:dyDescent="0.35">
      <c r="A173" s="184">
        <v>92</v>
      </c>
      <c r="B173" s="185">
        <v>21.363841742540156</v>
      </c>
      <c r="C173" s="186">
        <v>652.78405324428263</v>
      </c>
      <c r="D173" s="187">
        <v>9400.0903667176681</v>
      </c>
      <c r="E173" s="186">
        <v>13945.975205564762</v>
      </c>
    </row>
    <row r="174" spans="1:5" x14ac:dyDescent="0.35">
      <c r="A174" s="184">
        <v>93</v>
      </c>
      <c r="B174" s="185">
        <v>22.617838874791527</v>
      </c>
      <c r="C174" s="186">
        <v>691.1006322852968</v>
      </c>
      <c r="D174" s="187">
        <v>9951.8491049082731</v>
      </c>
      <c r="E174" s="186">
        <v>15631.202747295391</v>
      </c>
    </row>
    <row r="175" spans="1:5" x14ac:dyDescent="0.35">
      <c r="A175" s="184">
        <v>94</v>
      </c>
      <c r="B175" s="185">
        <v>22.974401275720997</v>
      </c>
      <c r="C175" s="186">
        <v>701.99559453591939</v>
      </c>
      <c r="D175" s="187">
        <v>10108.736561317239</v>
      </c>
      <c r="E175" s="186">
        <v>16127.928482656545</v>
      </c>
    </row>
    <row r="176" spans="1:5" x14ac:dyDescent="0.35">
      <c r="A176" s="184">
        <v>95</v>
      </c>
      <c r="B176" s="185">
        <v>21.209347784433117</v>
      </c>
      <c r="C176" s="186">
        <v>648.06340452434529</v>
      </c>
      <c r="D176" s="187">
        <v>9332.113025150571</v>
      </c>
      <c r="E176" s="186">
        <v>13745.002132920605</v>
      </c>
    </row>
    <row r="177" spans="1:5" x14ac:dyDescent="0.35">
      <c r="A177" s="184">
        <v>96</v>
      </c>
      <c r="B177" s="185">
        <v>21.765883067181207</v>
      </c>
      <c r="C177" s="186">
        <v>665.06864927498145</v>
      </c>
      <c r="D177" s="187">
        <v>9576.9885495597318</v>
      </c>
      <c r="E177" s="186">
        <v>14475.806451767396</v>
      </c>
    </row>
    <row r="178" spans="1:5" x14ac:dyDescent="0.35">
      <c r="A178" s="184">
        <v>97</v>
      </c>
      <c r="B178" s="185">
        <v>22.338755758720144</v>
      </c>
      <c r="C178" s="186">
        <v>682.57309262756007</v>
      </c>
      <c r="D178" s="187">
        <v>9829.0525338368643</v>
      </c>
      <c r="E178" s="186">
        <v>15247.833603681325</v>
      </c>
    </row>
    <row r="179" spans="1:5" x14ac:dyDescent="0.35">
      <c r="A179" s="184">
        <v>98</v>
      </c>
      <c r="B179" s="185">
        <v>22.69757089827527</v>
      </c>
      <c r="C179" s="186">
        <v>693.53688855841119</v>
      </c>
      <c r="D179" s="187">
        <v>9986.931195241119</v>
      </c>
      <c r="E179" s="186">
        <v>15741.602698623774</v>
      </c>
    </row>
    <row r="180" spans="1:5" x14ac:dyDescent="0.35">
      <c r="A180" s="184">
        <v>99</v>
      </c>
      <c r="B180" s="185">
        <v>21.86259486411047</v>
      </c>
      <c r="C180" s="186">
        <v>668.02373195893119</v>
      </c>
      <c r="D180" s="187">
        <v>9619.5417402086059</v>
      </c>
      <c r="E180" s="186">
        <v>14604.732211429238</v>
      </c>
    </row>
    <row r="181" spans="1:5" x14ac:dyDescent="0.35">
      <c r="A181" s="184">
        <v>100</v>
      </c>
      <c r="B181" s="185">
        <v>21.928797837692453</v>
      </c>
      <c r="C181" s="186">
        <v>670.04660059615833</v>
      </c>
      <c r="D181" s="187">
        <v>9648.6710485846797</v>
      </c>
      <c r="E181" s="186">
        <v>14693.316446306217</v>
      </c>
    </row>
    <row r="182" spans="1:5" x14ac:dyDescent="0.35">
      <c r="A182" s="184">
        <v>101</v>
      </c>
      <c r="B182" s="185">
        <v>22.376948734901511</v>
      </c>
      <c r="C182" s="186">
        <v>683.74010023310166</v>
      </c>
      <c r="D182" s="187">
        <v>9845.8574433566646</v>
      </c>
      <c r="E182" s="186">
        <v>15300.017170912535</v>
      </c>
    </row>
    <row r="183" spans="1:5" x14ac:dyDescent="0.35">
      <c r="A183" s="184">
        <v>102</v>
      </c>
      <c r="B183" s="185">
        <v>22.602821748862215</v>
      </c>
      <c r="C183" s="186">
        <v>690.64177565967896</v>
      </c>
      <c r="D183" s="187">
        <v>9945.2415694993761</v>
      </c>
      <c r="E183" s="186">
        <v>15610.452947553411</v>
      </c>
    </row>
    <row r="184" spans="1:5" x14ac:dyDescent="0.35">
      <c r="A184" s="184">
        <v>103</v>
      </c>
      <c r="B184" s="185">
        <v>22.457749359209284</v>
      </c>
      <c r="C184" s="186">
        <v>686.20900819806161</v>
      </c>
      <c r="D184" s="187">
        <v>9881.4097180520857</v>
      </c>
      <c r="E184" s="186">
        <v>15410.709914143657</v>
      </c>
    </row>
    <row r="185" spans="1:5" x14ac:dyDescent="0.35">
      <c r="A185" s="184">
        <v>104</v>
      </c>
      <c r="B185" s="185">
        <v>21.810777306823081</v>
      </c>
      <c r="C185" s="186">
        <v>666.4404177084831</v>
      </c>
      <c r="D185" s="187">
        <v>9596.7420150021553</v>
      </c>
      <c r="E185" s="186">
        <v>14535.583538905878</v>
      </c>
    </row>
    <row r="186" spans="1:5" x14ac:dyDescent="0.35">
      <c r="A186" s="184">
        <v>105</v>
      </c>
      <c r="B186" s="185">
        <v>22.476747987133781</v>
      </c>
      <c r="C186" s="186">
        <v>686.78952182908768</v>
      </c>
      <c r="D186" s="187">
        <v>9889.769114338862</v>
      </c>
      <c r="E186" s="186">
        <v>15436.795002356517</v>
      </c>
    </row>
    <row r="187" spans="1:5" x14ac:dyDescent="0.35">
      <c r="A187" s="184">
        <v>106</v>
      </c>
      <c r="B187" s="185">
        <v>21.399306585234701</v>
      </c>
      <c r="C187" s="186">
        <v>653.86770121550478</v>
      </c>
      <c r="D187" s="187">
        <v>9415.6948975032683</v>
      </c>
      <c r="E187" s="186">
        <v>13992.315404493227</v>
      </c>
    </row>
    <row r="188" spans="1:5" x14ac:dyDescent="0.35">
      <c r="A188" s="184">
        <v>107</v>
      </c>
      <c r="B188" s="185">
        <v>21.690846975333869</v>
      </c>
      <c r="C188" s="186">
        <v>662.7758798018682</v>
      </c>
      <c r="D188" s="187">
        <v>9543.9726691469004</v>
      </c>
      <c r="E188" s="186">
        <v>14376.170187724596</v>
      </c>
    </row>
    <row r="189" spans="1:5" x14ac:dyDescent="0.35">
      <c r="A189" s="184">
        <v>108</v>
      </c>
      <c r="B189" s="185">
        <v>22.429305747285259</v>
      </c>
      <c r="C189" s="186">
        <v>685.33989783371635</v>
      </c>
      <c r="D189" s="187">
        <v>9868.8945288055147</v>
      </c>
      <c r="E189" s="186">
        <v>15371.698109325667</v>
      </c>
    </row>
    <row r="190" spans="1:5" x14ac:dyDescent="0.35">
      <c r="A190" s="184">
        <v>109</v>
      </c>
      <c r="B190" s="185">
        <v>20.715612555353481</v>
      </c>
      <c r="C190" s="186">
        <v>632.97705030246732</v>
      </c>
      <c r="D190" s="187">
        <v>9114.8695243555303</v>
      </c>
      <c r="E190" s="186">
        <v>13112.507330496403</v>
      </c>
    </row>
    <row r="191" spans="1:5" x14ac:dyDescent="0.35">
      <c r="A191" s="184">
        <v>110</v>
      </c>
      <c r="B191" s="185">
        <v>23.315456838978029</v>
      </c>
      <c r="C191" s="186">
        <v>712.41673674655101</v>
      </c>
      <c r="D191" s="187">
        <v>10258.801009150333</v>
      </c>
      <c r="E191" s="186">
        <v>16610.321676979784</v>
      </c>
    </row>
    <row r="192" spans="1:5" x14ac:dyDescent="0.35">
      <c r="A192" s="184">
        <v>111</v>
      </c>
      <c r="B192" s="185">
        <v>21.393708011425236</v>
      </c>
      <c r="C192" s="186">
        <v>653.69663368243778</v>
      </c>
      <c r="D192" s="187">
        <v>9413.2315250271022</v>
      </c>
      <c r="E192" s="186">
        <v>13984.994909053677</v>
      </c>
    </row>
    <row r="193" spans="1:5" x14ac:dyDescent="0.35">
      <c r="A193" s="184">
        <v>112</v>
      </c>
      <c r="B193" s="185">
        <v>21.475120482359593</v>
      </c>
      <c r="C193" s="186">
        <v>656.1842369609875</v>
      </c>
      <c r="D193" s="187">
        <v>9449.0530122382188</v>
      </c>
      <c r="E193" s="186">
        <v>14091.635547362404</v>
      </c>
    </row>
    <row r="194" spans="1:5" x14ac:dyDescent="0.35">
      <c r="A194" s="184">
        <v>113</v>
      </c>
      <c r="B194" s="185">
        <v>21.847087010373937</v>
      </c>
      <c r="C194" s="186">
        <v>667.54988087253696</v>
      </c>
      <c r="D194" s="187">
        <v>9612.718284564533</v>
      </c>
      <c r="E194" s="186">
        <v>14584.02033118707</v>
      </c>
    </row>
    <row r="195" spans="1:5" x14ac:dyDescent="0.35">
      <c r="A195" s="184">
        <v>114</v>
      </c>
      <c r="B195" s="185">
        <v>22.855450530904307</v>
      </c>
      <c r="C195" s="186">
        <v>698.36098844429841</v>
      </c>
      <c r="D195" s="187">
        <v>10056.398233597894</v>
      </c>
      <c r="E195" s="186">
        <v>15961.355024102097</v>
      </c>
    </row>
    <row r="196" spans="1:5" x14ac:dyDescent="0.35">
      <c r="A196" s="184">
        <v>115</v>
      </c>
      <c r="B196" s="185">
        <v>21.761437811731014</v>
      </c>
      <c r="C196" s="186">
        <v>664.93282202511443</v>
      </c>
      <c r="D196" s="187">
        <v>9575.0326371616466</v>
      </c>
      <c r="E196" s="186">
        <v>14469.894255478333</v>
      </c>
    </row>
    <row r="197" spans="1:5" x14ac:dyDescent="0.35">
      <c r="A197" s="184">
        <v>116</v>
      </c>
      <c r="B197" s="185">
        <v>21.799093084529503</v>
      </c>
      <c r="C197" s="186">
        <v>666.08339980506821</v>
      </c>
      <c r="D197" s="187">
        <v>9591.6009571929808</v>
      </c>
      <c r="E197" s="186">
        <v>14520.014034410562</v>
      </c>
    </row>
    <row r="198" spans="1:5" x14ac:dyDescent="0.35">
      <c r="A198" s="184">
        <v>117</v>
      </c>
      <c r="B198" s="185">
        <v>22.046580723190591</v>
      </c>
      <c r="C198" s="186">
        <v>673.64552209749036</v>
      </c>
      <c r="D198" s="187">
        <v>9700.4955182038593</v>
      </c>
      <c r="E198" s="186">
        <v>14851.580381738193</v>
      </c>
    </row>
    <row r="199" spans="1:5" x14ac:dyDescent="0.35">
      <c r="A199" s="184">
        <v>118</v>
      </c>
      <c r="B199" s="185">
        <v>22.310042014467168</v>
      </c>
      <c r="C199" s="186">
        <v>681.69572821983036</v>
      </c>
      <c r="D199" s="187">
        <v>9816.4184863655537</v>
      </c>
      <c r="E199" s="186">
        <v>15208.660337667208</v>
      </c>
    </row>
    <row r="200" spans="1:5" x14ac:dyDescent="0.35">
      <c r="A200" s="184">
        <v>119</v>
      </c>
      <c r="B200" s="185">
        <v>22.602699557616162</v>
      </c>
      <c r="C200" s="186">
        <v>690.63804203827169</v>
      </c>
      <c r="D200" s="187">
        <v>9945.1878053511118</v>
      </c>
      <c r="E200" s="186">
        <v>15610.284167251335</v>
      </c>
    </row>
    <row r="201" spans="1:5" x14ac:dyDescent="0.35">
      <c r="A201" s="184">
        <v>120</v>
      </c>
      <c r="B201" s="185">
        <v>20.782336946189279</v>
      </c>
      <c r="C201" s="186">
        <v>635.01585113356134</v>
      </c>
      <c r="D201" s="187">
        <v>9144.228256323282</v>
      </c>
      <c r="E201" s="186">
        <v>13197.113384428843</v>
      </c>
    </row>
    <row r="202" spans="1:5" x14ac:dyDescent="0.35">
      <c r="A202" s="184">
        <v>121</v>
      </c>
      <c r="B202" s="185">
        <v>22.566087899418932</v>
      </c>
      <c r="C202" s="186">
        <v>689.51935248224515</v>
      </c>
      <c r="D202" s="187">
        <v>9929.0786757443293</v>
      </c>
      <c r="E202" s="186">
        <v>15559.754316464769</v>
      </c>
    </row>
    <row r="203" spans="1:5" x14ac:dyDescent="0.35">
      <c r="A203" s="184">
        <v>122</v>
      </c>
      <c r="B203" s="185">
        <v>23.406264022795572</v>
      </c>
      <c r="C203" s="186">
        <v>715.19140069653145</v>
      </c>
      <c r="D203" s="187">
        <v>10298.756170030052</v>
      </c>
      <c r="E203" s="186">
        <v>16739.958751535996</v>
      </c>
    </row>
    <row r="204" spans="1:5" x14ac:dyDescent="0.35">
      <c r="A204" s="184">
        <v>123</v>
      </c>
      <c r="B204" s="185">
        <v>22.619257772225552</v>
      </c>
      <c r="C204" s="186">
        <v>691.14398748466976</v>
      </c>
      <c r="D204" s="187">
        <v>9952.4734197792422</v>
      </c>
      <c r="E204" s="186">
        <v>15633.164010639575</v>
      </c>
    </row>
    <row r="205" spans="1:5" x14ac:dyDescent="0.35">
      <c r="A205" s="184">
        <v>124</v>
      </c>
      <c r="B205" s="185">
        <v>21.736743229216323</v>
      </c>
      <c r="C205" s="186">
        <v>664.17826533716539</v>
      </c>
      <c r="D205" s="187">
        <v>9564.1670208551805</v>
      </c>
      <c r="E205" s="186">
        <v>14437.072412060272</v>
      </c>
    </row>
    <row r="206" spans="1:5" x14ac:dyDescent="0.35">
      <c r="A206" s="184">
        <v>125</v>
      </c>
      <c r="B206" s="185">
        <v>23.055351239737583</v>
      </c>
      <c r="C206" s="186">
        <v>704.46906565864845</v>
      </c>
      <c r="D206" s="187">
        <v>10144.354545484537</v>
      </c>
      <c r="E206" s="186">
        <v>16241.781746289897</v>
      </c>
    </row>
    <row r="207" spans="1:5" x14ac:dyDescent="0.35">
      <c r="A207" s="184">
        <v>126</v>
      </c>
      <c r="B207" s="185">
        <v>21.596742576268628</v>
      </c>
      <c r="C207" s="186">
        <v>659.90046760820803</v>
      </c>
      <c r="D207" s="187">
        <v>9502.5667335581966</v>
      </c>
      <c r="E207" s="186">
        <v>14251.700524893764</v>
      </c>
    </row>
    <row r="208" spans="1:5" x14ac:dyDescent="0.35">
      <c r="A208" s="184">
        <v>127</v>
      </c>
      <c r="B208" s="185">
        <v>22.371877676949318</v>
      </c>
      <c r="C208" s="186">
        <v>683.58515124011819</v>
      </c>
      <c r="D208" s="187">
        <v>9843.6261778576991</v>
      </c>
      <c r="E208" s="186">
        <v>15293.083385322823</v>
      </c>
    </row>
    <row r="209" spans="1:5" x14ac:dyDescent="0.35">
      <c r="A209" s="184">
        <v>128</v>
      </c>
      <c r="B209" s="185">
        <v>21.743482834960503</v>
      </c>
      <c r="C209" s="186">
        <v>664.38419773490432</v>
      </c>
      <c r="D209" s="187">
        <v>9567.1324473826207</v>
      </c>
      <c r="E209" s="186">
        <v>14446.026399267896</v>
      </c>
    </row>
    <row r="210" spans="1:5" x14ac:dyDescent="0.35">
      <c r="A210" s="184">
        <v>129</v>
      </c>
      <c r="B210" s="185">
        <v>22.287172559181855</v>
      </c>
      <c r="C210" s="186">
        <v>680.9969393083345</v>
      </c>
      <c r="D210" s="187">
        <v>9806.3559260400161</v>
      </c>
      <c r="E210" s="186">
        <v>15177.496298639544</v>
      </c>
    </row>
    <row r="211" spans="1:5" x14ac:dyDescent="0.35">
      <c r="A211" s="184">
        <v>130</v>
      </c>
      <c r="B211" s="185">
        <v>22.837061637578778</v>
      </c>
      <c r="C211" s="186">
        <v>697.7991055926849</v>
      </c>
      <c r="D211" s="187">
        <v>10048.307120534662</v>
      </c>
      <c r="E211" s="186">
        <v>15935.681185067488</v>
      </c>
    </row>
    <row r="212" spans="1:5" x14ac:dyDescent="0.35">
      <c r="A212" s="184">
        <v>131</v>
      </c>
      <c r="B212" s="185">
        <v>21.618514357315718</v>
      </c>
      <c r="C212" s="186">
        <v>660.56571647353587</v>
      </c>
      <c r="D212" s="187">
        <v>9512.146317218916</v>
      </c>
      <c r="E212" s="186">
        <v>14280.449425533679</v>
      </c>
    </row>
    <row r="213" spans="1:5" x14ac:dyDescent="0.35">
      <c r="A213" s="184">
        <v>132</v>
      </c>
      <c r="B213" s="185">
        <v>22.879349218108608</v>
      </c>
      <c r="C213" s="186">
        <v>699.09122610887414</v>
      </c>
      <c r="D213" s="187">
        <v>10066.913655967786</v>
      </c>
      <c r="E213" s="186">
        <v>15994.752297460658</v>
      </c>
    </row>
    <row r="214" spans="1:5" x14ac:dyDescent="0.35">
      <c r="A214" s="184">
        <v>133</v>
      </c>
      <c r="B214" s="185">
        <v>21.10808158527788</v>
      </c>
      <c r="C214" s="186">
        <v>644.96915955015743</v>
      </c>
      <c r="D214" s="187">
        <v>9287.5558975222666</v>
      </c>
      <c r="E214" s="186">
        <v>13614.06163977283</v>
      </c>
    </row>
    <row r="215" spans="1:5" x14ac:dyDescent="0.35">
      <c r="A215" s="184">
        <v>134</v>
      </c>
      <c r="B215" s="185">
        <v>22.181537700419202</v>
      </c>
      <c r="C215" s="186">
        <v>677.76920751280909</v>
      </c>
      <c r="D215" s="187">
        <v>9759.8765881844483</v>
      </c>
      <c r="E215" s="186">
        <v>15033.963228628621</v>
      </c>
    </row>
    <row r="216" spans="1:5" x14ac:dyDescent="0.35">
      <c r="A216" s="184">
        <v>135</v>
      </c>
      <c r="B216" s="185">
        <v>22.752664136101313</v>
      </c>
      <c r="C216" s="186">
        <v>695.22029304754017</v>
      </c>
      <c r="D216" s="187">
        <v>10011.172219884578</v>
      </c>
      <c r="E216" s="186">
        <v>15818.113828312613</v>
      </c>
    </row>
    <row r="217" spans="1:5" x14ac:dyDescent="0.35">
      <c r="A217" s="184">
        <v>136</v>
      </c>
      <c r="B217" s="185">
        <v>21.761755148663855</v>
      </c>
      <c r="C217" s="186">
        <v>664.94251843139568</v>
      </c>
      <c r="D217" s="187">
        <v>9575.1722654120967</v>
      </c>
      <c r="E217" s="186">
        <v>14470.316274039937</v>
      </c>
    </row>
    <row r="218" spans="1:5" x14ac:dyDescent="0.35">
      <c r="A218" s="184">
        <v>137</v>
      </c>
      <c r="B218" s="185">
        <v>22.337951191290404</v>
      </c>
      <c r="C218" s="186">
        <v>682.54850862276248</v>
      </c>
      <c r="D218" s="187">
        <v>9828.6985241677794</v>
      </c>
      <c r="E218" s="186">
        <v>15246.735271303327</v>
      </c>
    </row>
    <row r="219" spans="1:5" x14ac:dyDescent="0.35">
      <c r="A219" s="184">
        <v>138</v>
      </c>
      <c r="B219" s="185">
        <v>21.042386803389729</v>
      </c>
      <c r="C219" s="186">
        <v>642.96181899246392</v>
      </c>
      <c r="D219" s="187">
        <v>9258.6501934914813</v>
      </c>
      <c r="E219" s="186">
        <v>13529.451295050478</v>
      </c>
    </row>
    <row r="220" spans="1:5" x14ac:dyDescent="0.35">
      <c r="A220" s="184">
        <v>139</v>
      </c>
      <c r="B220" s="185">
        <v>21.579332345321848</v>
      </c>
      <c r="C220" s="186">
        <v>659.36848832927876</v>
      </c>
      <c r="D220" s="187">
        <v>9494.9062319416134</v>
      </c>
      <c r="E220" s="186">
        <v>14228.731747689977</v>
      </c>
    </row>
    <row r="221" spans="1:5" x14ac:dyDescent="0.35">
      <c r="A221" s="184">
        <v>140</v>
      </c>
      <c r="B221" s="185">
        <v>22.131420707688829</v>
      </c>
      <c r="C221" s="186">
        <v>676.23785495715867</v>
      </c>
      <c r="D221" s="187">
        <v>9737.8251113830847</v>
      </c>
      <c r="E221" s="186">
        <v>14966.104466521936</v>
      </c>
    </row>
    <row r="222" spans="1:5" x14ac:dyDescent="0.35">
      <c r="A222" s="184">
        <v>141</v>
      </c>
      <c r="B222" s="185">
        <v>21.37288769907779</v>
      </c>
      <c r="C222" s="186">
        <v>653.06045747182145</v>
      </c>
      <c r="D222" s="187">
        <v>9404.0705875942276</v>
      </c>
      <c r="E222" s="186">
        <v>13957.787818253608</v>
      </c>
    </row>
    <row r="223" spans="1:5" x14ac:dyDescent="0.35">
      <c r="A223" s="184">
        <v>142</v>
      </c>
      <c r="B223" s="185">
        <v>22.541740744583134</v>
      </c>
      <c r="C223" s="186">
        <v>688.77541164004026</v>
      </c>
      <c r="D223" s="187">
        <v>9918.3659276165781</v>
      </c>
      <c r="E223" s="186">
        <v>15526.196760433315</v>
      </c>
    </row>
    <row r="224" spans="1:5" x14ac:dyDescent="0.35">
      <c r="A224" s="184">
        <v>143</v>
      </c>
      <c r="B224" s="185">
        <v>21.544610847809405</v>
      </c>
      <c r="C224" s="186">
        <v>658.30755368306529</v>
      </c>
      <c r="D224" s="187">
        <v>9479.62877303614</v>
      </c>
      <c r="E224" s="186">
        <v>14182.980062275041</v>
      </c>
    </row>
    <row r="225" spans="1:5" x14ac:dyDescent="0.35">
      <c r="A225" s="184">
        <v>144</v>
      </c>
      <c r="B225" s="185">
        <v>21.852970385157061</v>
      </c>
      <c r="C225" s="186">
        <v>667.72965065757683</v>
      </c>
      <c r="D225" s="187">
        <v>9615.3069694691076</v>
      </c>
      <c r="E225" s="186">
        <v>14591.876281111296</v>
      </c>
    </row>
    <row r="226" spans="1:5" x14ac:dyDescent="0.35">
      <c r="A226" s="184">
        <v>145</v>
      </c>
      <c r="B226" s="185">
        <v>21.874589052776258</v>
      </c>
      <c r="C226" s="186">
        <v>668.39022105705237</v>
      </c>
      <c r="D226" s="187">
        <v>9624.8191832215525</v>
      </c>
      <c r="E226" s="186">
        <v>14620.7614125173</v>
      </c>
    </row>
    <row r="227" spans="1:5" x14ac:dyDescent="0.35">
      <c r="A227" s="184">
        <v>146</v>
      </c>
      <c r="B227" s="185">
        <v>22.307723863406999</v>
      </c>
      <c r="C227" s="186">
        <v>681.62489582632509</v>
      </c>
      <c r="D227" s="187">
        <v>9815.39849989908</v>
      </c>
      <c r="E227" s="186">
        <v>15205.499954517221</v>
      </c>
    </row>
    <row r="228" spans="1:5" x14ac:dyDescent="0.35">
      <c r="A228" s="184">
        <v>147</v>
      </c>
      <c r="B228" s="185">
        <v>22.201911231502358</v>
      </c>
      <c r="C228" s="186">
        <v>678.39173207368322</v>
      </c>
      <c r="D228" s="187">
        <v>9768.8409418610372</v>
      </c>
      <c r="E228" s="186">
        <v>15061.593015685046</v>
      </c>
    </row>
    <row r="229" spans="1:5" x14ac:dyDescent="0.35">
      <c r="A229" s="184">
        <v>148</v>
      </c>
      <c r="B229" s="185">
        <v>21.397137486205789</v>
      </c>
      <c r="C229" s="186">
        <v>653.80142318962135</v>
      </c>
      <c r="D229" s="187">
        <v>9414.740493930547</v>
      </c>
      <c r="E229" s="186">
        <v>13989.478940665342</v>
      </c>
    </row>
    <row r="230" spans="1:5" x14ac:dyDescent="0.35">
      <c r="A230" s="184">
        <v>149</v>
      </c>
      <c r="B230" s="185">
        <v>21.243895913478084</v>
      </c>
      <c r="C230" s="186">
        <v>649.1190418007194</v>
      </c>
      <c r="D230" s="187">
        <v>9347.3142019303577</v>
      </c>
      <c r="E230" s="186">
        <v>13789.817359471113</v>
      </c>
    </row>
    <row r="231" spans="1:5" x14ac:dyDescent="0.35">
      <c r="A231" s="184">
        <v>150</v>
      </c>
      <c r="B231" s="185">
        <v>22.614636553424791</v>
      </c>
      <c r="C231" s="186">
        <v>691.00278357686875</v>
      </c>
      <c r="D231" s="187">
        <v>9950.4400835069082</v>
      </c>
      <c r="E231" s="186">
        <v>15626.776807995737</v>
      </c>
    </row>
    <row r="232" spans="1:5" x14ac:dyDescent="0.35">
      <c r="A232" s="184">
        <v>151</v>
      </c>
      <c r="B232" s="185">
        <v>21.975464547265872</v>
      </c>
      <c r="C232" s="186">
        <v>671.4725278331241</v>
      </c>
      <c r="D232" s="187">
        <v>9669.2044007969853</v>
      </c>
      <c r="E232" s="186">
        <v>14755.920729859816</v>
      </c>
    </row>
    <row r="233" spans="1:5" x14ac:dyDescent="0.35">
      <c r="A233" s="184">
        <v>152</v>
      </c>
      <c r="B233" s="185">
        <v>22.741770638446983</v>
      </c>
      <c r="C233" s="186">
        <v>694.88743617476905</v>
      </c>
      <c r="D233" s="187">
        <v>10006.379080916673</v>
      </c>
      <c r="E233" s="186">
        <v>15802.970693025065</v>
      </c>
    </row>
    <row r="234" spans="1:5" x14ac:dyDescent="0.35">
      <c r="A234" s="184">
        <v>153</v>
      </c>
      <c r="B234" s="185">
        <v>22.226864706267815</v>
      </c>
      <c r="C234" s="186">
        <v>679.15419935818352</v>
      </c>
      <c r="D234" s="187">
        <v>9779.8204707578407</v>
      </c>
      <c r="E234" s="186">
        <v>15095.468503827986</v>
      </c>
    </row>
    <row r="235" spans="1:5" x14ac:dyDescent="0.35">
      <c r="A235" s="184">
        <v>154</v>
      </c>
      <c r="B235" s="185">
        <v>21.597752474484075</v>
      </c>
      <c r="C235" s="186">
        <v>659.93132560923573</v>
      </c>
      <c r="D235" s="187">
        <v>9503.0110887729934</v>
      </c>
      <c r="E235" s="186">
        <v>14253.033420666427</v>
      </c>
    </row>
    <row r="236" spans="1:5" x14ac:dyDescent="0.35">
      <c r="A236" s="184">
        <v>155</v>
      </c>
      <c r="B236" s="185">
        <v>23.005839158942528</v>
      </c>
      <c r="C236" s="186">
        <v>702.95619652324399</v>
      </c>
      <c r="D236" s="187">
        <v>10122.569229934712</v>
      </c>
      <c r="E236" s="186">
        <v>16172.097192995745</v>
      </c>
    </row>
    <row r="237" spans="1:5" x14ac:dyDescent="0.35">
      <c r="A237" s="184">
        <v>156</v>
      </c>
      <c r="B237" s="185">
        <v>23.017308659172308</v>
      </c>
      <c r="C237" s="186">
        <v>703.30665347470949</v>
      </c>
      <c r="D237" s="187">
        <v>10127.615810035815</v>
      </c>
      <c r="E237" s="186">
        <v>16188.226325076928</v>
      </c>
    </row>
    <row r="238" spans="1:5" x14ac:dyDescent="0.35">
      <c r="A238" s="184">
        <v>157</v>
      </c>
      <c r="B238" s="185">
        <v>22.154166692728463</v>
      </c>
      <c r="C238" s="186">
        <v>676.93287116670319</v>
      </c>
      <c r="D238" s="187">
        <v>9747.8333448005251</v>
      </c>
      <c r="E238" s="186">
        <v>14996.883667614424</v>
      </c>
    </row>
    <row r="239" spans="1:5" x14ac:dyDescent="0.35">
      <c r="A239" s="184">
        <v>158</v>
      </c>
      <c r="B239" s="185">
        <v>22.116379072763937</v>
      </c>
      <c r="C239" s="186">
        <v>675.77824944556482</v>
      </c>
      <c r="D239" s="187">
        <v>9731.2067920161317</v>
      </c>
      <c r="E239" s="186">
        <v>14945.767933866937</v>
      </c>
    </row>
    <row r="240" spans="1:5" x14ac:dyDescent="0.35">
      <c r="A240" s="184">
        <v>159</v>
      </c>
      <c r="B240" s="185">
        <v>21.425689015322991</v>
      </c>
      <c r="C240" s="186">
        <v>654.67383102375823</v>
      </c>
      <c r="D240" s="187">
        <v>9427.3031667421164</v>
      </c>
      <c r="E240" s="186">
        <v>14026.837909985157</v>
      </c>
    </row>
    <row r="241" spans="1:5" x14ac:dyDescent="0.35">
      <c r="A241" s="184">
        <v>160</v>
      </c>
      <c r="B241" s="185">
        <v>23.142698359982575</v>
      </c>
      <c r="C241" s="186">
        <v>707.13800544391222</v>
      </c>
      <c r="D241" s="187">
        <v>10182.787278392334</v>
      </c>
      <c r="E241" s="186">
        <v>16365.081558868176</v>
      </c>
    </row>
    <row r="242" spans="1:5" x14ac:dyDescent="0.35">
      <c r="A242" s="184">
        <v>161</v>
      </c>
      <c r="B242" s="185">
        <v>21.840716733285582</v>
      </c>
      <c r="C242" s="186">
        <v>667.35523351705945</v>
      </c>
      <c r="D242" s="187">
        <v>9609.9153626456555</v>
      </c>
      <c r="E242" s="186">
        <v>14575.516615721746</v>
      </c>
    </row>
    <row r="243" spans="1:5" x14ac:dyDescent="0.35">
      <c r="A243" s="184">
        <v>162</v>
      </c>
      <c r="B243" s="185">
        <v>22.043268272099187</v>
      </c>
      <c r="C243" s="186">
        <v>673.54430831414186</v>
      </c>
      <c r="D243" s="187">
        <v>9699.0380397236422</v>
      </c>
      <c r="E243" s="186">
        <v>14847.117881314116</v>
      </c>
    </row>
    <row r="244" spans="1:5" x14ac:dyDescent="0.35">
      <c r="A244" s="184">
        <v>163</v>
      </c>
      <c r="B244" s="185">
        <v>23.012968886024399</v>
      </c>
      <c r="C244" s="186">
        <v>703.17404929519</v>
      </c>
      <c r="D244" s="187">
        <v>10125.706309850735</v>
      </c>
      <c r="E244" s="186">
        <v>16182.122517889995</v>
      </c>
    </row>
    <row r="245" spans="1:5" x14ac:dyDescent="0.35">
      <c r="A245" s="184">
        <v>164</v>
      </c>
      <c r="B245" s="185">
        <v>21.895054734536291</v>
      </c>
      <c r="C245" s="186">
        <v>669.01556133305348</v>
      </c>
      <c r="D245" s="187">
        <v>9633.8240831959683</v>
      </c>
      <c r="E245" s="186">
        <v>14648.132333643727</v>
      </c>
    </row>
    <row r="246" spans="1:5" x14ac:dyDescent="0.35">
      <c r="A246" s="184">
        <v>165</v>
      </c>
      <c r="B246" s="185">
        <v>21.228810837556441</v>
      </c>
      <c r="C246" s="186">
        <v>648.65810892533568</v>
      </c>
      <c r="D246" s="187">
        <v>9340.6767685248342</v>
      </c>
      <c r="E246" s="186">
        <v>13770.240292623033</v>
      </c>
    </row>
    <row r="247" spans="1:5" x14ac:dyDescent="0.35">
      <c r="A247" s="184">
        <v>166</v>
      </c>
      <c r="B247" s="185">
        <v>21.002167557734868</v>
      </c>
      <c r="C247" s="186">
        <v>641.73289759745444</v>
      </c>
      <c r="D247" s="187">
        <v>9240.9537254033421</v>
      </c>
      <c r="E247" s="186">
        <v>13477.78184265245</v>
      </c>
    </row>
    <row r="248" spans="1:5" x14ac:dyDescent="0.35">
      <c r="A248" s="184">
        <v>167</v>
      </c>
      <c r="B248" s="185">
        <v>22.313084135866575</v>
      </c>
      <c r="C248" s="186">
        <v>681.78868192925665</v>
      </c>
      <c r="D248" s="187">
        <v>9817.7570197812929</v>
      </c>
      <c r="E248" s="186">
        <v>15212.808222769079</v>
      </c>
    </row>
    <row r="249" spans="1:5" x14ac:dyDescent="0.35">
      <c r="A249" s="184">
        <v>168</v>
      </c>
      <c r="B249" s="185">
        <v>22.072145296657034</v>
      </c>
      <c r="C249" s="186">
        <v>674.42666184229824</v>
      </c>
      <c r="D249" s="187">
        <v>9711.7439305290936</v>
      </c>
      <c r="E249" s="186">
        <v>14886.043272122588</v>
      </c>
    </row>
    <row r="250" spans="1:5" x14ac:dyDescent="0.35">
      <c r="A250" s="184">
        <v>169</v>
      </c>
      <c r="B250" s="185">
        <v>22.090420181660452</v>
      </c>
      <c r="C250" s="186">
        <v>674.9850611062916</v>
      </c>
      <c r="D250" s="187">
        <v>9719.7848799305975</v>
      </c>
      <c r="E250" s="186">
        <v>14910.703616181738</v>
      </c>
    </row>
    <row r="251" spans="1:5" x14ac:dyDescent="0.35">
      <c r="A251" s="184">
        <v>170</v>
      </c>
      <c r="B251" s="185">
        <v>21.470623341478952</v>
      </c>
      <c r="C251" s="186">
        <v>656.04682432296806</v>
      </c>
      <c r="D251" s="187">
        <v>9447.0742702507396</v>
      </c>
      <c r="E251" s="186">
        <v>14085.73425941186</v>
      </c>
    </row>
    <row r="252" spans="1:5" x14ac:dyDescent="0.35">
      <c r="A252" s="184">
        <v>171</v>
      </c>
      <c r="B252" s="185">
        <v>22.043731918130831</v>
      </c>
      <c r="C252" s="186">
        <v>673.55847527621972</v>
      </c>
      <c r="D252" s="187">
        <v>9699.2420439775633</v>
      </c>
      <c r="E252" s="186">
        <v>14847.74246017394</v>
      </c>
    </row>
    <row r="253" spans="1:5" x14ac:dyDescent="0.35">
      <c r="A253" s="184">
        <v>172</v>
      </c>
      <c r="B253" s="185">
        <v>22.633287498703972</v>
      </c>
      <c r="C253" s="186">
        <v>691.57267357151034</v>
      </c>
      <c r="D253" s="187">
        <v>9958.6464994297476</v>
      </c>
      <c r="E253" s="186">
        <v>15652.563147191348</v>
      </c>
    </row>
    <row r="254" spans="1:5" x14ac:dyDescent="0.35">
      <c r="A254" s="184">
        <v>173</v>
      </c>
      <c r="B254" s="185">
        <v>22.68087193128196</v>
      </c>
      <c r="C254" s="186">
        <v>693.02664234472672</v>
      </c>
      <c r="D254" s="187">
        <v>9979.583649764063</v>
      </c>
      <c r="E254" s="186">
        <v>15718.448519987094</v>
      </c>
    </row>
    <row r="255" spans="1:5" x14ac:dyDescent="0.35">
      <c r="A255" s="184">
        <v>174</v>
      </c>
      <c r="B255" s="185">
        <v>22.22178386617745</v>
      </c>
      <c r="C255" s="186">
        <v>678.9989514665333</v>
      </c>
      <c r="D255" s="187">
        <v>9777.5849011180781</v>
      </c>
      <c r="E255" s="186">
        <v>15088.567944850414</v>
      </c>
    </row>
    <row r="256" spans="1:5" x14ac:dyDescent="0.35">
      <c r="A256" s="184">
        <v>175</v>
      </c>
      <c r="B256" s="185">
        <v>21.208147568365671</v>
      </c>
      <c r="C256" s="186">
        <v>648.02673125561785</v>
      </c>
      <c r="D256" s="187">
        <v>9331.584930080895</v>
      </c>
      <c r="E256" s="186">
        <v>13743.446544714787</v>
      </c>
    </row>
    <row r="257" spans="1:5" x14ac:dyDescent="0.35">
      <c r="A257" s="184">
        <v>176</v>
      </c>
      <c r="B257" s="185">
        <v>22.686623639208793</v>
      </c>
      <c r="C257" s="186">
        <v>693.20238897582442</v>
      </c>
      <c r="D257" s="187">
        <v>9982.1144012518707</v>
      </c>
      <c r="E257" s="186">
        <v>15726.421704494947</v>
      </c>
    </row>
    <row r="258" spans="1:5" x14ac:dyDescent="0.35">
      <c r="A258" s="184">
        <v>177</v>
      </c>
      <c r="B258" s="185">
        <v>22.226517342754082</v>
      </c>
      <c r="C258" s="186">
        <v>679.14358547304141</v>
      </c>
      <c r="D258" s="187">
        <v>9779.6676308117967</v>
      </c>
      <c r="E258" s="186">
        <v>15094.996680736745</v>
      </c>
    </row>
    <row r="259" spans="1:5" x14ac:dyDescent="0.35">
      <c r="A259" s="184">
        <v>178</v>
      </c>
      <c r="B259" s="185">
        <v>23.101273964664184</v>
      </c>
      <c r="C259" s="186">
        <v>705.87226003140563</v>
      </c>
      <c r="D259" s="187">
        <v>10164.560544452241</v>
      </c>
      <c r="E259" s="186">
        <v>16306.548463042178</v>
      </c>
    </row>
    <row r="260" spans="1:5" x14ac:dyDescent="0.35">
      <c r="A260" s="184">
        <v>179</v>
      </c>
      <c r="B260" s="185">
        <v>23.403146910434351</v>
      </c>
      <c r="C260" s="186">
        <v>715.09615559660517</v>
      </c>
      <c r="D260" s="187">
        <v>10297.384640591114</v>
      </c>
      <c r="E260" s="186">
        <v>16735.500384514173</v>
      </c>
    </row>
    <row r="261" spans="1:5" x14ac:dyDescent="0.35">
      <c r="A261" s="184">
        <v>180</v>
      </c>
      <c r="B261" s="185">
        <v>21.94330013091469</v>
      </c>
      <c r="C261" s="186">
        <v>670.4897262223933</v>
      </c>
      <c r="D261" s="187">
        <v>9655.0520576024628</v>
      </c>
      <c r="E261" s="186">
        <v>14712.757297192797</v>
      </c>
    </row>
    <row r="262" spans="1:5" x14ac:dyDescent="0.35">
      <c r="A262" s="184">
        <v>181</v>
      </c>
      <c r="B262" s="185">
        <v>22.574474724043462</v>
      </c>
      <c r="C262" s="186">
        <v>689.7756165679948</v>
      </c>
      <c r="D262" s="187">
        <v>9932.7688785791233</v>
      </c>
      <c r="E262" s="186">
        <v>15571.322221475693</v>
      </c>
    </row>
    <row r="263" spans="1:5" x14ac:dyDescent="0.35">
      <c r="A263" s="184">
        <v>182</v>
      </c>
      <c r="B263" s="185">
        <v>22.303997580760001</v>
      </c>
      <c r="C263" s="186">
        <v>681.51103718988907</v>
      </c>
      <c r="D263" s="187">
        <v>9813.7589355344007</v>
      </c>
      <c r="E263" s="186">
        <v>15200.420524744524</v>
      </c>
    </row>
    <row r="264" spans="1:5" x14ac:dyDescent="0.35">
      <c r="A264" s="184">
        <v>183</v>
      </c>
      <c r="B264" s="185">
        <v>21.872590073667329</v>
      </c>
      <c r="C264" s="186">
        <v>668.3291411398352</v>
      </c>
      <c r="D264" s="187">
        <v>9623.9396324136251</v>
      </c>
      <c r="E264" s="186">
        <v>14618.08933843777</v>
      </c>
    </row>
    <row r="265" spans="1:5" x14ac:dyDescent="0.35">
      <c r="A265" s="184">
        <v>184</v>
      </c>
      <c r="B265" s="185">
        <v>21.914533423808361</v>
      </c>
      <c r="C265" s="186">
        <v>669.61074350525553</v>
      </c>
      <c r="D265" s="187">
        <v>9642.3947064756794</v>
      </c>
      <c r="E265" s="186">
        <v>14674.20701948709</v>
      </c>
    </row>
    <row r="266" spans="1:5" x14ac:dyDescent="0.35">
      <c r="A266" s="184">
        <v>185</v>
      </c>
      <c r="B266" s="185">
        <v>21.276678209067018</v>
      </c>
      <c r="C266" s="186">
        <v>650.1207230548257</v>
      </c>
      <c r="D266" s="187">
        <v>9361.7384119894887</v>
      </c>
      <c r="E266" s="186">
        <v>13832.409421483504</v>
      </c>
    </row>
    <row r="267" spans="1:5" x14ac:dyDescent="0.35">
      <c r="A267" s="184">
        <v>186</v>
      </c>
      <c r="B267" s="185">
        <v>21.797999244247531</v>
      </c>
      <c r="C267" s="186">
        <v>666.0499769075634</v>
      </c>
      <c r="D267" s="187">
        <v>9591.1196674689127</v>
      </c>
      <c r="E267" s="186">
        <v>14518.556893262154</v>
      </c>
    </row>
    <row r="268" spans="1:5" x14ac:dyDescent="0.35">
      <c r="A268" s="184">
        <v>187</v>
      </c>
      <c r="B268" s="185">
        <v>22.247478204084604</v>
      </c>
      <c r="C268" s="186">
        <v>679.78405623591857</v>
      </c>
      <c r="D268" s="187">
        <v>9788.8904097972263</v>
      </c>
      <c r="E268" s="186">
        <v>15123.480974592821</v>
      </c>
    </row>
    <row r="269" spans="1:5" x14ac:dyDescent="0.35">
      <c r="A269" s="184">
        <v>188</v>
      </c>
      <c r="B269" s="185">
        <v>23.275611127807583</v>
      </c>
      <c r="C269" s="186">
        <v>711.19922890523185</v>
      </c>
      <c r="D269" s="187">
        <v>10241.268896235337</v>
      </c>
      <c r="E269" s="186">
        <v>16553.596686394787</v>
      </c>
    </row>
    <row r="270" spans="1:5" x14ac:dyDescent="0.35">
      <c r="A270" s="184">
        <v>189</v>
      </c>
      <c r="B270" s="185">
        <v>23.452170761423162</v>
      </c>
      <c r="C270" s="186">
        <v>716.59410659904108</v>
      </c>
      <c r="D270" s="187">
        <v>10318.95513502619</v>
      </c>
      <c r="E270" s="186">
        <v>16805.687354590184</v>
      </c>
    </row>
    <row r="271" spans="1:5" x14ac:dyDescent="0.35">
      <c r="A271" s="184">
        <v>190</v>
      </c>
      <c r="B271" s="185">
        <v>22.620309633152964</v>
      </c>
      <c r="C271" s="186">
        <v>691.1761276796741</v>
      </c>
      <c r="D271" s="187">
        <v>9952.9362385873064</v>
      </c>
      <c r="E271" s="186">
        <v>15634.618019157895</v>
      </c>
    </row>
    <row r="272" spans="1:5" x14ac:dyDescent="0.35">
      <c r="A272" s="184">
        <v>191</v>
      </c>
      <c r="B272" s="185">
        <v>21.270831093555373</v>
      </c>
      <c r="C272" s="186">
        <v>649.94206119196974</v>
      </c>
      <c r="D272" s="187">
        <v>9359.1656811643625</v>
      </c>
      <c r="E272" s="186">
        <v>13824.807804211618</v>
      </c>
    </row>
    <row r="273" spans="1:5" x14ac:dyDescent="0.35">
      <c r="A273" s="184">
        <v>192</v>
      </c>
      <c r="B273" s="185">
        <v>21.672052703413957</v>
      </c>
      <c r="C273" s="186">
        <v>662.20161038209312</v>
      </c>
      <c r="D273" s="187">
        <v>9535.7031895021391</v>
      </c>
      <c r="E273" s="186">
        <v>14351.268200486318</v>
      </c>
    </row>
    <row r="274" spans="1:5" x14ac:dyDescent="0.35">
      <c r="A274" s="184">
        <v>193</v>
      </c>
      <c r="B274" s="185">
        <v>22.994570285536906</v>
      </c>
      <c r="C274" s="186">
        <v>702.61186983585003</v>
      </c>
      <c r="D274" s="187">
        <v>10117.61092563624</v>
      </c>
      <c r="E274" s="186">
        <v>16156.258024392961</v>
      </c>
    </row>
    <row r="275" spans="1:5" x14ac:dyDescent="0.35">
      <c r="A275" s="184">
        <v>194</v>
      </c>
      <c r="B275" s="185">
        <v>23.503218515006118</v>
      </c>
      <c r="C275" s="186">
        <v>718.15389906963151</v>
      </c>
      <c r="D275" s="187">
        <v>10341.416146602693</v>
      </c>
      <c r="E275" s="186">
        <v>16878.928017237198</v>
      </c>
    </row>
    <row r="276" spans="1:5" x14ac:dyDescent="0.35">
      <c r="A276" s="184">
        <v>195</v>
      </c>
      <c r="B276" s="185">
        <v>22.099101914276847</v>
      </c>
      <c r="C276" s="186">
        <v>675.25033626957031</v>
      </c>
      <c r="D276" s="187">
        <v>9723.604842281813</v>
      </c>
      <c r="E276" s="186">
        <v>14922.425998870945</v>
      </c>
    </row>
    <row r="277" spans="1:5" x14ac:dyDescent="0.35">
      <c r="A277" s="184">
        <v>196</v>
      </c>
      <c r="B277" s="185">
        <v>21.300755699873751</v>
      </c>
      <c r="C277" s="186">
        <v>650.85642416280905</v>
      </c>
      <c r="D277" s="187">
        <v>9372.3325079444494</v>
      </c>
      <c r="E277" s="186">
        <v>13863.733686785403</v>
      </c>
    </row>
    <row r="278" spans="1:5" x14ac:dyDescent="0.35">
      <c r="A278" s="184">
        <v>197</v>
      </c>
      <c r="B278" s="185">
        <v>22.462952949083139</v>
      </c>
      <c r="C278" s="186">
        <v>686.36800677754036</v>
      </c>
      <c r="D278" s="187">
        <v>9883.6992975965804</v>
      </c>
      <c r="E278" s="186">
        <v>15417.852241999866</v>
      </c>
    </row>
    <row r="279" spans="1:5" x14ac:dyDescent="0.35">
      <c r="A279" s="184">
        <v>198</v>
      </c>
      <c r="B279" s="185">
        <v>22.312178979274282</v>
      </c>
      <c r="C279" s="186">
        <v>681.76102436671431</v>
      </c>
      <c r="D279" s="187">
        <v>9817.358750880685</v>
      </c>
      <c r="E279" s="186">
        <v>15211.573996763505</v>
      </c>
    </row>
    <row r="280" spans="1:5" x14ac:dyDescent="0.35">
      <c r="A280" s="184">
        <v>199</v>
      </c>
      <c r="B280" s="185">
        <v>21.512457493872876</v>
      </c>
      <c r="C280" s="186">
        <v>657.32509009056025</v>
      </c>
      <c r="D280" s="187">
        <v>9465.4812973040662</v>
      </c>
      <c r="E280" s="186">
        <v>14140.678060229337</v>
      </c>
    </row>
    <row r="281" spans="1:5" x14ac:dyDescent="0.35">
      <c r="A281" s="184">
        <v>200</v>
      </c>
      <c r="B281" s="185">
        <v>21.839418526250292</v>
      </c>
      <c r="C281" s="186">
        <v>667.31556607987</v>
      </c>
      <c r="D281" s="187">
        <v>9609.344151550129</v>
      </c>
      <c r="E281" s="186">
        <v>14573.783936699912</v>
      </c>
    </row>
    <row r="282" spans="1:5" x14ac:dyDescent="0.35">
      <c r="A282" s="184">
        <v>201</v>
      </c>
      <c r="B282" s="185">
        <v>22.462387234472548</v>
      </c>
      <c r="C282" s="186">
        <v>686.35072105332779</v>
      </c>
      <c r="D282" s="187">
        <v>9883.4503831679212</v>
      </c>
      <c r="E282" s="186">
        <v>15417.075674959298</v>
      </c>
    </row>
    <row r="283" spans="1:5" x14ac:dyDescent="0.35">
      <c r="A283" s="184">
        <v>202</v>
      </c>
      <c r="B283" s="185">
        <v>21.865854058362931</v>
      </c>
      <c r="C283" s="186">
        <v>668.12331844997857</v>
      </c>
      <c r="D283" s="187">
        <v>9620.9757856796896</v>
      </c>
      <c r="E283" s="186">
        <v>14609.086974216372</v>
      </c>
    </row>
    <row r="284" spans="1:5" x14ac:dyDescent="0.35">
      <c r="A284" s="184">
        <v>203</v>
      </c>
      <c r="B284" s="185">
        <v>21.499161804949566</v>
      </c>
      <c r="C284" s="186">
        <v>656.91883292901457</v>
      </c>
      <c r="D284" s="187">
        <v>9459.6311941778094</v>
      </c>
      <c r="E284" s="186">
        <v>14123.204281859515</v>
      </c>
    </row>
    <row r="285" spans="1:5" x14ac:dyDescent="0.35">
      <c r="A285" s="184">
        <v>204</v>
      </c>
      <c r="B285" s="185">
        <v>22.552355019680199</v>
      </c>
      <c r="C285" s="186">
        <v>689.09973671245064</v>
      </c>
      <c r="D285" s="187">
        <v>9923.0362086592868</v>
      </c>
      <c r="E285" s="186">
        <v>15540.821906307339</v>
      </c>
    </row>
    <row r="286" spans="1:5" x14ac:dyDescent="0.35">
      <c r="A286" s="184">
        <v>205</v>
      </c>
      <c r="B286" s="185">
        <v>22.456811691473003</v>
      </c>
      <c r="C286" s="186">
        <v>686.18035723945297</v>
      </c>
      <c r="D286" s="187">
        <v>9880.9971442481219</v>
      </c>
      <c r="E286" s="186">
        <v>15409.42306891407</v>
      </c>
    </row>
    <row r="287" spans="1:5" x14ac:dyDescent="0.35">
      <c r="A287" s="184">
        <v>206</v>
      </c>
      <c r="B287" s="185">
        <v>21.87922803241392</v>
      </c>
      <c r="C287" s="186">
        <v>668.53196765709208</v>
      </c>
      <c r="D287" s="187">
        <v>9626.8603342621245</v>
      </c>
      <c r="E287" s="186">
        <v>14626.963367327884</v>
      </c>
    </row>
    <row r="288" spans="1:5" x14ac:dyDescent="0.35">
      <c r="A288" s="184">
        <v>207</v>
      </c>
      <c r="B288" s="185">
        <v>21.916739554332239</v>
      </c>
      <c r="C288" s="186">
        <v>669.67815304904082</v>
      </c>
      <c r="D288" s="187">
        <v>9643.3654039061876</v>
      </c>
      <c r="E288" s="186">
        <v>14677.161665602072</v>
      </c>
    </row>
    <row r="289" spans="1:5" x14ac:dyDescent="0.35">
      <c r="A289" s="184">
        <v>208</v>
      </c>
      <c r="B289" s="185">
        <v>22.516972805903507</v>
      </c>
      <c r="C289" s="186">
        <v>688.01861351371838</v>
      </c>
      <c r="D289" s="187">
        <v>9907.468034597543</v>
      </c>
      <c r="E289" s="186">
        <v>15492.096410443832</v>
      </c>
    </row>
    <row r="290" spans="1:5" x14ac:dyDescent="0.35">
      <c r="A290" s="184">
        <v>209</v>
      </c>
      <c r="B290" s="185">
        <v>22.63211926060233</v>
      </c>
      <c r="C290" s="186">
        <v>691.53697740729353</v>
      </c>
      <c r="D290" s="187">
        <v>9958.1324746650262</v>
      </c>
      <c r="E290" s="186">
        <v>15650.947345798328</v>
      </c>
    </row>
    <row r="291" spans="1:5" x14ac:dyDescent="0.35">
      <c r="A291" s="184">
        <v>210</v>
      </c>
      <c r="B291" s="185">
        <v>21.457971632040174</v>
      </c>
      <c r="C291" s="186">
        <v>655.66024431233859</v>
      </c>
      <c r="D291" s="187">
        <v>9441.5075180976746</v>
      </c>
      <c r="E291" s="186">
        <v>14069.138922710692</v>
      </c>
    </row>
    <row r="292" spans="1:5" x14ac:dyDescent="0.35">
      <c r="A292" s="184">
        <v>211</v>
      </c>
      <c r="B292" s="185">
        <v>22.105014072050583</v>
      </c>
      <c r="C292" s="186">
        <v>675.43098553487891</v>
      </c>
      <c r="D292" s="187">
        <v>9726.2061917022547</v>
      </c>
      <c r="E292" s="186">
        <v>14930.411439947491</v>
      </c>
    </row>
    <row r="293" spans="1:5" x14ac:dyDescent="0.35">
      <c r="A293" s="184">
        <v>212</v>
      </c>
      <c r="B293" s="185">
        <v>21.230066010609217</v>
      </c>
      <c r="C293" s="186">
        <v>648.69646143528178</v>
      </c>
      <c r="D293" s="187">
        <v>9341.2290446680563</v>
      </c>
      <c r="E293" s="186">
        <v>13771.868697119649</v>
      </c>
    </row>
    <row r="294" spans="1:5" x14ac:dyDescent="0.35">
      <c r="A294" s="184">
        <v>213</v>
      </c>
      <c r="B294" s="185">
        <v>22.882368243741389</v>
      </c>
      <c r="C294" s="186">
        <v>699.18347411432023</v>
      </c>
      <c r="D294" s="187">
        <v>10068.242027246211</v>
      </c>
      <c r="E294" s="186">
        <v>15998.973724622301</v>
      </c>
    </row>
    <row r="295" spans="1:5" x14ac:dyDescent="0.35">
      <c r="A295" s="184">
        <v>214</v>
      </c>
      <c r="B295" s="185">
        <v>22.334729913863562</v>
      </c>
      <c r="C295" s="186">
        <v>682.45008070138658</v>
      </c>
      <c r="D295" s="187">
        <v>9827.2811620999673</v>
      </c>
      <c r="E295" s="186">
        <v>15242.33823215986</v>
      </c>
    </row>
    <row r="296" spans="1:5" x14ac:dyDescent="0.35">
      <c r="A296" s="184">
        <v>215</v>
      </c>
      <c r="B296" s="185">
        <v>21.70984148091873</v>
      </c>
      <c r="C296" s="186">
        <v>663.35626747251695</v>
      </c>
      <c r="D296" s="187">
        <v>9552.3302516042422</v>
      </c>
      <c r="E296" s="186">
        <v>14401.359412202268</v>
      </c>
    </row>
    <row r="297" spans="1:5" x14ac:dyDescent="0.35">
      <c r="A297" s="184">
        <v>216</v>
      </c>
      <c r="B297" s="185">
        <v>22.250420395449289</v>
      </c>
      <c r="C297" s="186">
        <v>679.87395652761711</v>
      </c>
      <c r="D297" s="187">
        <v>9790.184973997686</v>
      </c>
      <c r="E297" s="186">
        <v>15127.481348656895</v>
      </c>
    </row>
    <row r="298" spans="1:5" x14ac:dyDescent="0.35">
      <c r="A298" s="184">
        <v>217</v>
      </c>
      <c r="B298" s="185">
        <v>22.258979540024942</v>
      </c>
      <c r="C298" s="186">
        <v>680.13548594520671</v>
      </c>
      <c r="D298" s="187">
        <v>9793.9509976109748</v>
      </c>
      <c r="E298" s="186">
        <v>15139.121866099278</v>
      </c>
    </row>
    <row r="299" spans="1:5" x14ac:dyDescent="0.35">
      <c r="A299" s="184">
        <v>218</v>
      </c>
      <c r="B299" s="185">
        <v>22.466991275034331</v>
      </c>
      <c r="C299" s="186">
        <v>686.49140007049346</v>
      </c>
      <c r="D299" s="187">
        <v>9885.4761610151054</v>
      </c>
      <c r="E299" s="186">
        <v>15423.396295769879</v>
      </c>
    </row>
    <row r="300" spans="1:5" x14ac:dyDescent="0.35">
      <c r="A300" s="184">
        <v>219</v>
      </c>
      <c r="B300" s="185">
        <v>22.396857792124919</v>
      </c>
      <c r="C300" s="186">
        <v>684.3484325371503</v>
      </c>
      <c r="D300" s="187">
        <v>9854.6174285349625</v>
      </c>
      <c r="E300" s="186">
        <v>15327.25452379815</v>
      </c>
    </row>
    <row r="301" spans="1:5" x14ac:dyDescent="0.35">
      <c r="A301" s="184">
        <v>220</v>
      </c>
      <c r="B301" s="185">
        <v>22.467107668753314</v>
      </c>
      <c r="C301" s="186">
        <v>686.49495654524014</v>
      </c>
      <c r="D301" s="187">
        <v>9885.5273742514582</v>
      </c>
      <c r="E301" s="186">
        <v>15423.556102758039</v>
      </c>
    </row>
    <row r="302" spans="1:5" x14ac:dyDescent="0.35">
      <c r="A302" s="184">
        <v>221</v>
      </c>
      <c r="B302" s="185">
        <v>21.959126853436661</v>
      </c>
      <c r="C302" s="186">
        <v>670.97332052167576</v>
      </c>
      <c r="D302" s="187">
        <v>9662.0158155121317</v>
      </c>
      <c r="E302" s="186">
        <v>14733.988260607093</v>
      </c>
    </row>
    <row r="303" spans="1:5" x14ac:dyDescent="0.35">
      <c r="A303" s="184">
        <v>222</v>
      </c>
      <c r="B303" s="185">
        <v>22.277338705614824</v>
      </c>
      <c r="C303" s="186">
        <v>680.69646044934188</v>
      </c>
      <c r="D303" s="187">
        <v>9802.0290304705231</v>
      </c>
      <c r="E303" s="186">
        <v>15164.105605143135</v>
      </c>
    </row>
    <row r="304" spans="1:5" x14ac:dyDescent="0.35">
      <c r="A304" s="184">
        <v>223</v>
      </c>
      <c r="B304" s="185">
        <v>22.162475207645066</v>
      </c>
      <c r="C304" s="186">
        <v>677.18674245582156</v>
      </c>
      <c r="D304" s="187">
        <v>9751.4890913638301</v>
      </c>
      <c r="E304" s="186">
        <v>15008.13439062307</v>
      </c>
    </row>
    <row r="305" spans="1:5" x14ac:dyDescent="0.35">
      <c r="A305" s="184">
        <v>224</v>
      </c>
      <c r="B305" s="185">
        <v>22.578514251504213</v>
      </c>
      <c r="C305" s="186">
        <v>689.89904657373984</v>
      </c>
      <c r="D305" s="187">
        <v>9934.5462706618528</v>
      </c>
      <c r="E305" s="186">
        <v>15576.895455164353</v>
      </c>
    </row>
    <row r="306" spans="1:5" x14ac:dyDescent="0.35">
      <c r="A306" s="184">
        <v>225</v>
      </c>
      <c r="B306" s="185">
        <v>20.770356686931603</v>
      </c>
      <c r="C306" s="186">
        <v>634.64978765624346</v>
      </c>
      <c r="D306" s="187">
        <v>9138.9569422499044</v>
      </c>
      <c r="E306" s="186">
        <v>13181.902460905578</v>
      </c>
    </row>
    <row r="307" spans="1:5" x14ac:dyDescent="0.35">
      <c r="A307" s="184">
        <v>226</v>
      </c>
      <c r="B307" s="185">
        <v>22.678215579086334</v>
      </c>
      <c r="C307" s="186">
        <v>692.94547602763805</v>
      </c>
      <c r="D307" s="187">
        <v>9978.4148547979876</v>
      </c>
      <c r="E307" s="186">
        <v>15714.766889907376</v>
      </c>
    </row>
    <row r="308" spans="1:5" x14ac:dyDescent="0.35">
      <c r="A308" s="184">
        <v>227</v>
      </c>
      <c r="B308" s="185">
        <v>21.638482286794137</v>
      </c>
      <c r="C308" s="186">
        <v>661.1758476520431</v>
      </c>
      <c r="D308" s="187">
        <v>9520.93220618942</v>
      </c>
      <c r="E308" s="186">
        <v>14306.841867874833</v>
      </c>
    </row>
    <row r="309" spans="1:5" x14ac:dyDescent="0.35">
      <c r="A309" s="184">
        <v>228</v>
      </c>
      <c r="B309" s="185">
        <v>22.272608627356277</v>
      </c>
      <c r="C309" s="186">
        <v>680.55193028033091</v>
      </c>
      <c r="D309" s="187">
        <v>9799.9477960367622</v>
      </c>
      <c r="E309" s="186">
        <v>15157.666793725666</v>
      </c>
    </row>
    <row r="310" spans="1:5" x14ac:dyDescent="0.35">
      <c r="A310" s="184">
        <v>229</v>
      </c>
      <c r="B310" s="185">
        <v>22.186169145053199</v>
      </c>
      <c r="C310" s="186">
        <v>677.91072387662553</v>
      </c>
      <c r="D310" s="187">
        <v>9761.9144238234076</v>
      </c>
      <c r="E310" s="186">
        <v>15040.241985172268</v>
      </c>
    </row>
    <row r="311" spans="1:5" x14ac:dyDescent="0.35">
      <c r="A311" s="184">
        <v>230</v>
      </c>
      <c r="B311" s="185">
        <v>22.086544741826309</v>
      </c>
      <c r="C311" s="186">
        <v>674.86664488913721</v>
      </c>
      <c r="D311" s="187">
        <v>9718.0796864035765</v>
      </c>
      <c r="E311" s="186">
        <v>14905.472347110135</v>
      </c>
    </row>
    <row r="312" spans="1:5" x14ac:dyDescent="0.35">
      <c r="A312" s="184">
        <v>231</v>
      </c>
      <c r="B312" s="185">
        <v>21.307718875890416</v>
      </c>
      <c r="C312" s="186">
        <v>651.0691878744293</v>
      </c>
      <c r="D312" s="187">
        <v>9375.3963053917832</v>
      </c>
      <c r="E312" s="186">
        <v>13872.799223982622</v>
      </c>
    </row>
    <row r="313" spans="1:5" x14ac:dyDescent="0.35">
      <c r="A313" s="184">
        <v>232</v>
      </c>
      <c r="B313" s="185">
        <v>22.681328872986011</v>
      </c>
      <c r="C313" s="186">
        <v>693.04060445235029</v>
      </c>
      <c r="D313" s="187">
        <v>9979.7847041138448</v>
      </c>
      <c r="E313" s="186">
        <v>15719.081871916769</v>
      </c>
    </row>
    <row r="314" spans="1:5" x14ac:dyDescent="0.35">
      <c r="A314" s="184">
        <v>233</v>
      </c>
      <c r="B314" s="185">
        <v>22.32451809929767</v>
      </c>
      <c r="C314" s="186">
        <v>682.13805303409549</v>
      </c>
      <c r="D314" s="187">
        <v>9822.7879636909747</v>
      </c>
      <c r="E314" s="186">
        <v>15228.40331117934</v>
      </c>
    </row>
    <row r="315" spans="1:5" x14ac:dyDescent="0.35">
      <c r="A315" s="184">
        <v>234</v>
      </c>
      <c r="B315" s="185">
        <v>21.738208110886273</v>
      </c>
      <c r="C315" s="186">
        <v>664.22302561041397</v>
      </c>
      <c r="D315" s="187">
        <v>9564.8115687899608</v>
      </c>
      <c r="E315" s="186">
        <v>14439.018362761721</v>
      </c>
    </row>
    <row r="316" spans="1:5" x14ac:dyDescent="0.35">
      <c r="A316" s="184">
        <v>235</v>
      </c>
      <c r="B316" s="185">
        <v>22.146487213905012</v>
      </c>
      <c r="C316" s="186">
        <v>676.69822042487544</v>
      </c>
      <c r="D316" s="187">
        <v>9744.454374118206</v>
      </c>
      <c r="E316" s="186">
        <v>14986.488486311779</v>
      </c>
    </row>
    <row r="317" spans="1:5" x14ac:dyDescent="0.35">
      <c r="A317" s="184">
        <v>236</v>
      </c>
      <c r="B317" s="185">
        <v>21.161671476706235</v>
      </c>
      <c r="C317" s="186">
        <v>646.60662845491288</v>
      </c>
      <c r="D317" s="187">
        <v>9311.1354497507436</v>
      </c>
      <c r="E317" s="186">
        <v>13683.277046023517</v>
      </c>
    </row>
    <row r="318" spans="1:5" x14ac:dyDescent="0.35">
      <c r="A318" s="184">
        <v>237</v>
      </c>
      <c r="B318" s="185">
        <v>21.928581574322141</v>
      </c>
      <c r="C318" s="186">
        <v>670.03999254873202</v>
      </c>
      <c r="D318" s="187">
        <v>9648.5758927017414</v>
      </c>
      <c r="E318" s="186">
        <v>14693.026634663069</v>
      </c>
    </row>
    <row r="319" spans="1:5" x14ac:dyDescent="0.35">
      <c r="A319" s="184">
        <v>238</v>
      </c>
      <c r="B319" s="185">
        <v>21.379743756228844</v>
      </c>
      <c r="C319" s="186">
        <v>653.2699481069925</v>
      </c>
      <c r="D319" s="187">
        <v>9407.0872527406918</v>
      </c>
      <c r="E319" s="186">
        <v>13966.744094172414</v>
      </c>
    </row>
    <row r="320" spans="1:5" x14ac:dyDescent="0.35">
      <c r="A320" s="184">
        <v>239</v>
      </c>
      <c r="B320" s="185">
        <v>21.99962415599768</v>
      </c>
      <c r="C320" s="186">
        <v>672.21073809992924</v>
      </c>
      <c r="D320" s="187">
        <v>9679.8346286389788</v>
      </c>
      <c r="E320" s="186">
        <v>14788.383591824233</v>
      </c>
    </row>
    <row r="321" spans="1:5" x14ac:dyDescent="0.35">
      <c r="A321" s="184">
        <v>240</v>
      </c>
      <c r="B321" s="185">
        <v>22.121254866403383</v>
      </c>
      <c r="C321" s="186">
        <v>675.92723202899242</v>
      </c>
      <c r="D321" s="187">
        <v>9733.3521412174887</v>
      </c>
      <c r="E321" s="186">
        <v>14952.358570855919</v>
      </c>
    </row>
    <row r="322" spans="1:5" x14ac:dyDescent="0.35">
      <c r="A322" s="184">
        <v>241</v>
      </c>
      <c r="B322" s="185">
        <v>21.559882609395704</v>
      </c>
      <c r="C322" s="186">
        <v>658.7741908426467</v>
      </c>
      <c r="D322" s="187">
        <v>9486.34834813411</v>
      </c>
      <c r="E322" s="186">
        <v>14203.094220667106</v>
      </c>
    </row>
    <row r="323" spans="1:5" x14ac:dyDescent="0.35">
      <c r="A323" s="184">
        <v>242</v>
      </c>
      <c r="B323" s="185">
        <v>21.726780748736509</v>
      </c>
      <c r="C323" s="186">
        <v>663.87385621139344</v>
      </c>
      <c r="D323" s="187">
        <v>9559.7835294440647</v>
      </c>
      <c r="E323" s="186">
        <v>14423.841718723172</v>
      </c>
    </row>
    <row r="324" spans="1:5" x14ac:dyDescent="0.35">
      <c r="A324" s="184">
        <v>243</v>
      </c>
      <c r="B324" s="185">
        <v>21.437015542655768</v>
      </c>
      <c r="C324" s="186">
        <v>655.01991935892647</v>
      </c>
      <c r="D324" s="187">
        <v>9432.2868387685376</v>
      </c>
      <c r="E324" s="186">
        <v>14041.672192046435</v>
      </c>
    </row>
    <row r="325" spans="1:5" x14ac:dyDescent="0.35">
      <c r="A325" s="184">
        <v>244</v>
      </c>
      <c r="B325" s="185">
        <v>22.150202682471686</v>
      </c>
      <c r="C325" s="186">
        <v>676.81174863107935</v>
      </c>
      <c r="D325" s="187">
        <v>9746.0891802875412</v>
      </c>
      <c r="E325" s="186">
        <v>14991.517410056485</v>
      </c>
    </row>
    <row r="326" spans="1:5" x14ac:dyDescent="0.35">
      <c r="A326" s="184">
        <v>245</v>
      </c>
      <c r="B326" s="185">
        <v>21.872889806665771</v>
      </c>
      <c r="C326" s="186">
        <v>668.33829964812082</v>
      </c>
      <c r="D326" s="187">
        <v>9624.071514932939</v>
      </c>
      <c r="E326" s="186">
        <v>14618.489981777717</v>
      </c>
    </row>
    <row r="327" spans="1:5" x14ac:dyDescent="0.35">
      <c r="A327" s="184">
        <v>246</v>
      </c>
      <c r="B327" s="185">
        <v>22.091555161672048</v>
      </c>
      <c r="C327" s="186">
        <v>675.01974105109048</v>
      </c>
      <c r="D327" s="187">
        <v>9720.2842711357007</v>
      </c>
      <c r="E327" s="186">
        <v>14912.235844647746</v>
      </c>
    </row>
    <row r="328" spans="1:5" x14ac:dyDescent="0.35">
      <c r="A328" s="184">
        <v>247</v>
      </c>
      <c r="B328" s="185">
        <v>22.170612937796644</v>
      </c>
      <c r="C328" s="186">
        <v>677.43539532156422</v>
      </c>
      <c r="D328" s="187">
        <v>9755.0696926305245</v>
      </c>
      <c r="E328" s="186">
        <v>15019.157940037656</v>
      </c>
    </row>
    <row r="329" spans="1:5" x14ac:dyDescent="0.35">
      <c r="A329" s="184">
        <v>248</v>
      </c>
      <c r="B329" s="185">
        <v>21.848350813649095</v>
      </c>
      <c r="C329" s="186">
        <v>667.58849708372259</v>
      </c>
      <c r="D329" s="187">
        <v>9613.2743580056031</v>
      </c>
      <c r="E329" s="186">
        <v>14585.707683441928</v>
      </c>
    </row>
    <row r="330" spans="1:5" x14ac:dyDescent="0.35">
      <c r="A330" s="184">
        <v>249</v>
      </c>
      <c r="B330" s="185">
        <v>22.073428320163863</v>
      </c>
      <c r="C330" s="186">
        <v>674.46586533834022</v>
      </c>
      <c r="D330" s="187">
        <v>9712.3084608721001</v>
      </c>
      <c r="E330" s="186">
        <v>14887.773932943146</v>
      </c>
    </row>
    <row r="331" spans="1:5" x14ac:dyDescent="0.35">
      <c r="A331" s="184">
        <v>250</v>
      </c>
      <c r="B331" s="185">
        <v>22.380662529098228</v>
      </c>
      <c r="C331" s="186">
        <v>683.85357727800135</v>
      </c>
      <c r="D331" s="187">
        <v>9847.4915128032189</v>
      </c>
      <c r="E331" s="186">
        <v>15305.096132375544</v>
      </c>
    </row>
    <row r="332" spans="1:5" x14ac:dyDescent="0.35">
      <c r="A332" s="184">
        <v>251</v>
      </c>
      <c r="B332" s="185">
        <v>22.990786917808798</v>
      </c>
      <c r="C332" s="186">
        <v>702.49626693304685</v>
      </c>
      <c r="D332" s="187">
        <v>10115.946243835871</v>
      </c>
      <c r="E332" s="186">
        <v>16150.941983613811</v>
      </c>
    </row>
    <row r="333" spans="1:5" x14ac:dyDescent="0.35">
      <c r="A333" s="184">
        <v>252</v>
      </c>
      <c r="B333" s="185">
        <v>22.410030307345831</v>
      </c>
      <c r="C333" s="186">
        <v>684.75092605778946</v>
      </c>
      <c r="D333" s="187">
        <v>9860.413335232166</v>
      </c>
      <c r="E333" s="186">
        <v>15345.289005938186</v>
      </c>
    </row>
    <row r="334" spans="1:5" x14ac:dyDescent="0.35">
      <c r="A334" s="184">
        <v>253</v>
      </c>
      <c r="B334" s="185">
        <v>22.183577729281716</v>
      </c>
      <c r="C334" s="186">
        <v>677.83154172805257</v>
      </c>
      <c r="D334" s="187">
        <v>9760.7742008839559</v>
      </c>
      <c r="E334" s="186">
        <v>15036.728693283118</v>
      </c>
    </row>
    <row r="335" spans="1:5" x14ac:dyDescent="0.35">
      <c r="A335" s="184">
        <v>254</v>
      </c>
      <c r="B335" s="185">
        <v>21.743297781594201</v>
      </c>
      <c r="C335" s="186">
        <v>664.37854332648953</v>
      </c>
      <c r="D335" s="187">
        <v>9567.0510239014475</v>
      </c>
      <c r="E335" s="186">
        <v>14445.780507249647</v>
      </c>
    </row>
    <row r="336" spans="1:5" x14ac:dyDescent="0.35">
      <c r="A336" s="184">
        <v>255</v>
      </c>
      <c r="B336" s="185">
        <v>21.806023233296941</v>
      </c>
      <c r="C336" s="186">
        <v>666.29515435073995</v>
      </c>
      <c r="D336" s="187">
        <v>9594.6502226506545</v>
      </c>
      <c r="E336" s="186">
        <v>14529.247616005407</v>
      </c>
    </row>
    <row r="337" spans="1:5" x14ac:dyDescent="0.35">
      <c r="A337" s="184">
        <v>256</v>
      </c>
      <c r="B337" s="185">
        <v>22.726168916580757</v>
      </c>
      <c r="C337" s="186">
        <v>694.41071689552325</v>
      </c>
      <c r="D337" s="187">
        <v>9999.5143232955343</v>
      </c>
      <c r="E337" s="186">
        <v>15781.295249651601</v>
      </c>
    </row>
    <row r="338" spans="1:5" x14ac:dyDescent="0.35">
      <c r="A338" s="184">
        <v>257</v>
      </c>
      <c r="B338" s="185">
        <v>21.920480847681787</v>
      </c>
      <c r="C338" s="186">
        <v>669.79247034583238</v>
      </c>
      <c r="D338" s="187">
        <v>9645.0115729799872</v>
      </c>
      <c r="E338" s="186">
        <v>14682.173018137291</v>
      </c>
    </row>
    <row r="339" spans="1:5" x14ac:dyDescent="0.35">
      <c r="A339" s="184">
        <v>258</v>
      </c>
      <c r="B339" s="185">
        <v>22.48804420680516</v>
      </c>
      <c r="C339" s="186">
        <v>687.13468409682434</v>
      </c>
      <c r="D339" s="187">
        <v>9894.7394509942696</v>
      </c>
      <c r="E339" s="186">
        <v>15452.315151998484</v>
      </c>
    </row>
    <row r="340" spans="1:5" x14ac:dyDescent="0.35">
      <c r="A340" s="184">
        <v>259</v>
      </c>
      <c r="B340" s="185">
        <v>21.584864338703223</v>
      </c>
      <c r="C340" s="186">
        <v>659.53752146037618</v>
      </c>
      <c r="D340" s="187">
        <v>9497.3403090294159</v>
      </c>
      <c r="E340" s="186">
        <v>14236.027927006786</v>
      </c>
    </row>
    <row r="341" spans="1:5" x14ac:dyDescent="0.35">
      <c r="A341" s="184">
        <v>260</v>
      </c>
      <c r="B341" s="185">
        <v>21.986451556541635</v>
      </c>
      <c r="C341" s="186">
        <v>671.80824200543896</v>
      </c>
      <c r="D341" s="187">
        <v>9674.0386848783201</v>
      </c>
      <c r="E341" s="186">
        <v>14770.679368137982</v>
      </c>
    </row>
    <row r="342" spans="1:5" x14ac:dyDescent="0.35">
      <c r="A342" s="184">
        <v>261</v>
      </c>
      <c r="B342" s="185">
        <v>21.909515549993113</v>
      </c>
      <c r="C342" s="186">
        <v>669.45741958312294</v>
      </c>
      <c r="D342" s="187">
        <v>9640.1868419969687</v>
      </c>
      <c r="E342" s="186">
        <v>14667.487744414697</v>
      </c>
    </row>
    <row r="343" spans="1:5" x14ac:dyDescent="0.35">
      <c r="A343" s="184">
        <v>262</v>
      </c>
      <c r="B343" s="185">
        <v>21.084108427199315</v>
      </c>
      <c r="C343" s="186">
        <v>644.23664638664582</v>
      </c>
      <c r="D343" s="187">
        <v>9277.0077079676994</v>
      </c>
      <c r="E343" s="186">
        <v>13583.155305191303</v>
      </c>
    </row>
    <row r="344" spans="1:5" x14ac:dyDescent="0.35">
      <c r="A344" s="184">
        <v>263</v>
      </c>
      <c r="B344" s="185">
        <v>21.927618090693596</v>
      </c>
      <c r="C344" s="186">
        <v>670.01055277119326</v>
      </c>
      <c r="D344" s="187">
        <v>9648.1519599051826</v>
      </c>
      <c r="E344" s="186">
        <v>14691.735517901234</v>
      </c>
    </row>
    <row r="345" spans="1:5" x14ac:dyDescent="0.35">
      <c r="A345" s="184">
        <v>264</v>
      </c>
      <c r="B345" s="185">
        <v>22.227713798416797</v>
      </c>
      <c r="C345" s="186">
        <v>679.18014384051332</v>
      </c>
      <c r="D345" s="187">
        <v>9780.194071303391</v>
      </c>
      <c r="E345" s="186">
        <v>15096.621854854482</v>
      </c>
    </row>
    <row r="346" spans="1:5" x14ac:dyDescent="0.35">
      <c r="A346" s="184">
        <v>265</v>
      </c>
      <c r="B346" s="185">
        <v>22.070522161141113</v>
      </c>
      <c r="C346" s="186">
        <v>674.37706603486731</v>
      </c>
      <c r="D346" s="187">
        <v>9711.0297509020893</v>
      </c>
      <c r="E346" s="186">
        <v>14883.853980887863</v>
      </c>
    </row>
    <row r="347" spans="1:5" x14ac:dyDescent="0.35">
      <c r="A347" s="184">
        <v>266</v>
      </c>
      <c r="B347" s="185">
        <v>22.749381735161162</v>
      </c>
      <c r="C347" s="186">
        <v>695.11999746325785</v>
      </c>
      <c r="D347" s="187">
        <v>10009.727963470912</v>
      </c>
      <c r="E347" s="186">
        <v>15813.550174035912</v>
      </c>
    </row>
    <row r="348" spans="1:5" x14ac:dyDescent="0.35">
      <c r="A348" s="184">
        <v>267</v>
      </c>
      <c r="B348" s="185">
        <v>22.545734757251289</v>
      </c>
      <c r="C348" s="186">
        <v>688.89745091601162</v>
      </c>
      <c r="D348" s="187">
        <v>9920.123293190567</v>
      </c>
      <c r="E348" s="186">
        <v>15531.699203298936</v>
      </c>
    </row>
    <row r="349" spans="1:5" x14ac:dyDescent="0.35">
      <c r="A349" s="184">
        <v>268</v>
      </c>
      <c r="B349" s="185">
        <v>23.518990477217816</v>
      </c>
      <c r="C349" s="186">
        <v>718.635820137211</v>
      </c>
      <c r="D349" s="187">
        <v>10348.355809975837</v>
      </c>
      <c r="E349" s="186">
        <v>16901.58901039468</v>
      </c>
    </row>
    <row r="350" spans="1:5" x14ac:dyDescent="0.35">
      <c r="A350" s="184">
        <v>269</v>
      </c>
      <c r="B350" s="185">
        <v>22.235755984795947</v>
      </c>
      <c r="C350" s="186">
        <v>679.42587731320953</v>
      </c>
      <c r="D350" s="187">
        <v>9783.7326333102174</v>
      </c>
      <c r="E350" s="186">
        <v>15107.548017692436</v>
      </c>
    </row>
    <row r="351" spans="1:5" x14ac:dyDescent="0.35">
      <c r="A351" s="184">
        <v>270</v>
      </c>
      <c r="B351" s="185">
        <v>23.20800982379992</v>
      </c>
      <c r="C351" s="186">
        <v>709.13363350499753</v>
      </c>
      <c r="D351" s="187">
        <v>10211.524322471963</v>
      </c>
      <c r="E351" s="186">
        <v>16457.580332770915</v>
      </c>
    </row>
    <row r="352" spans="1:5" x14ac:dyDescent="0.35">
      <c r="A352" s="184">
        <v>271</v>
      </c>
      <c r="B352" s="185">
        <v>21.980014141222707</v>
      </c>
      <c r="C352" s="186">
        <v>671.61154320402716</v>
      </c>
      <c r="D352" s="187">
        <v>9671.2062221379892</v>
      </c>
      <c r="E352" s="186">
        <v>14762.031217032922</v>
      </c>
    </row>
    <row r="353" spans="1:5" x14ac:dyDescent="0.35">
      <c r="A353" s="184">
        <v>272</v>
      </c>
      <c r="B353" s="185">
        <v>22.183524654413741</v>
      </c>
      <c r="C353" s="186">
        <v>677.82991999597562</v>
      </c>
      <c r="D353" s="187">
        <v>9760.7508479420467</v>
      </c>
      <c r="E353" s="186">
        <v>15036.656741730019</v>
      </c>
    </row>
    <row r="354" spans="1:5" x14ac:dyDescent="0.35">
      <c r="A354" s="184">
        <v>273</v>
      </c>
      <c r="B354" s="185">
        <v>22.170390345536713</v>
      </c>
      <c r="C354" s="186">
        <v>677.4285938913996</v>
      </c>
      <c r="D354" s="187">
        <v>9754.9717520361537</v>
      </c>
      <c r="E354" s="186">
        <v>15018.856357800398</v>
      </c>
    </row>
    <row r="355" spans="1:5" x14ac:dyDescent="0.35">
      <c r="A355" s="184">
        <v>274</v>
      </c>
      <c r="B355" s="185">
        <v>22.459837599090054</v>
      </c>
      <c r="C355" s="186">
        <v>686.27281552775185</v>
      </c>
      <c r="D355" s="187">
        <v>9882.3285435996258</v>
      </c>
      <c r="E355" s="186">
        <v>15413.575985423593</v>
      </c>
    </row>
    <row r="356" spans="1:5" x14ac:dyDescent="0.35">
      <c r="A356" s="184">
        <v>275</v>
      </c>
      <c r="B356" s="185">
        <v>22.519467377111827</v>
      </c>
      <c r="C356" s="186">
        <v>688.09483652286156</v>
      </c>
      <c r="D356" s="187">
        <v>9908.565645929204</v>
      </c>
      <c r="E356" s="186">
        <v>15495.529223435677</v>
      </c>
    </row>
    <row r="357" spans="1:5" x14ac:dyDescent="0.35">
      <c r="A357" s="184">
        <v>276</v>
      </c>
      <c r="B357" s="185">
        <v>21.345294696223302</v>
      </c>
      <c r="C357" s="186">
        <v>652.21733794015654</v>
      </c>
      <c r="D357" s="187">
        <v>9391.9296663382538</v>
      </c>
      <c r="E357" s="186">
        <v>13921.771284318906</v>
      </c>
    </row>
    <row r="358" spans="1:5" x14ac:dyDescent="0.35">
      <c r="A358" s="184">
        <v>277</v>
      </c>
      <c r="B358" s="185">
        <v>21.243984988924709</v>
      </c>
      <c r="C358" s="186">
        <v>649.12176355047734</v>
      </c>
      <c r="D358" s="187">
        <v>9347.3533951268728</v>
      </c>
      <c r="E358" s="186">
        <v>13789.933000850675</v>
      </c>
    </row>
    <row r="359" spans="1:5" x14ac:dyDescent="0.35">
      <c r="A359" s="184">
        <v>278</v>
      </c>
      <c r="B359" s="185">
        <v>22.349116454502134</v>
      </c>
      <c r="C359" s="186">
        <v>682.88966944312074</v>
      </c>
      <c r="D359" s="187">
        <v>9833.611239980939</v>
      </c>
      <c r="E359" s="186">
        <v>15261.980747960773</v>
      </c>
    </row>
    <row r="360" spans="1:5" x14ac:dyDescent="0.35">
      <c r="A360" s="184">
        <v>279</v>
      </c>
      <c r="B360" s="185">
        <v>23.268793304216882</v>
      </c>
      <c r="C360" s="186">
        <v>710.99090651773804</v>
      </c>
      <c r="D360" s="187">
        <v>10238.269053855427</v>
      </c>
      <c r="E360" s="186">
        <v>16543.900444939034</v>
      </c>
    </row>
    <row r="361" spans="1:5" x14ac:dyDescent="0.35">
      <c r="A361" s="184">
        <v>280</v>
      </c>
      <c r="B361" s="185">
        <v>21.783100252424088</v>
      </c>
      <c r="C361" s="186">
        <v>665.59472993518057</v>
      </c>
      <c r="D361" s="187">
        <v>9584.5641110665983</v>
      </c>
      <c r="E361" s="186">
        <v>14498.716729663174</v>
      </c>
    </row>
    <row r="362" spans="1:5" x14ac:dyDescent="0.35">
      <c r="A362" s="184">
        <v>281</v>
      </c>
      <c r="B362" s="185">
        <v>23.130992531014169</v>
      </c>
      <c r="C362" s="186">
        <v>706.78032733654402</v>
      </c>
      <c r="D362" s="187">
        <v>10177.636713646232</v>
      </c>
      <c r="E362" s="186">
        <v>16348.530472689348</v>
      </c>
    </row>
    <row r="363" spans="1:5" x14ac:dyDescent="0.35">
      <c r="A363" s="184">
        <v>282</v>
      </c>
      <c r="B363" s="185">
        <v>22.832212109452186</v>
      </c>
      <c r="C363" s="186">
        <v>697.65092556659476</v>
      </c>
      <c r="D363" s="187">
        <v>10046.173328158962</v>
      </c>
      <c r="E363" s="186">
        <v>15928.913910892132</v>
      </c>
    </row>
    <row r="364" spans="1:5" x14ac:dyDescent="0.35">
      <c r="A364" s="184">
        <v>283</v>
      </c>
      <c r="B364" s="185">
        <v>22.228023359099112</v>
      </c>
      <c r="C364" s="186">
        <v>679.18960263913971</v>
      </c>
      <c r="D364" s="187">
        <v>9780.3302780036101</v>
      </c>
      <c r="E364" s="186">
        <v>15097.04235272004</v>
      </c>
    </row>
    <row r="365" spans="1:5" x14ac:dyDescent="0.35">
      <c r="A365" s="184">
        <v>284</v>
      </c>
      <c r="B365" s="185">
        <v>22.567988333833934</v>
      </c>
      <c r="C365" s="186">
        <v>689.5774213115925</v>
      </c>
      <c r="D365" s="187">
        <v>9929.9148668869311</v>
      </c>
      <c r="E365" s="186">
        <v>15562.375199435308</v>
      </c>
    </row>
    <row r="366" spans="1:5" x14ac:dyDescent="0.35">
      <c r="A366" s="184">
        <v>285</v>
      </c>
      <c r="B366" s="185">
        <v>22.336627923141279</v>
      </c>
      <c r="C366" s="186">
        <v>682.50807542931682</v>
      </c>
      <c r="D366" s="187">
        <v>9828.1162861821613</v>
      </c>
      <c r="E366" s="186">
        <v>15244.928935403892</v>
      </c>
    </row>
    <row r="367" spans="1:5" x14ac:dyDescent="0.35">
      <c r="A367" s="184">
        <v>286</v>
      </c>
      <c r="B367" s="185">
        <v>23.544036175330326</v>
      </c>
      <c r="C367" s="186">
        <v>719.4011053573156</v>
      </c>
      <c r="D367" s="187">
        <v>10359.375917145344</v>
      </c>
      <c r="E367" s="186">
        <v>16937.605649105262</v>
      </c>
    </row>
    <row r="368" spans="1:5" x14ac:dyDescent="0.35">
      <c r="A368" s="184">
        <v>287</v>
      </c>
      <c r="B368" s="185">
        <v>21.211951407252645</v>
      </c>
      <c r="C368" s="186">
        <v>648.14295966605312</v>
      </c>
      <c r="D368" s="187">
        <v>9333.2586191911632</v>
      </c>
      <c r="E368" s="186">
        <v>13748.37696538923</v>
      </c>
    </row>
    <row r="369" spans="1:5" x14ac:dyDescent="0.35">
      <c r="A369" s="184">
        <v>288</v>
      </c>
      <c r="B369" s="185">
        <v>21.540127381324247</v>
      </c>
      <c r="C369" s="186">
        <v>658.17055887379638</v>
      </c>
      <c r="D369" s="187">
        <v>9477.6560477826679</v>
      </c>
      <c r="E369" s="186">
        <v>14177.077676778943</v>
      </c>
    </row>
    <row r="370" spans="1:5" x14ac:dyDescent="0.35">
      <c r="A370" s="184">
        <v>289</v>
      </c>
      <c r="B370" s="185">
        <v>22.138106737908778</v>
      </c>
      <c r="C370" s="186">
        <v>676.44215032499039</v>
      </c>
      <c r="D370" s="187">
        <v>9740.7669646798604</v>
      </c>
      <c r="E370" s="186">
        <v>14975.148525915172</v>
      </c>
    </row>
    <row r="371" spans="1:5" x14ac:dyDescent="0.35">
      <c r="A371" s="184">
        <v>290</v>
      </c>
      <c r="B371" s="185">
        <v>22.962248647286845</v>
      </c>
      <c r="C371" s="186">
        <v>701.62426422265366</v>
      </c>
      <c r="D371" s="187">
        <v>10103.389404806212</v>
      </c>
      <c r="E371" s="186">
        <v>16110.870812050256</v>
      </c>
    </row>
    <row r="372" spans="1:5" x14ac:dyDescent="0.35">
      <c r="A372" s="184">
        <v>291</v>
      </c>
      <c r="B372" s="185">
        <v>21.230812358500653</v>
      </c>
      <c r="C372" s="186">
        <v>648.71926650974228</v>
      </c>
      <c r="D372" s="187">
        <v>9341.5574377402882</v>
      </c>
      <c r="E372" s="186">
        <v>13772.837020612515</v>
      </c>
    </row>
    <row r="373" spans="1:5" x14ac:dyDescent="0.35">
      <c r="A373" s="184">
        <v>292</v>
      </c>
      <c r="B373" s="185">
        <v>23.103971516070644</v>
      </c>
      <c r="C373" s="186">
        <v>705.95468521326984</v>
      </c>
      <c r="D373" s="187">
        <v>10165.747467071084</v>
      </c>
      <c r="E373" s="186">
        <v>16310.356938804005</v>
      </c>
    </row>
    <row r="374" spans="1:5" x14ac:dyDescent="0.35">
      <c r="A374" s="184">
        <v>293</v>
      </c>
      <c r="B374" s="185">
        <v>21.555744102200002</v>
      </c>
      <c r="C374" s="186">
        <v>658.64773645611115</v>
      </c>
      <c r="D374" s="187">
        <v>9484.5274049680011</v>
      </c>
      <c r="E374" s="186">
        <v>14197.642060541199</v>
      </c>
    </row>
    <row r="375" spans="1:5" x14ac:dyDescent="0.35">
      <c r="A375" s="184">
        <v>294</v>
      </c>
      <c r="B375" s="185">
        <v>22.831158690892718</v>
      </c>
      <c r="C375" s="186">
        <v>697.61873777727749</v>
      </c>
      <c r="D375" s="187">
        <v>10045.709823992795</v>
      </c>
      <c r="E375" s="186">
        <v>15927.444107933296</v>
      </c>
    </row>
    <row r="376" spans="1:5" x14ac:dyDescent="0.35">
      <c r="A376" s="184">
        <v>295</v>
      </c>
      <c r="B376" s="185">
        <v>23.238673855947674</v>
      </c>
      <c r="C376" s="186">
        <v>710.07059004284565</v>
      </c>
      <c r="D376" s="187">
        <v>10225.016496616976</v>
      </c>
      <c r="E376" s="186">
        <v>16501.098856706016</v>
      </c>
    </row>
    <row r="377" spans="1:5" x14ac:dyDescent="0.35">
      <c r="A377" s="184">
        <v>296</v>
      </c>
      <c r="B377" s="185">
        <v>21.998388381384558</v>
      </c>
      <c r="C377" s="186">
        <v>672.17297832008364</v>
      </c>
      <c r="D377" s="187">
        <v>9679.2908878092057</v>
      </c>
      <c r="E377" s="186">
        <v>14786.722236557182</v>
      </c>
    </row>
    <row r="378" spans="1:5" x14ac:dyDescent="0.35">
      <c r="A378" s="184">
        <v>297</v>
      </c>
      <c r="B378" s="185">
        <v>22.058431900833735</v>
      </c>
      <c r="C378" s="186">
        <v>674.00764141436412</v>
      </c>
      <c r="D378" s="187">
        <v>9705.7100363668433</v>
      </c>
      <c r="E378" s="186">
        <v>14867.551658780314</v>
      </c>
    </row>
    <row r="379" spans="1:5" x14ac:dyDescent="0.35">
      <c r="A379" s="184">
        <v>298</v>
      </c>
      <c r="B379" s="185">
        <v>22.420096205330864</v>
      </c>
      <c r="C379" s="186">
        <v>685.05849516288765</v>
      </c>
      <c r="D379" s="187">
        <v>9864.842330345582</v>
      </c>
      <c r="E379" s="186">
        <v>15359.077367831131</v>
      </c>
    </row>
    <row r="380" spans="1:5" x14ac:dyDescent="0.35">
      <c r="A380" s="184">
        <v>299</v>
      </c>
      <c r="B380" s="185">
        <v>23.432996717302998</v>
      </c>
      <c r="C380" s="186">
        <v>716.00823302870288</v>
      </c>
      <c r="D380" s="187">
        <v>10310.51855561332</v>
      </c>
      <c r="E380" s="186">
        <v>16778.218574123515</v>
      </c>
    </row>
    <row r="381" spans="1:5" x14ac:dyDescent="0.35">
      <c r="A381" s="184">
        <v>300</v>
      </c>
      <c r="B381" s="185">
        <v>23.088606240179004</v>
      </c>
      <c r="C381" s="186">
        <v>705.48519067213635</v>
      </c>
      <c r="D381" s="187">
        <v>10158.986745678762</v>
      </c>
      <c r="E381" s="186">
        <v>16288.669775706563</v>
      </c>
    </row>
    <row r="382" spans="1:5" x14ac:dyDescent="0.35">
      <c r="A382" s="184">
        <v>301</v>
      </c>
      <c r="B382" s="185">
        <v>21.852856973691736</v>
      </c>
      <c r="C382" s="186">
        <v>667.72618530724753</v>
      </c>
      <c r="D382" s="187">
        <v>9615.2570684243638</v>
      </c>
      <c r="E382" s="186">
        <v>14591.724825108065</v>
      </c>
    </row>
    <row r="383" spans="1:5" x14ac:dyDescent="0.35">
      <c r="A383" s="184">
        <v>302</v>
      </c>
      <c r="B383" s="185">
        <v>21.118043209046736</v>
      </c>
      <c r="C383" s="186">
        <v>645.27354249865016</v>
      </c>
      <c r="D383" s="187">
        <v>9291.9390119805612</v>
      </c>
      <c r="E383" s="186">
        <v>13626.914552141148</v>
      </c>
    </row>
    <row r="384" spans="1:5" x14ac:dyDescent="0.35">
      <c r="A384" s="184">
        <v>303</v>
      </c>
      <c r="B384" s="185">
        <v>22.163986097688937</v>
      </c>
      <c r="C384" s="186">
        <v>677.23290854049549</v>
      </c>
      <c r="D384" s="187">
        <v>9752.1538829831334</v>
      </c>
      <c r="E384" s="186">
        <v>15010.180769788985</v>
      </c>
    </row>
    <row r="385" spans="1:5" x14ac:dyDescent="0.35">
      <c r="A385" s="184">
        <v>304</v>
      </c>
      <c r="B385" s="185">
        <v>22.324380461612204</v>
      </c>
      <c r="C385" s="186">
        <v>682.13384743815084</v>
      </c>
      <c r="D385" s="187">
        <v>9822.7274031093693</v>
      </c>
      <c r="E385" s="186">
        <v>15228.215535952615</v>
      </c>
    </row>
    <row r="386" spans="1:5" x14ac:dyDescent="0.35">
      <c r="A386" s="184">
        <v>305</v>
      </c>
      <c r="B386" s="185">
        <v>21.713464089805822</v>
      </c>
      <c r="C386" s="186">
        <v>663.46695829962243</v>
      </c>
      <c r="D386" s="187">
        <v>9553.9241995145621</v>
      </c>
      <c r="E386" s="186">
        <v>14406.165973811549</v>
      </c>
    </row>
    <row r="387" spans="1:5" x14ac:dyDescent="0.35">
      <c r="A387" s="184">
        <v>306</v>
      </c>
      <c r="B387" s="185">
        <v>23.098318193450918</v>
      </c>
      <c r="C387" s="186">
        <v>705.78194479988929</v>
      </c>
      <c r="D387" s="187">
        <v>10163.260005118405</v>
      </c>
      <c r="E387" s="186">
        <v>16302.375936180455</v>
      </c>
    </row>
    <row r="388" spans="1:5" x14ac:dyDescent="0.35">
      <c r="A388" s="184">
        <v>307</v>
      </c>
      <c r="B388" s="185">
        <v>22.048977088235858</v>
      </c>
      <c r="C388" s="186">
        <v>673.71874436276232</v>
      </c>
      <c r="D388" s="187">
        <v>9701.5499188237773</v>
      </c>
      <c r="E388" s="186">
        <v>14854.809158369577</v>
      </c>
    </row>
    <row r="389" spans="1:5" x14ac:dyDescent="0.35">
      <c r="A389" s="184">
        <v>308</v>
      </c>
      <c r="B389" s="185">
        <v>21.481245769535839</v>
      </c>
      <c r="C389" s="186">
        <v>656.37139851359518</v>
      </c>
      <c r="D389" s="187">
        <v>9451.748138595769</v>
      </c>
      <c r="E389" s="186">
        <v>14099.67532756449</v>
      </c>
    </row>
    <row r="390" spans="1:5" x14ac:dyDescent="0.35">
      <c r="A390" s="184">
        <v>309</v>
      </c>
      <c r="B390" s="185">
        <v>21.516486257322125</v>
      </c>
      <c r="C390" s="186">
        <v>657.44819119595377</v>
      </c>
      <c r="D390" s="187">
        <v>9467.2539532217343</v>
      </c>
      <c r="E390" s="186">
        <v>14145.974970769028</v>
      </c>
    </row>
    <row r="391" spans="1:5" x14ac:dyDescent="0.35">
      <c r="A391" s="184">
        <v>310</v>
      </c>
      <c r="B391" s="185">
        <v>23.192855650412287</v>
      </c>
      <c r="C391" s="186">
        <v>708.67058931815347</v>
      </c>
      <c r="D391" s="187">
        <v>10204.856486181408</v>
      </c>
      <c r="E391" s="186">
        <v>16436.094681748542</v>
      </c>
    </row>
    <row r="392" spans="1:5" x14ac:dyDescent="0.35">
      <c r="A392" s="184">
        <v>311</v>
      </c>
      <c r="B392" s="185">
        <v>22.686987367663093</v>
      </c>
      <c r="C392" s="186">
        <v>693.21350290081671</v>
      </c>
      <c r="D392" s="187">
        <v>9982.2744417717604</v>
      </c>
      <c r="E392" s="186">
        <v>15726.925983404311</v>
      </c>
    </row>
    <row r="393" spans="1:5" x14ac:dyDescent="0.35">
      <c r="A393" s="184">
        <v>312</v>
      </c>
      <c r="B393" s="185">
        <v>22.502519295020576</v>
      </c>
      <c r="C393" s="186">
        <v>687.57697845896212</v>
      </c>
      <c r="D393" s="187">
        <v>9901.1084898090539</v>
      </c>
      <c r="E393" s="186">
        <v>15472.214224584743</v>
      </c>
    </row>
    <row r="394" spans="1:5" x14ac:dyDescent="0.35">
      <c r="A394" s="184">
        <v>313</v>
      </c>
      <c r="B394" s="185">
        <v>21.915859614257375</v>
      </c>
      <c r="C394" s="186">
        <v>669.65126599119753</v>
      </c>
      <c r="D394" s="187">
        <v>9642.9782302732456</v>
      </c>
      <c r="E394" s="186">
        <v>14675.983135972809</v>
      </c>
    </row>
    <row r="395" spans="1:5" x14ac:dyDescent="0.35">
      <c r="A395" s="184">
        <v>314</v>
      </c>
      <c r="B395" s="185">
        <v>20.755771924824082</v>
      </c>
      <c r="C395" s="186">
        <v>634.20414214740254</v>
      </c>
      <c r="D395" s="187">
        <v>9132.5396469225961</v>
      </c>
      <c r="E395" s="186">
        <v>13163.396528190198</v>
      </c>
    </row>
    <row r="396" spans="1:5" x14ac:dyDescent="0.35">
      <c r="A396" s="184">
        <v>315</v>
      </c>
      <c r="B396" s="185">
        <v>23.001529240406853</v>
      </c>
      <c r="C396" s="186">
        <v>702.82450456798733</v>
      </c>
      <c r="D396" s="187">
        <v>10120.672865779015</v>
      </c>
      <c r="E396" s="186">
        <v>16166.038392695022</v>
      </c>
    </row>
    <row r="397" spans="1:5" x14ac:dyDescent="0.35">
      <c r="A397" s="184">
        <v>316</v>
      </c>
      <c r="B397" s="185">
        <v>22.572154462537629</v>
      </c>
      <c r="C397" s="186">
        <v>689.70471968864979</v>
      </c>
      <c r="D397" s="187">
        <v>9931.7479635165564</v>
      </c>
      <c r="E397" s="186">
        <v>15568.121466353421</v>
      </c>
    </row>
    <row r="398" spans="1:5" x14ac:dyDescent="0.35">
      <c r="A398" s="184">
        <v>317</v>
      </c>
      <c r="B398" s="185">
        <v>21.493558713490955</v>
      </c>
      <c r="C398" s="186">
        <v>656.74762735666809</v>
      </c>
      <c r="D398" s="187">
        <v>9457.1658339360201</v>
      </c>
      <c r="E398" s="186">
        <v>14115.843688536424</v>
      </c>
    </row>
    <row r="399" spans="1:5" x14ac:dyDescent="0.35">
      <c r="A399" s="184">
        <v>318</v>
      </c>
      <c r="B399" s="185">
        <v>23.015595066205396</v>
      </c>
      <c r="C399" s="186">
        <v>703.25429368960954</v>
      </c>
      <c r="D399" s="187">
        <v>10126.861829130376</v>
      </c>
      <c r="E399" s="186">
        <v>16185.816052130338</v>
      </c>
    </row>
    <row r="400" spans="1:5" x14ac:dyDescent="0.35">
      <c r="A400" s="184">
        <v>319</v>
      </c>
      <c r="B400" s="185">
        <v>22.427945425893423</v>
      </c>
      <c r="C400" s="186">
        <v>685.29833245785471</v>
      </c>
      <c r="D400" s="187">
        <v>9868.2959873931068</v>
      </c>
      <c r="E400" s="186">
        <v>15369.833600820533</v>
      </c>
    </row>
    <row r="401" spans="1:5" x14ac:dyDescent="0.35">
      <c r="A401" s="184">
        <v>320</v>
      </c>
      <c r="B401" s="185">
        <v>21.103288743124768</v>
      </c>
      <c r="C401" s="186">
        <v>644.82271159547918</v>
      </c>
      <c r="D401" s="187">
        <v>9285.4470469748994</v>
      </c>
      <c r="E401" s="186">
        <v>13607.879870924065</v>
      </c>
    </row>
    <row r="402" spans="1:5" x14ac:dyDescent="0.35">
      <c r="A402" s="184">
        <v>321</v>
      </c>
      <c r="B402" s="185">
        <v>23.317766780247307</v>
      </c>
      <c r="C402" s="186">
        <v>712.48731828533437</v>
      </c>
      <c r="D402" s="187">
        <v>10259.817383308815</v>
      </c>
      <c r="E402" s="186">
        <v>16613.613121661259</v>
      </c>
    </row>
    <row r="403" spans="1:5" x14ac:dyDescent="0.35">
      <c r="A403" s="184">
        <v>322</v>
      </c>
      <c r="B403" s="185">
        <v>21.700386328816549</v>
      </c>
      <c r="C403" s="186">
        <v>663.06736004717231</v>
      </c>
      <c r="D403" s="187">
        <v>9548.1699846792799</v>
      </c>
      <c r="E403" s="186">
        <v>14388.817875052138</v>
      </c>
    </row>
    <row r="404" spans="1:5" x14ac:dyDescent="0.35">
      <c r="A404" s="184">
        <v>323</v>
      </c>
      <c r="B404" s="185">
        <v>22.413481433320534</v>
      </c>
      <c r="C404" s="186">
        <v>684.85637712923847</v>
      </c>
      <c r="D404" s="187">
        <v>9861.931830661033</v>
      </c>
      <c r="E404" s="186">
        <v>15350.015693277352</v>
      </c>
    </row>
    <row r="405" spans="1:5" x14ac:dyDescent="0.35">
      <c r="A405" s="184">
        <v>324</v>
      </c>
      <c r="B405" s="185">
        <v>21.319175335201368</v>
      </c>
      <c r="C405" s="186">
        <v>651.41924635337534</v>
      </c>
      <c r="D405" s="187">
        <v>9380.4371474886029</v>
      </c>
      <c r="E405" s="186">
        <v>13887.721129732345</v>
      </c>
    </row>
    <row r="406" spans="1:5" x14ac:dyDescent="0.35">
      <c r="A406" s="184">
        <v>325</v>
      </c>
      <c r="B406" s="185">
        <v>20.893588155420407</v>
      </c>
      <c r="C406" s="186">
        <v>638.41519363784596</v>
      </c>
      <c r="D406" s="187">
        <v>9193.1787883849793</v>
      </c>
      <c r="E406" s="186">
        <v>13338.784128032124</v>
      </c>
    </row>
    <row r="407" spans="1:5" x14ac:dyDescent="0.35">
      <c r="A407" s="184">
        <v>326</v>
      </c>
      <c r="B407" s="185">
        <v>22.585454538832018</v>
      </c>
      <c r="C407" s="186">
        <v>690.11111090875636</v>
      </c>
      <c r="D407" s="187">
        <v>9937.5999970860903</v>
      </c>
      <c r="E407" s="186">
        <v>15586.473122172578</v>
      </c>
    </row>
    <row r="408" spans="1:5" x14ac:dyDescent="0.35">
      <c r="A408" s="184">
        <v>327</v>
      </c>
      <c r="B408" s="185">
        <v>22.599653538037121</v>
      </c>
      <c r="C408" s="186">
        <v>690.54496921780094</v>
      </c>
      <c r="D408" s="187">
        <v>9943.847556736333</v>
      </c>
      <c r="E408" s="186">
        <v>15606.077056756811</v>
      </c>
    </row>
    <row r="409" spans="1:5" x14ac:dyDescent="0.35">
      <c r="A409" s="184">
        <v>328</v>
      </c>
      <c r="B409" s="185">
        <v>22.227886880249031</v>
      </c>
      <c r="C409" s="186">
        <v>679.18543245205387</v>
      </c>
      <c r="D409" s="187">
        <v>9780.2702273095747</v>
      </c>
      <c r="E409" s="186">
        <v>15096.856963257273</v>
      </c>
    </row>
    <row r="410" spans="1:5" x14ac:dyDescent="0.35">
      <c r="A410" s="184">
        <v>329</v>
      </c>
      <c r="B410" s="185">
        <v>21.898506405732391</v>
      </c>
      <c r="C410" s="186">
        <v>669.12102906404527</v>
      </c>
      <c r="D410" s="187">
        <v>9635.342818522251</v>
      </c>
      <c r="E410" s="186">
        <v>14652.751141169245</v>
      </c>
    </row>
    <row r="411" spans="1:5" x14ac:dyDescent="0.35">
      <c r="A411" s="184">
        <v>330</v>
      </c>
      <c r="B411" s="185">
        <v>21.126228268826047</v>
      </c>
      <c r="C411" s="186">
        <v>645.52364154746272</v>
      </c>
      <c r="D411" s="187">
        <v>9295.5404382834604</v>
      </c>
      <c r="E411" s="186">
        <v>13637.479804255539</v>
      </c>
    </row>
    <row r="412" spans="1:5" x14ac:dyDescent="0.35">
      <c r="A412" s="184">
        <v>331</v>
      </c>
      <c r="B412" s="185">
        <v>21.452905542366207</v>
      </c>
      <c r="C412" s="186">
        <v>655.50544712785643</v>
      </c>
      <c r="D412" s="187">
        <v>9439.2784386411313</v>
      </c>
      <c r="E412" s="186">
        <v>14062.496439740429</v>
      </c>
    </row>
    <row r="413" spans="1:5" x14ac:dyDescent="0.35">
      <c r="A413" s="184">
        <v>332</v>
      </c>
      <c r="B413" s="185">
        <v>21.924136331037953</v>
      </c>
      <c r="C413" s="186">
        <v>669.90416567060413</v>
      </c>
      <c r="D413" s="187">
        <v>9646.6199856567</v>
      </c>
      <c r="E413" s="186">
        <v>14687.070256892561</v>
      </c>
    </row>
    <row r="414" spans="1:5" x14ac:dyDescent="0.35">
      <c r="A414" s="184">
        <v>333</v>
      </c>
      <c r="B414" s="185">
        <v>21.14459495303522</v>
      </c>
      <c r="C414" s="186">
        <v>646.08484578718753</v>
      </c>
      <c r="D414" s="187">
        <v>9303.621779335499</v>
      </c>
      <c r="E414" s="186">
        <v>13661.202369464305</v>
      </c>
    </row>
    <row r="415" spans="1:5" x14ac:dyDescent="0.35">
      <c r="A415" s="184">
        <v>334</v>
      </c>
      <c r="B415" s="185">
        <v>23.151029747825547</v>
      </c>
      <c r="C415" s="186">
        <v>707.39257562800276</v>
      </c>
      <c r="D415" s="187">
        <v>10186.45308904324</v>
      </c>
      <c r="E415" s="186">
        <v>16376.866561754825</v>
      </c>
    </row>
    <row r="416" spans="1:5" x14ac:dyDescent="0.35">
      <c r="A416" s="184">
        <v>335</v>
      </c>
      <c r="B416" s="185">
        <v>22.253165375997721</v>
      </c>
      <c r="C416" s="186">
        <v>679.95783093326372</v>
      </c>
      <c r="D416" s="187">
        <v>9791.3927654389972</v>
      </c>
      <c r="E416" s="186">
        <v>15131.214060462617</v>
      </c>
    </row>
    <row r="417" spans="1:5" x14ac:dyDescent="0.35">
      <c r="A417" s="184">
        <v>336</v>
      </c>
      <c r="B417" s="185">
        <v>22.997840492871543</v>
      </c>
      <c r="C417" s="186">
        <v>702.71179283774154</v>
      </c>
      <c r="D417" s="187">
        <v>10119.049816863477</v>
      </c>
      <c r="E417" s="186">
        <v>16160.853724142171</v>
      </c>
    </row>
    <row r="418" spans="1:5" x14ac:dyDescent="0.35">
      <c r="A418" s="184">
        <v>337</v>
      </c>
      <c r="B418" s="185">
        <v>22.694750147352174</v>
      </c>
      <c r="C418" s="186">
        <v>693.45069894687208</v>
      </c>
      <c r="D418" s="187">
        <v>9985.6900648349565</v>
      </c>
      <c r="E418" s="186">
        <v>15737.690352105994</v>
      </c>
    </row>
    <row r="419" spans="1:5" x14ac:dyDescent="0.35">
      <c r="A419" s="184">
        <v>338</v>
      </c>
      <c r="B419" s="185">
        <v>23.035680459155735</v>
      </c>
      <c r="C419" s="186">
        <v>703.86801402975857</v>
      </c>
      <c r="D419" s="187">
        <v>10135.699402028524</v>
      </c>
      <c r="E419" s="186">
        <v>16214.078656610063</v>
      </c>
    </row>
    <row r="420" spans="1:5" x14ac:dyDescent="0.35">
      <c r="A420" s="184">
        <v>339</v>
      </c>
      <c r="B420" s="185">
        <v>21.787783114467864</v>
      </c>
      <c r="C420" s="186">
        <v>665.73781738651803</v>
      </c>
      <c r="D420" s="187">
        <v>9586.6245703658606</v>
      </c>
      <c r="E420" s="186">
        <v>14504.951176316668</v>
      </c>
    </row>
    <row r="421" spans="1:5" x14ac:dyDescent="0.35">
      <c r="A421" s="184">
        <v>340</v>
      </c>
      <c r="B421" s="185">
        <v>22.1791086048324</v>
      </c>
      <c r="C421" s="186">
        <v>677.69498514765667</v>
      </c>
      <c r="D421" s="187">
        <v>9758.8077861262555</v>
      </c>
      <c r="E421" s="186">
        <v>15030.670676540158</v>
      </c>
    </row>
    <row r="422" spans="1:5" x14ac:dyDescent="0.35">
      <c r="A422" s="184">
        <v>341</v>
      </c>
      <c r="B422" s="185">
        <v>21.941129078283861</v>
      </c>
      <c r="C422" s="186">
        <v>670.42338850311808</v>
      </c>
      <c r="D422" s="187">
        <v>9654.0967944448985</v>
      </c>
      <c r="E422" s="186">
        <v>14709.846104247363</v>
      </c>
    </row>
    <row r="423" spans="1:5" x14ac:dyDescent="0.35">
      <c r="A423" s="184">
        <v>342</v>
      </c>
      <c r="B423" s="185">
        <v>22.830607029093475</v>
      </c>
      <c r="C423" s="186">
        <v>697.60188144452297</v>
      </c>
      <c r="D423" s="187">
        <v>10045.467092801129</v>
      </c>
      <c r="E423" s="186">
        <v>15926.674418016159</v>
      </c>
    </row>
    <row r="424" spans="1:5" x14ac:dyDescent="0.35">
      <c r="A424" s="184">
        <v>343</v>
      </c>
      <c r="B424" s="185">
        <v>21.601816355950167</v>
      </c>
      <c r="C424" s="186">
        <v>660.05549976514396</v>
      </c>
      <c r="D424" s="187">
        <v>9504.7991966180725</v>
      </c>
      <c r="E424" s="186">
        <v>14258.397690661548</v>
      </c>
    </row>
    <row r="425" spans="1:5" x14ac:dyDescent="0.35">
      <c r="A425" s="184">
        <v>344</v>
      </c>
      <c r="B425" s="185">
        <v>21.785942673931828</v>
      </c>
      <c r="C425" s="186">
        <v>665.68158170347272</v>
      </c>
      <c r="D425" s="187">
        <v>9585.8147765300055</v>
      </c>
      <c r="E425" s="186">
        <v>14502.500778084122</v>
      </c>
    </row>
    <row r="426" spans="1:5" x14ac:dyDescent="0.35">
      <c r="A426" s="184">
        <v>345</v>
      </c>
      <c r="B426" s="185">
        <v>22.024588860282059</v>
      </c>
      <c r="C426" s="186">
        <v>672.97354850861836</v>
      </c>
      <c r="D426" s="187">
        <v>9690.8190985241054</v>
      </c>
      <c r="E426" s="186">
        <v>14821.965719747403</v>
      </c>
    </row>
    <row r="427" spans="1:5" x14ac:dyDescent="0.35">
      <c r="A427" s="184">
        <v>346</v>
      </c>
      <c r="B427" s="185">
        <v>20.850760691697673</v>
      </c>
      <c r="C427" s="186">
        <v>637.10657669076238</v>
      </c>
      <c r="D427" s="187">
        <v>9174.3347043469767</v>
      </c>
      <c r="E427" s="186">
        <v>13284.156765685817</v>
      </c>
    </row>
    <row r="428" spans="1:5" x14ac:dyDescent="0.35">
      <c r="A428" s="184">
        <v>347</v>
      </c>
      <c r="B428" s="185">
        <v>22.598837102751276</v>
      </c>
      <c r="C428" s="186">
        <v>690.52002258406685</v>
      </c>
      <c r="D428" s="187">
        <v>9943.488325210561</v>
      </c>
      <c r="E428" s="186">
        <v>15604.949506565459</v>
      </c>
    </row>
    <row r="429" spans="1:5" x14ac:dyDescent="0.35">
      <c r="A429" s="184">
        <v>348</v>
      </c>
      <c r="B429" s="185">
        <v>22.526901340776799</v>
      </c>
      <c r="C429" s="186">
        <v>688.32198541262437</v>
      </c>
      <c r="D429" s="187">
        <v>9911.8365899417913</v>
      </c>
      <c r="E429" s="186">
        <v>15505.761456077797</v>
      </c>
    </row>
    <row r="430" spans="1:5" x14ac:dyDescent="0.35">
      <c r="A430" s="184">
        <v>349</v>
      </c>
      <c r="B430" s="185">
        <v>20.875222509067118</v>
      </c>
      <c r="C430" s="186">
        <v>637.85402111038411</v>
      </c>
      <c r="D430" s="187">
        <v>9185.0979039895319</v>
      </c>
      <c r="E430" s="186">
        <v>13315.344618982463</v>
      </c>
    </row>
    <row r="431" spans="1:5" x14ac:dyDescent="0.35">
      <c r="A431" s="184">
        <v>350</v>
      </c>
      <c r="B431" s="185">
        <v>22.93151053280528</v>
      </c>
      <c r="C431" s="186">
        <v>700.68504405793908</v>
      </c>
      <c r="D431" s="187">
        <v>10089.864634434321</v>
      </c>
      <c r="E431" s="186">
        <v>16067.766467993762</v>
      </c>
    </row>
    <row r="432" spans="1:5" x14ac:dyDescent="0.35">
      <c r="A432" s="184">
        <v>351</v>
      </c>
      <c r="B432" s="185">
        <v>22.533872161801924</v>
      </c>
      <c r="C432" s="186">
        <v>688.53498272172544</v>
      </c>
      <c r="D432" s="187">
        <v>9914.9037511928473</v>
      </c>
      <c r="E432" s="186">
        <v>15515.359279579858</v>
      </c>
    </row>
    <row r="433" spans="1:5" x14ac:dyDescent="0.35">
      <c r="A433" s="184">
        <v>352</v>
      </c>
      <c r="B433" s="185">
        <v>22.506518221013668</v>
      </c>
      <c r="C433" s="186">
        <v>687.69916786430667</v>
      </c>
      <c r="D433" s="187">
        <v>9902.8680172460154</v>
      </c>
      <c r="E433" s="186">
        <v>15477.713852113955</v>
      </c>
    </row>
    <row r="434" spans="1:5" x14ac:dyDescent="0.35">
      <c r="A434" s="184">
        <v>353</v>
      </c>
      <c r="B434" s="185">
        <v>21.976750530085454</v>
      </c>
      <c r="C434" s="186">
        <v>671.51182175261113</v>
      </c>
      <c r="D434" s="187">
        <v>9669.7702332375993</v>
      </c>
      <c r="E434" s="186">
        <v>14757.647784660345</v>
      </c>
    </row>
    <row r="435" spans="1:5" x14ac:dyDescent="0.35">
      <c r="A435" s="184">
        <v>354</v>
      </c>
      <c r="B435" s="185">
        <v>23.404793721113133</v>
      </c>
      <c r="C435" s="186">
        <v>715.14647481179031</v>
      </c>
      <c r="D435" s="187">
        <v>10298.10923728978</v>
      </c>
      <c r="E435" s="186">
        <v>16737.855723351182</v>
      </c>
    </row>
    <row r="436" spans="1:5" x14ac:dyDescent="0.35">
      <c r="A436" s="184">
        <v>355</v>
      </c>
      <c r="B436" s="185">
        <v>22.311812075772782</v>
      </c>
      <c r="C436" s="186">
        <v>681.74981342639069</v>
      </c>
      <c r="D436" s="187">
        <v>9817.1973133400243</v>
      </c>
      <c r="E436" s="186">
        <v>15211.073719862785</v>
      </c>
    </row>
    <row r="437" spans="1:5" x14ac:dyDescent="0.35">
      <c r="A437" s="184">
        <v>356</v>
      </c>
      <c r="B437" s="185">
        <v>21.425619549871715</v>
      </c>
      <c r="C437" s="186">
        <v>654.67170846830265</v>
      </c>
      <c r="D437" s="187">
        <v>9427.2726019435559</v>
      </c>
      <c r="E437" s="186">
        <v>14026.746955706381</v>
      </c>
    </row>
    <row r="438" spans="1:5" x14ac:dyDescent="0.35">
      <c r="A438" s="184">
        <v>357</v>
      </c>
      <c r="B438" s="185">
        <v>21.4989588767742</v>
      </c>
      <c r="C438" s="186">
        <v>656.91263234587848</v>
      </c>
      <c r="D438" s="187">
        <v>9459.5419057806484</v>
      </c>
      <c r="E438" s="186">
        <v>14122.937668437531</v>
      </c>
    </row>
    <row r="439" spans="1:5" x14ac:dyDescent="0.35">
      <c r="A439" s="184">
        <v>358</v>
      </c>
      <c r="B439" s="185">
        <v>22.9700391313566</v>
      </c>
      <c r="C439" s="186">
        <v>701.86230679145172</v>
      </c>
      <c r="D439" s="187">
        <v>10106.817217796905</v>
      </c>
      <c r="E439" s="186">
        <v>16121.804651823857</v>
      </c>
    </row>
    <row r="440" spans="1:5" x14ac:dyDescent="0.35">
      <c r="A440" s="184">
        <v>359</v>
      </c>
      <c r="B440" s="185">
        <v>22.136070881867678</v>
      </c>
      <c r="C440" s="186">
        <v>676.37994361262361</v>
      </c>
      <c r="D440" s="187">
        <v>9739.8711880217779</v>
      </c>
      <c r="E440" s="186">
        <v>14972.394374882699</v>
      </c>
    </row>
    <row r="441" spans="1:5" x14ac:dyDescent="0.35">
      <c r="A441" s="184">
        <v>360</v>
      </c>
      <c r="B441" s="185">
        <v>22.502397072620521</v>
      </c>
      <c r="C441" s="186">
        <v>687.57324388562699</v>
      </c>
      <c r="D441" s="187">
        <v>9901.0547119530274</v>
      </c>
      <c r="E441" s="186">
        <v>15472.046150424128</v>
      </c>
    </row>
    <row r="442" spans="1:5" x14ac:dyDescent="0.35">
      <c r="A442" s="184">
        <v>361</v>
      </c>
      <c r="B442" s="185">
        <v>21.71882294826424</v>
      </c>
      <c r="C442" s="186">
        <v>663.63070119696306</v>
      </c>
      <c r="D442" s="187">
        <v>9556.2820972362679</v>
      </c>
      <c r="E442" s="186">
        <v>14413.277702329291</v>
      </c>
    </row>
    <row r="443" spans="1:5" x14ac:dyDescent="0.35">
      <c r="A443" s="184">
        <v>362</v>
      </c>
      <c r="B443" s="185">
        <v>22.089322705570563</v>
      </c>
      <c r="C443" s="186">
        <v>674.95152711465607</v>
      </c>
      <c r="D443" s="187">
        <v>9719.3019904510475</v>
      </c>
      <c r="E443" s="186">
        <v>14909.222093053299</v>
      </c>
    </row>
    <row r="444" spans="1:5" x14ac:dyDescent="0.35">
      <c r="A444" s="184">
        <v>363</v>
      </c>
      <c r="B444" s="185">
        <v>22.970921853025875</v>
      </c>
      <c r="C444" s="186">
        <v>701.88927884245732</v>
      </c>
      <c r="D444" s="187">
        <v>10107.205615331384</v>
      </c>
      <c r="E444" s="186">
        <v>16123.043773766774</v>
      </c>
    </row>
    <row r="445" spans="1:5" x14ac:dyDescent="0.35">
      <c r="A445" s="184">
        <v>364</v>
      </c>
      <c r="B445" s="185">
        <v>23.411738986828681</v>
      </c>
      <c r="C445" s="186">
        <v>715.35869126420982</v>
      </c>
      <c r="D445" s="187">
        <v>10301.16515420462</v>
      </c>
      <c r="E445" s="186">
        <v>16747.790961837043</v>
      </c>
    </row>
    <row r="446" spans="1:5" x14ac:dyDescent="0.35">
      <c r="A446" s="184">
        <v>365</v>
      </c>
      <c r="B446" s="185">
        <v>21.741037299138842</v>
      </c>
      <c r="C446" s="186">
        <v>664.30947302924244</v>
      </c>
      <c r="D446" s="187">
        <v>9566.0564116210899</v>
      </c>
      <c r="E446" s="186">
        <v>14442.777031300027</v>
      </c>
    </row>
    <row r="447" spans="1:5" x14ac:dyDescent="0.35">
      <c r="A447" s="184">
        <v>366</v>
      </c>
      <c r="B447" s="185">
        <v>20.856018784133706</v>
      </c>
      <c r="C447" s="186">
        <v>637.26724062630785</v>
      </c>
      <c r="D447" s="187">
        <v>9176.64826501883</v>
      </c>
      <c r="E447" s="186">
        <v>13290.857541015332</v>
      </c>
    </row>
    <row r="448" spans="1:5" x14ac:dyDescent="0.35">
      <c r="A448" s="184">
        <v>367</v>
      </c>
      <c r="B448" s="185">
        <v>21.431046497048587</v>
      </c>
      <c r="C448" s="186">
        <v>654.83753185426258</v>
      </c>
      <c r="D448" s="187">
        <v>9429.660458701379</v>
      </c>
      <c r="E448" s="186">
        <v>14033.853593181237</v>
      </c>
    </row>
    <row r="449" spans="1:5" x14ac:dyDescent="0.35">
      <c r="A449" s="184">
        <v>368</v>
      </c>
      <c r="B449" s="185">
        <v>22.019990155200681</v>
      </c>
      <c r="C449" s="186">
        <v>672.83303252002077</v>
      </c>
      <c r="D449" s="187">
        <v>9688.7956682882977</v>
      </c>
      <c r="E449" s="186">
        <v>14815.776752184676</v>
      </c>
    </row>
    <row r="450" spans="1:5" x14ac:dyDescent="0.35">
      <c r="A450" s="184">
        <v>369</v>
      </c>
      <c r="B450" s="185">
        <v>22.135299493588967</v>
      </c>
      <c r="C450" s="186">
        <v>676.35637341521851</v>
      </c>
      <c r="D450" s="187">
        <v>9739.5317771791451</v>
      </c>
      <c r="E450" s="186">
        <v>14971.350889943556</v>
      </c>
    </row>
    <row r="451" spans="1:5" x14ac:dyDescent="0.35">
      <c r="A451" s="184">
        <v>370</v>
      </c>
      <c r="B451" s="185">
        <v>21.926143491933821</v>
      </c>
      <c r="C451" s="186">
        <v>669.96549558686695</v>
      </c>
      <c r="D451" s="187">
        <v>9647.5031364508832</v>
      </c>
      <c r="E451" s="186">
        <v>14689.7595908822</v>
      </c>
    </row>
    <row r="452" spans="1:5" x14ac:dyDescent="0.35">
      <c r="A452" s="184">
        <v>371</v>
      </c>
      <c r="B452" s="185">
        <v>21.983003531919294</v>
      </c>
      <c r="C452" s="186">
        <v>671.70288569753404</v>
      </c>
      <c r="D452" s="187">
        <v>9672.5215540444897</v>
      </c>
      <c r="E452" s="186">
        <v>14766.046908689274</v>
      </c>
    </row>
    <row r="453" spans="1:5" x14ac:dyDescent="0.35">
      <c r="A453" s="184">
        <v>372</v>
      </c>
      <c r="B453" s="185">
        <v>21.652413690517729</v>
      </c>
      <c r="C453" s="186">
        <v>661.60152943248625</v>
      </c>
      <c r="D453" s="187">
        <v>9527.0620238278007</v>
      </c>
      <c r="E453" s="186">
        <v>14325.270013551433</v>
      </c>
    </row>
    <row r="454" spans="1:5" x14ac:dyDescent="0.35">
      <c r="A454" s="184">
        <v>373</v>
      </c>
      <c r="B454" s="185">
        <v>20.859545935351214</v>
      </c>
      <c r="C454" s="186">
        <v>637.37501469128722</v>
      </c>
      <c r="D454" s="187">
        <v>9178.2002115545347</v>
      </c>
      <c r="E454" s="186">
        <v>13295.353396998062</v>
      </c>
    </row>
    <row r="455" spans="1:5" x14ac:dyDescent="0.35">
      <c r="A455" s="184">
        <v>374</v>
      </c>
      <c r="B455" s="185">
        <v>21.033358058671215</v>
      </c>
      <c r="C455" s="186">
        <v>642.68594068162042</v>
      </c>
      <c r="D455" s="187">
        <v>9254.6775458153352</v>
      </c>
      <c r="E455" s="186">
        <v>13517.843509630451</v>
      </c>
    </row>
    <row r="456" spans="1:5" x14ac:dyDescent="0.35">
      <c r="A456" s="184">
        <v>375</v>
      </c>
      <c r="B456" s="185">
        <v>22.258271781181943</v>
      </c>
      <c r="C456" s="186">
        <v>680.1138599805596</v>
      </c>
      <c r="D456" s="187">
        <v>9793.6395837200562</v>
      </c>
      <c r="E456" s="186">
        <v>15138.159137596018</v>
      </c>
    </row>
    <row r="457" spans="1:5" x14ac:dyDescent="0.35">
      <c r="A457" s="184">
        <v>376</v>
      </c>
      <c r="B457" s="185">
        <v>22.413931377822848</v>
      </c>
      <c r="C457" s="186">
        <v>684.87012543347612</v>
      </c>
      <c r="D457" s="187">
        <v>9862.1298062420537</v>
      </c>
      <c r="E457" s="186">
        <v>15350.631994186861</v>
      </c>
    </row>
    <row r="458" spans="1:5" x14ac:dyDescent="0.35">
      <c r="A458" s="184">
        <v>377</v>
      </c>
      <c r="B458" s="185">
        <v>22.592680971066734</v>
      </c>
      <c r="C458" s="186">
        <v>690.33191856037251</v>
      </c>
      <c r="D458" s="187">
        <v>9940.7796272693631</v>
      </c>
      <c r="E458" s="186">
        <v>15596.448800178918</v>
      </c>
    </row>
    <row r="459" spans="1:5" x14ac:dyDescent="0.35">
      <c r="A459" s="184">
        <v>378</v>
      </c>
      <c r="B459" s="185">
        <v>21.448458192863463</v>
      </c>
      <c r="C459" s="186">
        <v>655.36955589305035</v>
      </c>
      <c r="D459" s="187">
        <v>9437.3216048599243</v>
      </c>
      <c r="E459" s="186">
        <v>14056.666520447585</v>
      </c>
    </row>
    <row r="460" spans="1:5" x14ac:dyDescent="0.35">
      <c r="A460" s="184">
        <v>379</v>
      </c>
      <c r="B460" s="185">
        <v>22.584116895116225</v>
      </c>
      <c r="C460" s="186">
        <v>690.07023846188474</v>
      </c>
      <c r="D460" s="187">
        <v>9937.0114338511394</v>
      </c>
      <c r="E460" s="186">
        <v>15584.626931263934</v>
      </c>
    </row>
    <row r="461" spans="1:5" x14ac:dyDescent="0.35">
      <c r="A461" s="184">
        <v>380</v>
      </c>
      <c r="B461" s="185">
        <v>21.647531426070802</v>
      </c>
      <c r="C461" s="186">
        <v>661.45234912994135</v>
      </c>
      <c r="D461" s="187">
        <v>9524.9138274711549</v>
      </c>
      <c r="E461" s="186">
        <v>14318.810514638762</v>
      </c>
    </row>
    <row r="462" spans="1:5" x14ac:dyDescent="0.35">
      <c r="A462" s="184">
        <v>381</v>
      </c>
      <c r="B462" s="185">
        <v>22.054846452616363</v>
      </c>
      <c r="C462" s="186">
        <v>673.89808605216672</v>
      </c>
      <c r="D462" s="187">
        <v>9704.1324391511989</v>
      </c>
      <c r="E462" s="186">
        <v>14862.718812592586</v>
      </c>
    </row>
    <row r="463" spans="1:5" x14ac:dyDescent="0.35">
      <c r="A463" s="184">
        <v>382</v>
      </c>
      <c r="B463" s="185">
        <v>22.031851577257793</v>
      </c>
      <c r="C463" s="186">
        <v>673.19546486065485</v>
      </c>
      <c r="D463" s="187">
        <v>9694.0146939934293</v>
      </c>
      <c r="E463" s="186">
        <v>14831.742564293012</v>
      </c>
    </row>
    <row r="464" spans="1:5" x14ac:dyDescent="0.35">
      <c r="A464" s="184">
        <v>383</v>
      </c>
      <c r="B464" s="185">
        <v>23.149059101903326</v>
      </c>
      <c r="C464" s="186">
        <v>707.33236144704608</v>
      </c>
      <c r="D464" s="187">
        <v>10185.586004837463</v>
      </c>
      <c r="E464" s="186">
        <v>16374.078639826515</v>
      </c>
    </row>
    <row r="465" spans="1:5" x14ac:dyDescent="0.35">
      <c r="A465" s="184">
        <v>384</v>
      </c>
      <c r="B465" s="185">
        <v>22.829032761155002</v>
      </c>
      <c r="C465" s="186">
        <v>697.55377881306958</v>
      </c>
      <c r="D465" s="187">
        <v>10044.774414908201</v>
      </c>
      <c r="E465" s="186">
        <v>15924.478069191035</v>
      </c>
    </row>
    <row r="466" spans="1:5" x14ac:dyDescent="0.35">
      <c r="A466" s="184">
        <v>385</v>
      </c>
      <c r="B466" s="185">
        <v>23.051118731906584</v>
      </c>
      <c r="C466" s="186">
        <v>704.33973903047911</v>
      </c>
      <c r="D466" s="187">
        <v>10142.492242038898</v>
      </c>
      <c r="E466" s="186">
        <v>16235.818951991672</v>
      </c>
    </row>
    <row r="467" spans="1:5" x14ac:dyDescent="0.35">
      <c r="A467" s="184">
        <v>386</v>
      </c>
      <c r="B467" s="185">
        <v>21.519402491794398</v>
      </c>
      <c r="C467" s="186">
        <v>657.5372983603844</v>
      </c>
      <c r="D467" s="187">
        <v>9468.5370963895348</v>
      </c>
      <c r="E467" s="186">
        <v>14149.809776784212</v>
      </c>
    </row>
    <row r="468" spans="1:5" x14ac:dyDescent="0.35">
      <c r="A468" s="184">
        <v>387</v>
      </c>
      <c r="B468" s="185">
        <v>21.107643012501089</v>
      </c>
      <c r="C468" s="186">
        <v>644.95575871531116</v>
      </c>
      <c r="D468" s="187">
        <v>9287.3629255004798</v>
      </c>
      <c r="E468" s="186">
        <v>13613.495913819575</v>
      </c>
    </row>
    <row r="469" spans="1:5" x14ac:dyDescent="0.35">
      <c r="A469" s="184">
        <v>388</v>
      </c>
      <c r="B469" s="185">
        <v>22.375353306483262</v>
      </c>
      <c r="C469" s="186">
        <v>683.6913510314331</v>
      </c>
      <c r="D469" s="187">
        <v>9845.1554548526365</v>
      </c>
      <c r="E469" s="186">
        <v>15297.835531915185</v>
      </c>
    </row>
    <row r="470" spans="1:5" x14ac:dyDescent="0.35">
      <c r="A470" s="184">
        <v>389</v>
      </c>
      <c r="B470" s="185">
        <v>22.807920739821608</v>
      </c>
      <c r="C470" s="186">
        <v>696.90868927232691</v>
      </c>
      <c r="D470" s="187">
        <v>10035.485125521507</v>
      </c>
      <c r="E470" s="186">
        <v>15895.038147816198</v>
      </c>
    </row>
    <row r="471" spans="1:5" x14ac:dyDescent="0.35">
      <c r="A471" s="184">
        <v>390</v>
      </c>
      <c r="B471" s="185">
        <v>22.337675102395266</v>
      </c>
      <c r="C471" s="186">
        <v>682.54007257318881</v>
      </c>
      <c r="D471" s="187">
        <v>9828.5770450539167</v>
      </c>
      <c r="E471" s="186">
        <v>15246.358385505178</v>
      </c>
    </row>
    <row r="472" spans="1:5" x14ac:dyDescent="0.35">
      <c r="A472" s="184">
        <v>391</v>
      </c>
      <c r="B472" s="185">
        <v>23.313973296953634</v>
      </c>
      <c r="C472" s="186">
        <v>712.37140629580551</v>
      </c>
      <c r="D472" s="187">
        <v>10258.148250659598</v>
      </c>
      <c r="E472" s="186">
        <v>16608.207943893718</v>
      </c>
    </row>
    <row r="473" spans="1:5" x14ac:dyDescent="0.35">
      <c r="A473" s="184">
        <v>392</v>
      </c>
      <c r="B473" s="185">
        <v>23.159260808178445</v>
      </c>
      <c r="C473" s="186">
        <v>707.64408024989689</v>
      </c>
      <c r="D473" s="187">
        <v>10190.074755598514</v>
      </c>
      <c r="E473" s="186">
        <v>16388.513813870919</v>
      </c>
    </row>
    <row r="474" spans="1:5" x14ac:dyDescent="0.35">
      <c r="A474" s="184">
        <v>393</v>
      </c>
      <c r="B474" s="185">
        <v>22.319096778084766</v>
      </c>
      <c r="C474" s="186">
        <v>681.9724015525901</v>
      </c>
      <c r="D474" s="187">
        <v>9820.4025823572956</v>
      </c>
      <c r="E474" s="186">
        <v>15221.008030235143</v>
      </c>
    </row>
    <row r="475" spans="1:5" x14ac:dyDescent="0.35">
      <c r="A475" s="184">
        <v>394</v>
      </c>
      <c r="B475" s="185">
        <v>22.580737590915241</v>
      </c>
      <c r="C475" s="186">
        <v>689.96698194463249</v>
      </c>
      <c r="D475" s="187">
        <v>9935.524540002707</v>
      </c>
      <c r="E475" s="186">
        <v>15579.963365687499</v>
      </c>
    </row>
    <row r="476" spans="1:5" x14ac:dyDescent="0.35">
      <c r="A476" s="184">
        <v>395</v>
      </c>
      <c r="B476" s="185">
        <v>22.051323298027604</v>
      </c>
      <c r="C476" s="186">
        <v>673.79043410639918</v>
      </c>
      <c r="D476" s="187">
        <v>9702.5822511321458</v>
      </c>
      <c r="E476" s="186">
        <v>14857.970697598574</v>
      </c>
    </row>
    <row r="477" spans="1:5" x14ac:dyDescent="0.35">
      <c r="A477" s="184">
        <v>396</v>
      </c>
      <c r="B477" s="185">
        <v>21.900777589955229</v>
      </c>
      <c r="C477" s="186">
        <v>669.19042635974324</v>
      </c>
      <c r="D477" s="187">
        <v>9636.3421395803016</v>
      </c>
      <c r="E477" s="186">
        <v>14655.79069303205</v>
      </c>
    </row>
    <row r="478" spans="1:5" x14ac:dyDescent="0.35">
      <c r="A478" s="184">
        <v>397</v>
      </c>
      <c r="B478" s="185">
        <v>22.762000216804179</v>
      </c>
      <c r="C478" s="186">
        <v>695.50556218012764</v>
      </c>
      <c r="D478" s="187">
        <v>10015.280095393839</v>
      </c>
      <c r="E478" s="186">
        <v>15831.097757132577</v>
      </c>
    </row>
    <row r="479" spans="1:5" x14ac:dyDescent="0.35">
      <c r="A479" s="184">
        <v>398</v>
      </c>
      <c r="B479" s="185">
        <v>22.075292924756877</v>
      </c>
      <c r="C479" s="186">
        <v>674.52283936757135</v>
      </c>
      <c r="D479" s="187">
        <v>9713.128886893026</v>
      </c>
      <c r="E479" s="186">
        <v>14890.289263477867</v>
      </c>
    </row>
    <row r="480" spans="1:5" x14ac:dyDescent="0.35">
      <c r="A480" s="184">
        <v>399</v>
      </c>
      <c r="B480" s="185">
        <v>21.815445183510832</v>
      </c>
      <c r="C480" s="186">
        <v>666.58304727394204</v>
      </c>
      <c r="D480" s="187">
        <v>9598.7958807447649</v>
      </c>
      <c r="E480" s="186">
        <v>14541.805928062293</v>
      </c>
    </row>
    <row r="481" spans="1:5" x14ac:dyDescent="0.35">
      <c r="A481" s="184">
        <v>400</v>
      </c>
      <c r="B481" s="185">
        <v>22.07214335566481</v>
      </c>
      <c r="C481" s="186">
        <v>674.42660253420263</v>
      </c>
      <c r="D481" s="187">
        <v>9711.7430764925157</v>
      </c>
      <c r="E481" s="186">
        <v>14886.040654008893</v>
      </c>
    </row>
    <row r="482" spans="1:5" x14ac:dyDescent="0.35">
      <c r="A482" s="184">
        <v>401</v>
      </c>
      <c r="B482" s="185">
        <v>22.330553948796442</v>
      </c>
      <c r="C482" s="186">
        <v>682.32248176878034</v>
      </c>
      <c r="D482" s="187">
        <v>9825.4437374704357</v>
      </c>
      <c r="E482" s="186">
        <v>15236.638989614426</v>
      </c>
    </row>
    <row r="483" spans="1:5" x14ac:dyDescent="0.35">
      <c r="A483" s="184">
        <v>402</v>
      </c>
      <c r="B483" s="185">
        <v>22.094680117981298</v>
      </c>
      <c r="C483" s="186">
        <v>675.11522582720625</v>
      </c>
      <c r="D483" s="187">
        <v>9721.6592519117694</v>
      </c>
      <c r="E483" s="186">
        <v>14916.454957430828</v>
      </c>
    </row>
    <row r="484" spans="1:5" x14ac:dyDescent="0.35">
      <c r="A484" s="184">
        <v>403</v>
      </c>
      <c r="B484" s="185">
        <v>21.193351619564456</v>
      </c>
      <c r="C484" s="186">
        <v>647.57463282002516</v>
      </c>
      <c r="D484" s="187">
        <v>9325.0747126083606</v>
      </c>
      <c r="E484" s="186">
        <v>13724.276893265138</v>
      </c>
    </row>
    <row r="485" spans="1:5" x14ac:dyDescent="0.35">
      <c r="A485" s="184">
        <v>404</v>
      </c>
      <c r="B485" s="185">
        <v>22.225863831627183</v>
      </c>
      <c r="C485" s="186">
        <v>679.12361707749733</v>
      </c>
      <c r="D485" s="187">
        <v>9779.3800859159601</v>
      </c>
      <c r="E485" s="186">
        <v>15094.109038006578</v>
      </c>
    </row>
    <row r="486" spans="1:5" x14ac:dyDescent="0.35">
      <c r="A486" s="184">
        <v>405</v>
      </c>
      <c r="B486" s="185">
        <v>22.956321657902254</v>
      </c>
      <c r="C486" s="186">
        <v>701.44316176923553</v>
      </c>
      <c r="D486" s="187">
        <v>10100.78152947699</v>
      </c>
      <c r="E486" s="186">
        <v>16102.554846310535</v>
      </c>
    </row>
    <row r="487" spans="1:5" x14ac:dyDescent="0.35">
      <c r="A487" s="184">
        <v>406</v>
      </c>
      <c r="B487" s="185">
        <v>22.383046053567384</v>
      </c>
      <c r="C487" s="186">
        <v>683.9264071923368</v>
      </c>
      <c r="D487" s="187">
        <v>9848.5402635696482</v>
      </c>
      <c r="E487" s="186">
        <v>15308.356269436954</v>
      </c>
    </row>
    <row r="488" spans="1:5" x14ac:dyDescent="0.35">
      <c r="A488" s="184">
        <v>407</v>
      </c>
      <c r="B488" s="185">
        <v>22.517906856690068</v>
      </c>
      <c r="C488" s="186">
        <v>688.04715395441883</v>
      </c>
      <c r="D488" s="187">
        <v>9907.8790169436306</v>
      </c>
      <c r="E488" s="186">
        <v>15493.381725756295</v>
      </c>
    </row>
    <row r="489" spans="1:5" x14ac:dyDescent="0.35">
      <c r="A489" s="184">
        <v>408</v>
      </c>
      <c r="B489" s="185">
        <v>22.239745620510543</v>
      </c>
      <c r="C489" s="186">
        <v>679.54778284893337</v>
      </c>
      <c r="D489" s="187">
        <v>9785.4880730246387</v>
      </c>
      <c r="E489" s="186">
        <v>15112.969827542216</v>
      </c>
    </row>
    <row r="490" spans="1:5" x14ac:dyDescent="0.35">
      <c r="A490" s="184">
        <v>409</v>
      </c>
      <c r="B490" s="185">
        <v>22.043022451064299</v>
      </c>
      <c r="C490" s="186">
        <v>673.5367971158538</v>
      </c>
      <c r="D490" s="187">
        <v>9698.9298784682942</v>
      </c>
      <c r="E490" s="186">
        <v>14846.786740442705</v>
      </c>
    </row>
    <row r="491" spans="1:5" x14ac:dyDescent="0.35">
      <c r="A491" s="184">
        <v>410</v>
      </c>
      <c r="B491" s="185">
        <v>21.909036688982038</v>
      </c>
      <c r="C491" s="186">
        <v>669.4427877188956</v>
      </c>
      <c r="D491" s="187">
        <v>9639.9761431520965</v>
      </c>
      <c r="E491" s="186">
        <v>14666.846597307698</v>
      </c>
    </row>
    <row r="492" spans="1:5" x14ac:dyDescent="0.35">
      <c r="A492" s="184">
        <v>411</v>
      </c>
      <c r="B492" s="185">
        <v>21.233057926040512</v>
      </c>
      <c r="C492" s="186">
        <v>648.7878810734602</v>
      </c>
      <c r="D492" s="187">
        <v>9342.5454874578263</v>
      </c>
      <c r="E492" s="186">
        <v>13775.750660545864</v>
      </c>
    </row>
    <row r="493" spans="1:5" x14ac:dyDescent="0.35">
      <c r="A493" s="184">
        <v>412</v>
      </c>
      <c r="B493" s="185">
        <v>22.839192423687731</v>
      </c>
      <c r="C493" s="186">
        <v>697.86421294601416</v>
      </c>
      <c r="D493" s="187">
        <v>10049.244666422601</v>
      </c>
      <c r="E493" s="186">
        <v>15938.655045079408</v>
      </c>
    </row>
    <row r="494" spans="1:5" x14ac:dyDescent="0.35">
      <c r="A494" s="184">
        <v>413</v>
      </c>
      <c r="B494" s="185">
        <v>21.832382693101881</v>
      </c>
      <c r="C494" s="186">
        <v>667.10058228922401</v>
      </c>
      <c r="D494" s="187">
        <v>9606.248384964827</v>
      </c>
      <c r="E494" s="186">
        <v>14564.39520732944</v>
      </c>
    </row>
    <row r="495" spans="1:5" x14ac:dyDescent="0.35">
      <c r="A495" s="184">
        <v>414</v>
      </c>
      <c r="B495" s="185">
        <v>21.285708034918276</v>
      </c>
      <c r="C495" s="186">
        <v>650.39663440028073</v>
      </c>
      <c r="D495" s="187">
        <v>9365.711535364042</v>
      </c>
      <c r="E495" s="186">
        <v>13844.152866737861</v>
      </c>
    </row>
    <row r="496" spans="1:5" x14ac:dyDescent="0.35">
      <c r="A496" s="184">
        <v>415</v>
      </c>
      <c r="B496" s="185">
        <v>21.236059259004843</v>
      </c>
      <c r="C496" s="186">
        <v>648.87958846959248</v>
      </c>
      <c r="D496" s="187">
        <v>9343.86607396213</v>
      </c>
      <c r="E496" s="186">
        <v>13779.645392698942</v>
      </c>
    </row>
    <row r="497" spans="1:5" x14ac:dyDescent="0.35">
      <c r="A497" s="184">
        <v>416</v>
      </c>
      <c r="B497" s="185">
        <v>21.797547829709256</v>
      </c>
      <c r="C497" s="186">
        <v>666.03618368556056</v>
      </c>
      <c r="D497" s="187">
        <v>9590.9210450720711</v>
      </c>
      <c r="E497" s="186">
        <v>14517.955570203025</v>
      </c>
    </row>
    <row r="498" spans="1:5" x14ac:dyDescent="0.35">
      <c r="A498" s="184">
        <v>417</v>
      </c>
      <c r="B498" s="185">
        <v>21.389806426413518</v>
      </c>
      <c r="C498" s="186">
        <v>653.57741858485758</v>
      </c>
      <c r="D498" s="187">
        <v>9411.5148276219479</v>
      </c>
      <c r="E498" s="186">
        <v>13979.894468205144</v>
      </c>
    </row>
    <row r="499" spans="1:5" x14ac:dyDescent="0.35">
      <c r="A499" s="184">
        <v>418</v>
      </c>
      <c r="B499" s="185">
        <v>22.231127238536878</v>
      </c>
      <c r="C499" s="186">
        <v>679.28444339973805</v>
      </c>
      <c r="D499" s="187">
        <v>9781.6959849562263</v>
      </c>
      <c r="E499" s="186">
        <v>15101.258892378279</v>
      </c>
    </row>
    <row r="500" spans="1:5" x14ac:dyDescent="0.35">
      <c r="A500" s="184">
        <v>419</v>
      </c>
      <c r="B500" s="185">
        <v>22.16555000316248</v>
      </c>
      <c r="C500" s="186">
        <v>677.28069454107572</v>
      </c>
      <c r="D500" s="187">
        <v>9752.8420013914911</v>
      </c>
      <c r="E500" s="186">
        <v>15012.299101026827</v>
      </c>
    </row>
    <row r="501" spans="1:5" x14ac:dyDescent="0.35">
      <c r="A501" s="184">
        <v>420</v>
      </c>
      <c r="B501" s="185">
        <v>22.183088217558584</v>
      </c>
      <c r="C501" s="186">
        <v>677.81658442540117</v>
      </c>
      <c r="D501" s="187">
        <v>9760.5588157257771</v>
      </c>
      <c r="E501" s="186">
        <v>15036.06508763292</v>
      </c>
    </row>
    <row r="502" spans="1:5" x14ac:dyDescent="0.35">
      <c r="A502" s="184">
        <v>421</v>
      </c>
      <c r="B502" s="185">
        <v>22.264515012896403</v>
      </c>
      <c r="C502" s="186">
        <v>680.30462539405687</v>
      </c>
      <c r="D502" s="187">
        <v>9796.3866056744173</v>
      </c>
      <c r="E502" s="186">
        <v>15146.652545428844</v>
      </c>
    </row>
    <row r="503" spans="1:5" x14ac:dyDescent="0.35">
      <c r="A503" s="184">
        <v>422</v>
      </c>
      <c r="B503" s="185">
        <v>22.189738985236509</v>
      </c>
      <c r="C503" s="186">
        <v>678.01980232667131</v>
      </c>
      <c r="D503" s="187">
        <v>9763.4851535040652</v>
      </c>
      <c r="E503" s="186">
        <v>15045.082440450491</v>
      </c>
    </row>
    <row r="504" spans="1:5" x14ac:dyDescent="0.35">
      <c r="A504" s="184">
        <v>423</v>
      </c>
      <c r="B504" s="185">
        <v>22.506925399993044</v>
      </c>
      <c r="C504" s="186">
        <v>687.71160944423195</v>
      </c>
      <c r="D504" s="187">
        <v>9903.0471759969387</v>
      </c>
      <c r="E504" s="186">
        <v>15478.27389047048</v>
      </c>
    </row>
    <row r="505" spans="1:5" x14ac:dyDescent="0.35">
      <c r="A505" s="184">
        <v>424</v>
      </c>
      <c r="B505" s="185">
        <v>22.102018907128198</v>
      </c>
      <c r="C505" s="186">
        <v>675.33946660669483</v>
      </c>
      <c r="D505" s="187">
        <v>9724.8883191364057</v>
      </c>
      <c r="E505" s="186">
        <v>14926.365659671041</v>
      </c>
    </row>
    <row r="506" spans="1:5" x14ac:dyDescent="0.35">
      <c r="A506" s="184">
        <v>425</v>
      </c>
      <c r="B506" s="185">
        <v>21.704852818653865</v>
      </c>
      <c r="C506" s="186">
        <v>663.20383612553474</v>
      </c>
      <c r="D506" s="187">
        <v>9550.1352402076991</v>
      </c>
      <c r="E506" s="186">
        <v>14394.741651871369</v>
      </c>
    </row>
    <row r="507" spans="1:5" x14ac:dyDescent="0.35">
      <c r="A507" s="184">
        <v>426</v>
      </c>
      <c r="B507" s="185">
        <v>21.52252843661029</v>
      </c>
      <c r="C507" s="186">
        <v>657.63281334087003</v>
      </c>
      <c r="D507" s="187">
        <v>9469.9125121085272</v>
      </c>
      <c r="E507" s="186">
        <v>14153.920925976903</v>
      </c>
    </row>
    <row r="508" spans="1:5" x14ac:dyDescent="0.35">
      <c r="A508" s="184">
        <v>427</v>
      </c>
      <c r="B508" s="185">
        <v>22.295577538796557</v>
      </c>
      <c r="C508" s="186">
        <v>681.253758129895</v>
      </c>
      <c r="D508" s="187">
        <v>9810.0541170704855</v>
      </c>
      <c r="E508" s="186">
        <v>15188.94598798163</v>
      </c>
    </row>
    <row r="509" spans="1:5" x14ac:dyDescent="0.35">
      <c r="A509" s="184">
        <v>428</v>
      </c>
      <c r="B509" s="185">
        <v>22.171255768551205</v>
      </c>
      <c r="C509" s="186">
        <v>677.45503737239812</v>
      </c>
      <c r="D509" s="187">
        <v>9755.3525381625295</v>
      </c>
      <c r="E509" s="186">
        <v>15020.028905276855</v>
      </c>
    </row>
    <row r="510" spans="1:5" x14ac:dyDescent="0.35">
      <c r="A510" s="184">
        <v>429</v>
      </c>
      <c r="B510" s="185">
        <v>22.964479568690113</v>
      </c>
      <c r="C510" s="186">
        <v>701.69243126553113</v>
      </c>
      <c r="D510" s="187">
        <v>10104.371010223647</v>
      </c>
      <c r="E510" s="186">
        <v>16114.00150130178</v>
      </c>
    </row>
    <row r="511" spans="1:5" x14ac:dyDescent="0.35">
      <c r="A511" s="184">
        <v>430</v>
      </c>
      <c r="B511" s="185">
        <v>21.545660550040527</v>
      </c>
      <c r="C511" s="186">
        <v>658.33962791790498</v>
      </c>
      <c r="D511" s="187">
        <v>9480.0906420178326</v>
      </c>
      <c r="E511" s="186">
        <v>14184.362149759165</v>
      </c>
    </row>
    <row r="512" spans="1:5" x14ac:dyDescent="0.35">
      <c r="A512" s="184">
        <v>431</v>
      </c>
      <c r="B512" s="185">
        <v>21.366776844191435</v>
      </c>
      <c r="C512" s="186">
        <v>652.87373690584946</v>
      </c>
      <c r="D512" s="187">
        <v>9401.3818114442311</v>
      </c>
      <c r="E512" s="186">
        <v>13949.807443900636</v>
      </c>
    </row>
    <row r="513" spans="1:5" x14ac:dyDescent="0.35">
      <c r="A513" s="184">
        <v>432</v>
      </c>
      <c r="B513" s="185">
        <v>22.874790716491987</v>
      </c>
      <c r="C513" s="186">
        <v>698.95193855947753</v>
      </c>
      <c r="D513" s="187">
        <v>10064.907915256474</v>
      </c>
      <c r="E513" s="186">
        <v>15988.379315434415</v>
      </c>
    </row>
    <row r="514" spans="1:5" x14ac:dyDescent="0.35">
      <c r="A514" s="184">
        <v>433</v>
      </c>
      <c r="B514" s="185">
        <v>21.669923277276027</v>
      </c>
      <c r="C514" s="186">
        <v>662.13654458343422</v>
      </c>
      <c r="D514" s="187">
        <v>9534.7662420014512</v>
      </c>
      <c r="E514" s="186">
        <v>14348.448120203677</v>
      </c>
    </row>
    <row r="515" spans="1:5" x14ac:dyDescent="0.35">
      <c r="A515" s="184">
        <v>434</v>
      </c>
      <c r="B515" s="185">
        <v>21.940081648869164</v>
      </c>
      <c r="C515" s="186">
        <v>670.39138371544675</v>
      </c>
      <c r="D515" s="187">
        <v>9653.6359255024327</v>
      </c>
      <c r="E515" s="186">
        <v>14708.44169541528</v>
      </c>
    </row>
    <row r="516" spans="1:5" x14ac:dyDescent="0.35">
      <c r="A516" s="184">
        <v>435</v>
      </c>
      <c r="B516" s="185">
        <v>22.452879502237469</v>
      </c>
      <c r="C516" s="186">
        <v>686.0602070128117</v>
      </c>
      <c r="D516" s="187">
        <v>9879.2669809844883</v>
      </c>
      <c r="E516" s="186">
        <v>15404.027159338755</v>
      </c>
    </row>
    <row r="517" spans="1:5" x14ac:dyDescent="0.35">
      <c r="A517" s="184">
        <v>436</v>
      </c>
      <c r="B517" s="185">
        <v>23.436190357795841</v>
      </c>
      <c r="C517" s="186">
        <v>716.1058164882063</v>
      </c>
      <c r="D517" s="187">
        <v>10311.92375743017</v>
      </c>
      <c r="E517" s="186">
        <v>16782.792231542418</v>
      </c>
    </row>
    <row r="518" spans="1:5" x14ac:dyDescent="0.35">
      <c r="A518" s="184">
        <v>437</v>
      </c>
      <c r="B518" s="185">
        <v>22.801618681113744</v>
      </c>
      <c r="C518" s="186">
        <v>696.71612636736461</v>
      </c>
      <c r="D518" s="187">
        <v>10032.712219690049</v>
      </c>
      <c r="E518" s="186">
        <v>15886.255442411306</v>
      </c>
    </row>
    <row r="519" spans="1:5" x14ac:dyDescent="0.35">
      <c r="A519" s="184">
        <v>438</v>
      </c>
      <c r="B519" s="185">
        <v>21.642230016757221</v>
      </c>
      <c r="C519" s="186">
        <v>661.2903616231373</v>
      </c>
      <c r="D519" s="187">
        <v>9522.5812073731759</v>
      </c>
      <c r="E519" s="186">
        <v>14311.7981141125</v>
      </c>
    </row>
    <row r="520" spans="1:5" x14ac:dyDescent="0.35">
      <c r="A520" s="184">
        <v>439</v>
      </c>
      <c r="B520" s="185">
        <v>22.650915174380554</v>
      </c>
      <c r="C520" s="186">
        <v>692.11129699496144</v>
      </c>
      <c r="D520" s="187">
        <v>9966.4026767274445</v>
      </c>
      <c r="E520" s="186">
        <v>15676.954279463378</v>
      </c>
    </row>
    <row r="521" spans="1:5" x14ac:dyDescent="0.35">
      <c r="A521" s="184">
        <v>440</v>
      </c>
      <c r="B521" s="185">
        <v>22.274820879507338</v>
      </c>
      <c r="C521" s="186">
        <v>680.61952687383553</v>
      </c>
      <c r="D521" s="187">
        <v>9800.9211869832288</v>
      </c>
      <c r="E521" s="186">
        <v>15160.678048209717</v>
      </c>
    </row>
    <row r="522" spans="1:5" x14ac:dyDescent="0.35">
      <c r="A522" s="184">
        <v>441</v>
      </c>
      <c r="B522" s="185">
        <v>21.231981508957038</v>
      </c>
      <c r="C522" s="186">
        <v>648.75499055146508</v>
      </c>
      <c r="D522" s="187">
        <v>9342.071863941097</v>
      </c>
      <c r="E522" s="186">
        <v>13774.353963232305</v>
      </c>
    </row>
    <row r="523" spans="1:5" x14ac:dyDescent="0.35">
      <c r="A523" s="184">
        <v>442</v>
      </c>
      <c r="B523" s="185">
        <v>22.259951999769594</v>
      </c>
      <c r="C523" s="186">
        <v>680.16519999296008</v>
      </c>
      <c r="D523" s="187">
        <v>9794.3788798986225</v>
      </c>
      <c r="E523" s="186">
        <v>15140.444703756979</v>
      </c>
    </row>
    <row r="524" spans="1:5" x14ac:dyDescent="0.35">
      <c r="A524" s="184">
        <v>443</v>
      </c>
      <c r="B524" s="185">
        <v>22.485146631561193</v>
      </c>
      <c r="C524" s="186">
        <v>687.04614707548103</v>
      </c>
      <c r="D524" s="187">
        <v>9893.464517886925</v>
      </c>
      <c r="E524" s="186">
        <v>15448.333359641349</v>
      </c>
    </row>
    <row r="525" spans="1:5" x14ac:dyDescent="0.35">
      <c r="A525" s="184">
        <v>444</v>
      </c>
      <c r="B525" s="185">
        <v>23.115299866516796</v>
      </c>
      <c r="C525" s="186">
        <v>706.30082925468002</v>
      </c>
      <c r="D525" s="187">
        <v>10170.73194126739</v>
      </c>
      <c r="E525" s="186">
        <v>16326.355464191409</v>
      </c>
    </row>
    <row r="526" spans="1:5" x14ac:dyDescent="0.35">
      <c r="A526" s="184">
        <v>445</v>
      </c>
      <c r="B526" s="185">
        <v>21.979588052924736</v>
      </c>
      <c r="C526" s="186">
        <v>671.59852383936698</v>
      </c>
      <c r="D526" s="187">
        <v>9671.0187432868843</v>
      </c>
      <c r="E526" s="186">
        <v>14761.458890941638</v>
      </c>
    </row>
    <row r="527" spans="1:5" x14ac:dyDescent="0.35">
      <c r="A527" s="184">
        <v>446</v>
      </c>
      <c r="B527" s="185">
        <v>21.854873306015506</v>
      </c>
      <c r="C527" s="186">
        <v>667.78779546158512</v>
      </c>
      <c r="D527" s="187">
        <v>9616.1442546468243</v>
      </c>
      <c r="E527" s="186">
        <v>14594.41766511634</v>
      </c>
    </row>
    <row r="528" spans="1:5" x14ac:dyDescent="0.35">
      <c r="A528" s="184">
        <v>447</v>
      </c>
      <c r="B528" s="185">
        <v>22.50374618020118</v>
      </c>
      <c r="C528" s="186">
        <v>687.61446661725836</v>
      </c>
      <c r="D528" s="187">
        <v>9901.6483192885189</v>
      </c>
      <c r="E528" s="186">
        <v>15473.901426589198</v>
      </c>
    </row>
    <row r="529" spans="1:5" x14ac:dyDescent="0.35">
      <c r="A529" s="184">
        <v>448</v>
      </c>
      <c r="B529" s="185">
        <v>21.797599785628435</v>
      </c>
      <c r="C529" s="186">
        <v>666.03777122753559</v>
      </c>
      <c r="D529" s="187">
        <v>9590.9439056765113</v>
      </c>
      <c r="E529" s="186">
        <v>14518.024779329769</v>
      </c>
    </row>
    <row r="530" spans="1:5" x14ac:dyDescent="0.35">
      <c r="A530" s="184">
        <v>449</v>
      </c>
      <c r="B530" s="185">
        <v>22.93502427207806</v>
      </c>
      <c r="C530" s="186">
        <v>700.79240831349625</v>
      </c>
      <c r="D530" s="187">
        <v>10091.410679714347</v>
      </c>
      <c r="E530" s="186">
        <v>16072.690894358075</v>
      </c>
    </row>
    <row r="531" spans="1:5" x14ac:dyDescent="0.35">
      <c r="A531" s="184">
        <v>450</v>
      </c>
      <c r="B531" s="185">
        <v>22.674839674875063</v>
      </c>
      <c r="C531" s="186">
        <v>692.84232339896027</v>
      </c>
      <c r="D531" s="187">
        <v>9976.9294569450285</v>
      </c>
      <c r="E531" s="186">
        <v>15710.088603039363</v>
      </c>
    </row>
    <row r="532" spans="1:5" x14ac:dyDescent="0.35">
      <c r="A532" s="184">
        <v>451</v>
      </c>
      <c r="B532" s="185">
        <v>22.177457028586939</v>
      </c>
      <c r="C532" s="186">
        <v>677.64452031793428</v>
      </c>
      <c r="D532" s="187">
        <v>9758.0810925782534</v>
      </c>
      <c r="E532" s="186">
        <v>15028.432230008397</v>
      </c>
    </row>
    <row r="533" spans="1:5" x14ac:dyDescent="0.35">
      <c r="A533" s="184">
        <v>452</v>
      </c>
      <c r="B533" s="185">
        <v>22.476215663880236</v>
      </c>
      <c r="C533" s="186">
        <v>686.77325639634057</v>
      </c>
      <c r="D533" s="187">
        <v>9889.5348921073037</v>
      </c>
      <c r="E533" s="186">
        <v>15436.063822949467</v>
      </c>
    </row>
    <row r="534" spans="1:5" x14ac:dyDescent="0.35">
      <c r="A534" s="184">
        <v>453</v>
      </c>
      <c r="B534" s="185">
        <v>21.075205558032284</v>
      </c>
      <c r="C534" s="186">
        <v>643.96461427320867</v>
      </c>
      <c r="D534" s="187">
        <v>9273.0904455342043</v>
      </c>
      <c r="E534" s="186">
        <v>13571.686617906842</v>
      </c>
    </row>
    <row r="535" spans="1:5" x14ac:dyDescent="0.35">
      <c r="A535" s="184">
        <v>454</v>
      </c>
      <c r="B535" s="185">
        <v>22.107478726538606</v>
      </c>
      <c r="C535" s="186">
        <v>675.50629442201307</v>
      </c>
      <c r="D535" s="187">
        <v>9727.2906396769868</v>
      </c>
      <c r="E535" s="186">
        <v>14933.741033577578</v>
      </c>
    </row>
    <row r="536" spans="1:5" x14ac:dyDescent="0.35">
      <c r="A536" s="184">
        <v>455</v>
      </c>
      <c r="B536" s="185">
        <v>22.344742195806042</v>
      </c>
      <c r="C536" s="186">
        <v>682.75601153851801</v>
      </c>
      <c r="D536" s="187">
        <v>9831.6865661546581</v>
      </c>
      <c r="E536" s="186">
        <v>15256.007060464959</v>
      </c>
    </row>
    <row r="537" spans="1:5" x14ac:dyDescent="0.35">
      <c r="A537" s="184">
        <v>456</v>
      </c>
      <c r="B537" s="185">
        <v>22.471950889218736</v>
      </c>
      <c r="C537" s="186">
        <v>686.64294383723927</v>
      </c>
      <c r="D537" s="187">
        <v>9887.6583912562437</v>
      </c>
      <c r="E537" s="186">
        <v>15430.20651233902</v>
      </c>
    </row>
    <row r="538" spans="1:5" x14ac:dyDescent="0.35">
      <c r="A538" s="184">
        <v>457</v>
      </c>
      <c r="B538" s="185">
        <v>22.45279974304896</v>
      </c>
      <c r="C538" s="186">
        <v>686.05776992649601</v>
      </c>
      <c r="D538" s="187">
        <v>9879.2318869415431</v>
      </c>
      <c r="E538" s="186">
        <v>15403.917720322372</v>
      </c>
    </row>
    <row r="539" spans="1:5" x14ac:dyDescent="0.35">
      <c r="A539" s="184">
        <v>458</v>
      </c>
      <c r="B539" s="185">
        <v>22.522867478298807</v>
      </c>
      <c r="C539" s="186">
        <v>688.19872850357467</v>
      </c>
      <c r="D539" s="187">
        <v>9910.0616904514754</v>
      </c>
      <c r="E539" s="186">
        <v>15500.208760819753</v>
      </c>
    </row>
    <row r="540" spans="1:5" x14ac:dyDescent="0.35">
      <c r="A540" s="184">
        <v>459</v>
      </c>
      <c r="B540" s="185">
        <v>23.028442533490271</v>
      </c>
      <c r="C540" s="186">
        <v>703.64685518998067</v>
      </c>
      <c r="D540" s="187">
        <v>10132.51471473572</v>
      </c>
      <c r="E540" s="186">
        <v>16203.89116861362</v>
      </c>
    </row>
    <row r="541" spans="1:5" x14ac:dyDescent="0.35">
      <c r="A541" s="184">
        <v>460</v>
      </c>
      <c r="B541" s="185">
        <v>21.204293942293045</v>
      </c>
      <c r="C541" s="186">
        <v>647.90898157006518</v>
      </c>
      <c r="D541" s="187">
        <v>9329.889334608939</v>
      </c>
      <c r="E541" s="186">
        <v>13738.452493063389</v>
      </c>
    </row>
    <row r="542" spans="1:5" x14ac:dyDescent="0.35">
      <c r="A542" s="184">
        <v>461</v>
      </c>
      <c r="B542" s="185">
        <v>21.912653461372628</v>
      </c>
      <c r="C542" s="186">
        <v>669.55330020860822</v>
      </c>
      <c r="D542" s="187">
        <v>9641.567523003956</v>
      </c>
      <c r="E542" s="186">
        <v>14671.689441389624</v>
      </c>
    </row>
    <row r="543" spans="1:5" x14ac:dyDescent="0.35">
      <c r="A543" s="184">
        <v>462</v>
      </c>
      <c r="B543" s="185">
        <v>22.838847182848408</v>
      </c>
      <c r="C543" s="186">
        <v>697.85366392036815</v>
      </c>
      <c r="D543" s="187">
        <v>10049.092760453299</v>
      </c>
      <c r="E543" s="186">
        <v>15938.173186268139</v>
      </c>
    </row>
    <row r="544" spans="1:5" x14ac:dyDescent="0.35">
      <c r="A544" s="184">
        <v>463</v>
      </c>
      <c r="B544" s="185">
        <v>20.962857709994381</v>
      </c>
      <c r="C544" s="186">
        <v>640.53176336093952</v>
      </c>
      <c r="D544" s="187">
        <v>9223.6573923975284</v>
      </c>
      <c r="E544" s="186">
        <v>13427.376214067168</v>
      </c>
    </row>
    <row r="545" spans="1:5" x14ac:dyDescent="0.35">
      <c r="A545" s="184">
        <v>464</v>
      </c>
      <c r="B545" s="185">
        <v>22.320168676716314</v>
      </c>
      <c r="C545" s="186">
        <v>682.00515401077632</v>
      </c>
      <c r="D545" s="187">
        <v>9820.8742177551776</v>
      </c>
      <c r="E545" s="186">
        <v>15222.470075910414</v>
      </c>
    </row>
    <row r="546" spans="1:5" x14ac:dyDescent="0.35">
      <c r="A546" s="184">
        <v>465</v>
      </c>
      <c r="B546" s="185">
        <v>22.341835124294789</v>
      </c>
      <c r="C546" s="186">
        <v>682.66718435345194</v>
      </c>
      <c r="D546" s="187">
        <v>9830.4074546897064</v>
      </c>
      <c r="E546" s="186">
        <v>15252.037677591379</v>
      </c>
    </row>
    <row r="547" spans="1:5" x14ac:dyDescent="0.35">
      <c r="A547" s="184">
        <v>466</v>
      </c>
      <c r="B547" s="185">
        <v>22.893238104847565</v>
      </c>
      <c r="C547" s="186">
        <v>699.5156087592311</v>
      </c>
      <c r="D547" s="187">
        <v>10073.024766132927</v>
      </c>
      <c r="E547" s="186">
        <v>16014.17738938247</v>
      </c>
    </row>
    <row r="548" spans="1:5" x14ac:dyDescent="0.35">
      <c r="A548" s="184">
        <v>467</v>
      </c>
      <c r="B548" s="185">
        <v>21.895669831158781</v>
      </c>
      <c r="C548" s="186">
        <v>669.03435595207372</v>
      </c>
      <c r="D548" s="187">
        <v>9634.0947257098633</v>
      </c>
      <c r="E548" s="186">
        <v>14648.955363628565</v>
      </c>
    </row>
    <row r="549" spans="1:5" x14ac:dyDescent="0.35">
      <c r="A549" s="184">
        <v>468</v>
      </c>
      <c r="B549" s="185">
        <v>23.369475755238373</v>
      </c>
      <c r="C549" s="186">
        <v>714.06731474339483</v>
      </c>
      <c r="D549" s="187">
        <v>10282.569332304884</v>
      </c>
      <c r="E549" s="186">
        <v>16687.378799503935</v>
      </c>
    </row>
    <row r="550" spans="1:5" x14ac:dyDescent="0.35">
      <c r="A550" s="184">
        <v>469</v>
      </c>
      <c r="B550" s="185">
        <v>22.135411957137709</v>
      </c>
      <c r="C550" s="186">
        <v>676.35980980143006</v>
      </c>
      <c r="D550" s="187">
        <v>9739.5812611405927</v>
      </c>
      <c r="E550" s="186">
        <v>14971.503021205961</v>
      </c>
    </row>
    <row r="551" spans="1:5" x14ac:dyDescent="0.35">
      <c r="A551" s="184">
        <v>470</v>
      </c>
      <c r="B551" s="185">
        <v>22.673123429165823</v>
      </c>
      <c r="C551" s="186">
        <v>692.78988255784463</v>
      </c>
      <c r="D551" s="187">
        <v>9976.1743088329622</v>
      </c>
      <c r="E551" s="186">
        <v>15707.710517711306</v>
      </c>
    </row>
    <row r="552" spans="1:5" x14ac:dyDescent="0.35">
      <c r="A552" s="184">
        <v>471</v>
      </c>
      <c r="B552" s="185">
        <v>21.783611001561209</v>
      </c>
      <c r="C552" s="186">
        <v>665.61033615881479</v>
      </c>
      <c r="D552" s="187">
        <v>9584.7888406869315</v>
      </c>
      <c r="E552" s="186">
        <v>14499.396641502013</v>
      </c>
    </row>
    <row r="553" spans="1:5" x14ac:dyDescent="0.35">
      <c r="A553" s="184">
        <v>472</v>
      </c>
      <c r="B553" s="185">
        <v>22.857439360082573</v>
      </c>
      <c r="C553" s="186">
        <v>698.4217582247453</v>
      </c>
      <c r="D553" s="187">
        <v>10057.273318436331</v>
      </c>
      <c r="E553" s="186">
        <v>15964.132986384368</v>
      </c>
    </row>
    <row r="554" spans="1:5" x14ac:dyDescent="0.35">
      <c r="A554" s="184">
        <v>473</v>
      </c>
      <c r="B554" s="185">
        <v>22.728582709395138</v>
      </c>
      <c r="C554" s="186">
        <v>694.4844716759626</v>
      </c>
      <c r="D554" s="187">
        <v>10000.57639213386</v>
      </c>
      <c r="E554" s="186">
        <v>15784.6477548777</v>
      </c>
    </row>
    <row r="555" spans="1:5" x14ac:dyDescent="0.35">
      <c r="A555" s="184">
        <v>474</v>
      </c>
      <c r="B555" s="185">
        <v>22.966556906985566</v>
      </c>
      <c r="C555" s="186">
        <v>701.75590549122569</v>
      </c>
      <c r="D555" s="187">
        <v>10105.285039073649</v>
      </c>
      <c r="E555" s="186">
        <v>16116.91693827742</v>
      </c>
    </row>
    <row r="556" spans="1:5" x14ac:dyDescent="0.35">
      <c r="A556" s="184">
        <v>475</v>
      </c>
      <c r="B556" s="185">
        <v>22.947035031698164</v>
      </c>
      <c r="C556" s="186">
        <v>701.15940374633283</v>
      </c>
      <c r="D556" s="187">
        <v>10096.695413947193</v>
      </c>
      <c r="E556" s="186">
        <v>16089.529400571695</v>
      </c>
    </row>
    <row r="557" spans="1:5" x14ac:dyDescent="0.35">
      <c r="A557" s="184">
        <v>476</v>
      </c>
      <c r="B557" s="185">
        <v>23.092995431616721</v>
      </c>
      <c r="C557" s="186">
        <v>705.61930485495543</v>
      </c>
      <c r="D557" s="187">
        <v>10160.917989911357</v>
      </c>
      <c r="E557" s="186">
        <v>16294.863383476053</v>
      </c>
    </row>
    <row r="558" spans="1:5" x14ac:dyDescent="0.35">
      <c r="A558" s="184">
        <v>477</v>
      </c>
      <c r="B558" s="185">
        <v>21.174796416846249</v>
      </c>
      <c r="C558" s="186">
        <v>647.00766829252427</v>
      </c>
      <c r="D558" s="187">
        <v>9316.9104234123479</v>
      </c>
      <c r="E558" s="186">
        <v>13700.25565623259</v>
      </c>
    </row>
    <row r="559" spans="1:5" x14ac:dyDescent="0.35">
      <c r="A559" s="184">
        <v>478</v>
      </c>
      <c r="B559" s="185">
        <v>22.078588522057057</v>
      </c>
      <c r="C559" s="186">
        <v>674.62353817396558</v>
      </c>
      <c r="D559" s="187">
        <v>9714.5789497051046</v>
      </c>
      <c r="E559" s="186">
        <v>14894.735506637237</v>
      </c>
    </row>
    <row r="560" spans="1:5" x14ac:dyDescent="0.35">
      <c r="A560" s="184">
        <v>479</v>
      </c>
      <c r="B560" s="185">
        <v>21.774640845314753</v>
      </c>
      <c r="C560" s="186">
        <v>665.3362480512842</v>
      </c>
      <c r="D560" s="187">
        <v>9580.841971938491</v>
      </c>
      <c r="E560" s="186">
        <v>14487.457842685961</v>
      </c>
    </row>
    <row r="561" spans="1:5" x14ac:dyDescent="0.35">
      <c r="A561" s="184">
        <v>480</v>
      </c>
      <c r="B561" s="185">
        <v>21.857509776431336</v>
      </c>
      <c r="C561" s="186">
        <v>667.86835427984636</v>
      </c>
      <c r="D561" s="187">
        <v>9617.304301629787</v>
      </c>
      <c r="E561" s="186">
        <v>14597.939083040848</v>
      </c>
    </row>
    <row r="562" spans="1:5" x14ac:dyDescent="0.35">
      <c r="A562" s="184">
        <v>481</v>
      </c>
      <c r="B562" s="185">
        <v>22.35296532554619</v>
      </c>
      <c r="C562" s="186">
        <v>683.00727383613366</v>
      </c>
      <c r="D562" s="187">
        <v>9835.3047432403237</v>
      </c>
      <c r="E562" s="186">
        <v>15267.237909154926</v>
      </c>
    </row>
    <row r="563" spans="1:5" x14ac:dyDescent="0.35">
      <c r="A563" s="184">
        <v>482</v>
      </c>
      <c r="B563" s="185">
        <v>21.271851629886299</v>
      </c>
      <c r="C563" s="186">
        <v>649.97324424652584</v>
      </c>
      <c r="D563" s="187">
        <v>9359.6147171499724</v>
      </c>
      <c r="E563" s="186">
        <v>13826.134415007946</v>
      </c>
    </row>
    <row r="564" spans="1:5" x14ac:dyDescent="0.35">
      <c r="A564" s="184">
        <v>483</v>
      </c>
      <c r="B564" s="185">
        <v>22.256993911001882</v>
      </c>
      <c r="C564" s="186">
        <v>680.07481394727984</v>
      </c>
      <c r="D564" s="187">
        <v>9793.0773208408282</v>
      </c>
      <c r="E564" s="186">
        <v>15136.420993050346</v>
      </c>
    </row>
    <row r="565" spans="1:5" x14ac:dyDescent="0.35">
      <c r="A565" s="184">
        <v>484</v>
      </c>
      <c r="B565" s="185">
        <v>21.52768064052902</v>
      </c>
      <c r="C565" s="186">
        <v>657.7902417939423</v>
      </c>
      <c r="D565" s="187">
        <v>9472.1794818327689</v>
      </c>
      <c r="E565" s="186">
        <v>14160.698253796356</v>
      </c>
    </row>
    <row r="566" spans="1:5" x14ac:dyDescent="0.35">
      <c r="A566" s="184">
        <v>485</v>
      </c>
      <c r="B566" s="185">
        <v>22.351657352014595</v>
      </c>
      <c r="C566" s="186">
        <v>682.96730797822386</v>
      </c>
      <c r="D566" s="187">
        <v>9834.7292348864212</v>
      </c>
      <c r="E566" s="186">
        <v>15265.451250557084</v>
      </c>
    </row>
    <row r="567" spans="1:5" x14ac:dyDescent="0.35">
      <c r="A567" s="184">
        <v>486</v>
      </c>
      <c r="B567" s="185">
        <v>21.893097993842666</v>
      </c>
      <c r="C567" s="186">
        <v>668.95577203408152</v>
      </c>
      <c r="D567" s="187">
        <v>9632.9631172907721</v>
      </c>
      <c r="E567" s="186">
        <v>14645.514270688822</v>
      </c>
    </row>
    <row r="568" spans="1:5" x14ac:dyDescent="0.35">
      <c r="A568" s="184">
        <v>487</v>
      </c>
      <c r="B568" s="185">
        <v>21.363909581352548</v>
      </c>
      <c r="C568" s="186">
        <v>652.78612609688344</v>
      </c>
      <c r="D568" s="187">
        <v>9400.1202157951211</v>
      </c>
      <c r="E568" s="186">
        <v>13946.063773895221</v>
      </c>
    </row>
    <row r="569" spans="1:5" x14ac:dyDescent="0.35">
      <c r="A569" s="184">
        <v>488</v>
      </c>
      <c r="B569" s="185">
        <v>21.919810888357127</v>
      </c>
      <c r="C569" s="186">
        <v>669.77199936646775</v>
      </c>
      <c r="D569" s="187">
        <v>9644.7167908771353</v>
      </c>
      <c r="E569" s="186">
        <v>14681.275564429821</v>
      </c>
    </row>
    <row r="570" spans="1:5" x14ac:dyDescent="0.35">
      <c r="A570" s="184">
        <v>489</v>
      </c>
      <c r="B570" s="185">
        <v>21.307797015056671</v>
      </c>
      <c r="C570" s="186">
        <v>651.07157546006488</v>
      </c>
      <c r="D570" s="187">
        <v>9375.4306866249353</v>
      </c>
      <c r="E570" s="186">
        <v>13872.900972176214</v>
      </c>
    </row>
    <row r="571" spans="1:5" x14ac:dyDescent="0.35">
      <c r="A571" s="184">
        <v>490</v>
      </c>
      <c r="B571" s="185">
        <v>21.932375103023986</v>
      </c>
      <c r="C571" s="186">
        <v>670.15590592573301</v>
      </c>
      <c r="D571" s="187">
        <v>9650.2450453305537</v>
      </c>
      <c r="E571" s="186">
        <v>14698.11070627003</v>
      </c>
    </row>
    <row r="572" spans="1:5" x14ac:dyDescent="0.35">
      <c r="A572" s="184">
        <v>491</v>
      </c>
      <c r="B572" s="185">
        <v>23.234523130500833</v>
      </c>
      <c r="C572" s="186">
        <v>709.94376232085881</v>
      </c>
      <c r="D572" s="187">
        <v>10223.190177420365</v>
      </c>
      <c r="E572" s="186">
        <v>16495.204766998781</v>
      </c>
    </row>
    <row r="573" spans="1:5" x14ac:dyDescent="0.35">
      <c r="A573" s="184">
        <v>492</v>
      </c>
      <c r="B573" s="185">
        <v>22.864808336765922</v>
      </c>
      <c r="C573" s="186">
        <v>698.64692140118086</v>
      </c>
      <c r="D573" s="187">
        <v>10060.515668177006</v>
      </c>
      <c r="E573" s="186">
        <v>15974.427952909566</v>
      </c>
    </row>
    <row r="574" spans="1:5" x14ac:dyDescent="0.35">
      <c r="A574" s="184">
        <v>493</v>
      </c>
      <c r="B574" s="185">
        <v>21.799956861288969</v>
      </c>
      <c r="C574" s="186">
        <v>666.10979298382972</v>
      </c>
      <c r="D574" s="187">
        <v>9591.9810189671462</v>
      </c>
      <c r="E574" s="186">
        <v>14521.164751929613</v>
      </c>
    </row>
    <row r="575" spans="1:5" x14ac:dyDescent="0.35">
      <c r="A575" s="184">
        <v>494</v>
      </c>
      <c r="B575" s="185">
        <v>21.549010213493354</v>
      </c>
      <c r="C575" s="186">
        <v>658.44197874563042</v>
      </c>
      <c r="D575" s="187">
        <v>9481.5644939370759</v>
      </c>
      <c r="E575" s="186">
        <v>14188.772924982364</v>
      </c>
    </row>
    <row r="576" spans="1:5" x14ac:dyDescent="0.35">
      <c r="A576" s="184">
        <v>495</v>
      </c>
      <c r="B576" s="185">
        <v>22.77872712080951</v>
      </c>
      <c r="C576" s="186">
        <v>696.01666202473518</v>
      </c>
      <c r="D576" s="187">
        <v>10022.639933156184</v>
      </c>
      <c r="E576" s="186">
        <v>15854.373615798142</v>
      </c>
    </row>
    <row r="577" spans="1:5" x14ac:dyDescent="0.35">
      <c r="A577" s="184">
        <v>496</v>
      </c>
      <c r="B577" s="185">
        <v>22.908830788370274</v>
      </c>
      <c r="C577" s="186">
        <v>699.99205186686959</v>
      </c>
      <c r="D577" s="187">
        <v>10079.885546882921</v>
      </c>
      <c r="E577" s="186">
        <v>16035.999469422224</v>
      </c>
    </row>
    <row r="578" spans="1:5" x14ac:dyDescent="0.35">
      <c r="A578" s="184">
        <v>497</v>
      </c>
      <c r="B578" s="185">
        <v>22.737299312797738</v>
      </c>
      <c r="C578" s="186">
        <v>694.75081233548656</v>
      </c>
      <c r="D578" s="187">
        <v>10004.411697631005</v>
      </c>
      <c r="E578" s="186">
        <v>15796.757167881329</v>
      </c>
    </row>
    <row r="579" spans="1:5" x14ac:dyDescent="0.35">
      <c r="A579" s="184">
        <v>498</v>
      </c>
      <c r="B579" s="185">
        <v>21.731877300861736</v>
      </c>
      <c r="C579" s="186">
        <v>664.0295841929975</v>
      </c>
      <c r="D579" s="187">
        <v>9562.0260123791631</v>
      </c>
      <c r="E579" s="186">
        <v>14430.609447824459</v>
      </c>
    </row>
    <row r="580" spans="1:5" x14ac:dyDescent="0.35">
      <c r="A580" s="184">
        <v>499</v>
      </c>
      <c r="B580" s="185">
        <v>21.738194580821482</v>
      </c>
      <c r="C580" s="186">
        <v>664.22261219176755</v>
      </c>
      <c r="D580" s="187">
        <v>9564.8056155614522</v>
      </c>
      <c r="E580" s="186">
        <v>14439.000388806171</v>
      </c>
    </row>
    <row r="581" spans="1:5" x14ac:dyDescent="0.35">
      <c r="A581" s="184">
        <v>500</v>
      </c>
      <c r="B581" s="185">
        <v>20.840470960707165</v>
      </c>
      <c r="C581" s="186">
        <v>636.79216824383002</v>
      </c>
      <c r="D581" s="187">
        <v>9169.8072227111516</v>
      </c>
      <c r="E581" s="186">
        <v>13271.048690291291</v>
      </c>
    </row>
    <row r="582" spans="1:5" x14ac:dyDescent="0.35">
      <c r="A582" s="184">
        <v>501</v>
      </c>
      <c r="B582" s="185">
        <v>22.644947463369238</v>
      </c>
      <c r="C582" s="186">
        <v>691.92895026961583</v>
      </c>
      <c r="D582" s="187">
        <v>9963.7768838824668</v>
      </c>
      <c r="E582" s="186">
        <v>15668.694727239677</v>
      </c>
    </row>
    <row r="583" spans="1:5" x14ac:dyDescent="0.35">
      <c r="A583" s="184">
        <v>502</v>
      </c>
      <c r="B583" s="185">
        <v>21.361990142206935</v>
      </c>
      <c r="C583" s="186">
        <v>652.72747656743411</v>
      </c>
      <c r="D583" s="187">
        <v>9399.2756625710499</v>
      </c>
      <c r="E583" s="186">
        <v>13943.557919981135</v>
      </c>
    </row>
    <row r="584" spans="1:5" x14ac:dyDescent="0.35">
      <c r="A584" s="184">
        <v>503</v>
      </c>
      <c r="B584" s="185">
        <v>23.367815861804068</v>
      </c>
      <c r="C584" s="186">
        <v>714.01659577734665</v>
      </c>
      <c r="D584" s="187">
        <v>10281.838979193792</v>
      </c>
      <c r="E584" s="186">
        <v>16685.008332397225</v>
      </c>
    </row>
    <row r="585" spans="1:5" x14ac:dyDescent="0.35">
      <c r="A585" s="184">
        <v>504</v>
      </c>
      <c r="B585" s="185">
        <v>22.725392548909007</v>
      </c>
      <c r="C585" s="186">
        <v>694.38699454999744</v>
      </c>
      <c r="D585" s="187">
        <v>9999.1727215199626</v>
      </c>
      <c r="E585" s="186">
        <v>15780.21703200583</v>
      </c>
    </row>
    <row r="586" spans="1:5" x14ac:dyDescent="0.35">
      <c r="A586" s="184">
        <v>505</v>
      </c>
      <c r="B586" s="185">
        <v>22.524636824927846</v>
      </c>
      <c r="C586" s="186">
        <v>688.25279187279534</v>
      </c>
      <c r="D586" s="187">
        <v>9910.8402029682511</v>
      </c>
      <c r="E586" s="186">
        <v>15502.644180677366</v>
      </c>
    </row>
    <row r="587" spans="1:5" x14ac:dyDescent="0.35">
      <c r="A587" s="184">
        <v>506</v>
      </c>
      <c r="B587" s="185">
        <v>22.34616807779409</v>
      </c>
      <c r="C587" s="186">
        <v>682.79958015481952</v>
      </c>
      <c r="D587" s="187">
        <v>9832.3139542293993</v>
      </c>
      <c r="E587" s="186">
        <v>15257.954181586836</v>
      </c>
    </row>
    <row r="588" spans="1:5" x14ac:dyDescent="0.35">
      <c r="A588" s="184">
        <v>507</v>
      </c>
      <c r="B588" s="185">
        <v>23.197532587219246</v>
      </c>
      <c r="C588" s="186">
        <v>708.81349572058809</v>
      </c>
      <c r="D588" s="187">
        <v>10206.914338376468</v>
      </c>
      <c r="E588" s="186">
        <v>16442.724165239131</v>
      </c>
    </row>
    <row r="589" spans="1:5" x14ac:dyDescent="0.35">
      <c r="A589" s="184">
        <v>508</v>
      </c>
      <c r="B589" s="185">
        <v>23.089076405758266</v>
      </c>
      <c r="C589" s="186">
        <v>705.49955684261386</v>
      </c>
      <c r="D589" s="187">
        <v>10159.193618533638</v>
      </c>
      <c r="E589" s="186">
        <v>16289.333172167708</v>
      </c>
    </row>
    <row r="590" spans="1:5" x14ac:dyDescent="0.35">
      <c r="A590" s="184">
        <v>509</v>
      </c>
      <c r="B590" s="185">
        <v>23.142967504689938</v>
      </c>
      <c r="C590" s="186">
        <v>707.14622930997052</v>
      </c>
      <c r="D590" s="187">
        <v>10182.905702063574</v>
      </c>
      <c r="E590" s="186">
        <v>16365.462205984668</v>
      </c>
    </row>
    <row r="591" spans="1:5" x14ac:dyDescent="0.35">
      <c r="A591" s="184">
        <v>510</v>
      </c>
      <c r="B591" s="185">
        <v>22.407316648868012</v>
      </c>
      <c r="C591" s="186">
        <v>684.66800871541147</v>
      </c>
      <c r="D591" s="187">
        <v>9859.2193255019247</v>
      </c>
      <c r="E591" s="186">
        <v>15341.572870636148</v>
      </c>
    </row>
    <row r="592" spans="1:5" x14ac:dyDescent="0.35">
      <c r="A592" s="184">
        <v>511</v>
      </c>
      <c r="B592" s="185">
        <v>22.320818967459459</v>
      </c>
      <c r="C592" s="186">
        <v>682.02502400570563</v>
      </c>
      <c r="D592" s="187">
        <v>9821.1603456821613</v>
      </c>
      <c r="E592" s="186">
        <v>15223.357092108547</v>
      </c>
    </row>
    <row r="593" spans="1:5" x14ac:dyDescent="0.35">
      <c r="A593" s="184">
        <v>512</v>
      </c>
      <c r="B593" s="185">
        <v>22.62382130265561</v>
      </c>
      <c r="C593" s="186">
        <v>691.2834286922548</v>
      </c>
      <c r="D593" s="187">
        <v>9954.4813731684681</v>
      </c>
      <c r="E593" s="186">
        <v>15639.472760220644</v>
      </c>
    </row>
    <row r="594" spans="1:5" x14ac:dyDescent="0.35">
      <c r="A594" s="184">
        <v>513</v>
      </c>
      <c r="B594" s="185">
        <v>21.278788552131616</v>
      </c>
      <c r="C594" s="186">
        <v>650.18520575957712</v>
      </c>
      <c r="D594" s="187">
        <v>9362.6669629379103</v>
      </c>
      <c r="E594" s="186">
        <v>13835.153513082229</v>
      </c>
    </row>
    <row r="595" spans="1:5" x14ac:dyDescent="0.35">
      <c r="A595" s="184">
        <v>514</v>
      </c>
      <c r="B595" s="185">
        <v>22.453351119129103</v>
      </c>
      <c r="C595" s="186">
        <v>686.07461752894494</v>
      </c>
      <c r="D595" s="187">
        <v>9879.4744924168044</v>
      </c>
      <c r="E595" s="186">
        <v>15404.674281299607</v>
      </c>
    </row>
    <row r="596" spans="1:5" x14ac:dyDescent="0.35">
      <c r="A596" s="184">
        <v>515</v>
      </c>
      <c r="B596" s="185">
        <v>22.044652971168723</v>
      </c>
      <c r="C596" s="186">
        <v>673.58661856348897</v>
      </c>
      <c r="D596" s="187">
        <v>9699.6473073142406</v>
      </c>
      <c r="E596" s="186">
        <v>14848.983252255111</v>
      </c>
    </row>
    <row r="597" spans="1:5" x14ac:dyDescent="0.35">
      <c r="A597" s="184">
        <v>516</v>
      </c>
      <c r="B597" s="185">
        <v>22.234020995437231</v>
      </c>
      <c r="C597" s="186">
        <v>679.37286374947098</v>
      </c>
      <c r="D597" s="187">
        <v>9782.9692379923817</v>
      </c>
      <c r="E597" s="186">
        <v>15105.190516336055</v>
      </c>
    </row>
    <row r="598" spans="1:5" x14ac:dyDescent="0.35">
      <c r="A598" s="184">
        <v>517</v>
      </c>
      <c r="B598" s="185">
        <v>23.115763717260396</v>
      </c>
      <c r="C598" s="186">
        <v>706.31500247184556</v>
      </c>
      <c r="D598" s="187">
        <v>10170.936035594576</v>
      </c>
      <c r="E598" s="186">
        <v>16327.010707095375</v>
      </c>
    </row>
    <row r="599" spans="1:5" x14ac:dyDescent="0.35">
      <c r="A599" s="184">
        <v>518</v>
      </c>
      <c r="B599" s="185">
        <v>22.46780929641271</v>
      </c>
      <c r="C599" s="186">
        <v>686.51639516816613</v>
      </c>
      <c r="D599" s="187">
        <v>9885.8360904215915</v>
      </c>
      <c r="E599" s="186">
        <v>15424.519445499065</v>
      </c>
    </row>
    <row r="600" spans="1:5" x14ac:dyDescent="0.35">
      <c r="A600" s="184">
        <v>519</v>
      </c>
      <c r="B600" s="185">
        <v>22.117237379893197</v>
      </c>
      <c r="C600" s="186">
        <v>675.80447549673659</v>
      </c>
      <c r="D600" s="187">
        <v>9731.5844471530072</v>
      </c>
      <c r="E600" s="186">
        <v>14946.928006955539</v>
      </c>
    </row>
    <row r="601" spans="1:5" x14ac:dyDescent="0.35">
      <c r="A601" s="184">
        <v>520</v>
      </c>
      <c r="B601" s="185">
        <v>22.042362963259965</v>
      </c>
      <c r="C601" s="186">
        <v>673.51664609961006</v>
      </c>
      <c r="D601" s="187">
        <v>9698.6397038343839</v>
      </c>
      <c r="E601" s="186">
        <v>14845.898375125114</v>
      </c>
    </row>
    <row r="602" spans="1:5" x14ac:dyDescent="0.35">
      <c r="A602" s="184">
        <v>521</v>
      </c>
      <c r="B602" s="185">
        <v>23.21712122334938</v>
      </c>
      <c r="C602" s="186">
        <v>709.41203738011995</v>
      </c>
      <c r="D602" s="187">
        <v>10215.533338273726</v>
      </c>
      <c r="E602" s="186">
        <v>16470.505269157507</v>
      </c>
    </row>
    <row r="603" spans="1:5" x14ac:dyDescent="0.35">
      <c r="A603" s="184">
        <v>522</v>
      </c>
      <c r="B603" s="185">
        <v>22.749515709608382</v>
      </c>
      <c r="C603" s="186">
        <v>695.12409112692285</v>
      </c>
      <c r="D603" s="187">
        <v>10009.786912227688</v>
      </c>
      <c r="E603" s="186">
        <v>15813.736431219178</v>
      </c>
    </row>
    <row r="604" spans="1:5" x14ac:dyDescent="0.35">
      <c r="A604" s="184">
        <v>523</v>
      </c>
      <c r="B604" s="185">
        <v>22.473760820092608</v>
      </c>
      <c r="C604" s="186">
        <v>686.69824728060757</v>
      </c>
      <c r="D604" s="187">
        <v>9888.4547608407483</v>
      </c>
      <c r="E604" s="186">
        <v>15432.692164961183</v>
      </c>
    </row>
    <row r="605" spans="1:5" x14ac:dyDescent="0.35">
      <c r="A605" s="184">
        <v>524</v>
      </c>
      <c r="B605" s="185">
        <v>22.91673572317945</v>
      </c>
      <c r="C605" s="186">
        <v>700.23359154159425</v>
      </c>
      <c r="D605" s="187">
        <v>10083.363718198958</v>
      </c>
      <c r="E605" s="186">
        <v>16047.068161851499</v>
      </c>
    </row>
    <row r="606" spans="1:5" x14ac:dyDescent="0.35">
      <c r="A606" s="184">
        <v>525</v>
      </c>
      <c r="B606" s="185">
        <v>21.780393659035461</v>
      </c>
      <c r="C606" s="186">
        <v>665.51202847052798</v>
      </c>
      <c r="D606" s="187">
        <v>9583.3732099756016</v>
      </c>
      <c r="E606" s="186">
        <v>14495.113964911314</v>
      </c>
    </row>
    <row r="607" spans="1:5" x14ac:dyDescent="0.35">
      <c r="A607" s="184">
        <v>526</v>
      </c>
      <c r="B607" s="185">
        <v>22.485089906157519</v>
      </c>
      <c r="C607" s="186">
        <v>687.04441379925765</v>
      </c>
      <c r="D607" s="187">
        <v>9893.4395587093095</v>
      </c>
      <c r="E607" s="186">
        <v>15448.255413799598</v>
      </c>
    </row>
    <row r="608" spans="1:5" x14ac:dyDescent="0.35">
      <c r="A608" s="184">
        <v>527</v>
      </c>
      <c r="B608" s="185">
        <v>22.178949020779886</v>
      </c>
      <c r="C608" s="186">
        <v>677.69010896827433</v>
      </c>
      <c r="D608" s="187">
        <v>9758.7375691431498</v>
      </c>
      <c r="E608" s="186">
        <v>15030.454378694121</v>
      </c>
    </row>
    <row r="609" spans="1:5" x14ac:dyDescent="0.35">
      <c r="A609" s="184">
        <v>528</v>
      </c>
      <c r="B609" s="185">
        <v>20.952765681387955</v>
      </c>
      <c r="C609" s="186">
        <v>640.22339582018765</v>
      </c>
      <c r="D609" s="187">
        <v>9219.2168998107009</v>
      </c>
      <c r="E609" s="186">
        <v>13414.450796362886</v>
      </c>
    </row>
    <row r="610" spans="1:5" x14ac:dyDescent="0.35">
      <c r="A610" s="184">
        <v>529</v>
      </c>
      <c r="B610" s="185">
        <v>22.832564300613122</v>
      </c>
      <c r="C610" s="186">
        <v>697.66168696317868</v>
      </c>
      <c r="D610" s="187">
        <v>10046.328292269773</v>
      </c>
      <c r="E610" s="186">
        <v>15929.405327661001</v>
      </c>
    </row>
    <row r="611" spans="1:5" x14ac:dyDescent="0.35">
      <c r="A611" s="184">
        <v>530</v>
      </c>
      <c r="B611" s="185">
        <v>23.040229263498514</v>
      </c>
      <c r="C611" s="186">
        <v>704.00700527356582</v>
      </c>
      <c r="D611" s="187">
        <v>10137.700875939347</v>
      </c>
      <c r="E611" s="186">
        <v>16220.482804611964</v>
      </c>
    </row>
    <row r="612" spans="1:5" x14ac:dyDescent="0.35">
      <c r="A612" s="184">
        <v>531</v>
      </c>
      <c r="B612" s="185">
        <v>21.023519773971028</v>
      </c>
      <c r="C612" s="186">
        <v>642.38532642689256</v>
      </c>
      <c r="D612" s="187">
        <v>9250.3487005472525</v>
      </c>
      <c r="E612" s="186">
        <v>13505.200612644609</v>
      </c>
    </row>
    <row r="613" spans="1:5" x14ac:dyDescent="0.35">
      <c r="A613" s="184">
        <v>532</v>
      </c>
      <c r="B613" s="185">
        <v>22.761817124795321</v>
      </c>
      <c r="C613" s="186">
        <v>695.4999677020794</v>
      </c>
      <c r="D613" s="187">
        <v>10015.199534909942</v>
      </c>
      <c r="E613" s="186">
        <v>15830.843075135785</v>
      </c>
    </row>
    <row r="614" spans="1:5" x14ac:dyDescent="0.35">
      <c r="A614" s="184">
        <v>533</v>
      </c>
      <c r="B614" s="185">
        <v>23.051498855100689</v>
      </c>
      <c r="C614" s="186">
        <v>704.35135390585458</v>
      </c>
      <c r="D614" s="187">
        <v>10142.659496244305</v>
      </c>
      <c r="E614" s="186">
        <v>16236.354428149427</v>
      </c>
    </row>
    <row r="615" spans="1:5" x14ac:dyDescent="0.35">
      <c r="A615" s="184">
        <v>534</v>
      </c>
      <c r="B615" s="185">
        <v>21.514465413001822</v>
      </c>
      <c r="C615" s="186">
        <v>657.38644317505589</v>
      </c>
      <c r="D615" s="187">
        <v>9466.3647817208039</v>
      </c>
      <c r="E615" s="186">
        <v>14143.317894666028</v>
      </c>
    </row>
    <row r="616" spans="1:5" x14ac:dyDescent="0.35">
      <c r="A616" s="184">
        <v>535</v>
      </c>
      <c r="B616" s="185">
        <v>22.486110093490389</v>
      </c>
      <c r="C616" s="186">
        <v>687.07558618998405</v>
      </c>
      <c r="D616" s="187">
        <v>9893.8884411357685</v>
      </c>
      <c r="E616" s="186">
        <v>15449.657273617426</v>
      </c>
    </row>
    <row r="617" spans="1:5" x14ac:dyDescent="0.35">
      <c r="A617" s="184">
        <v>536</v>
      </c>
      <c r="B617" s="185">
        <v>22.583037613107454</v>
      </c>
      <c r="C617" s="186">
        <v>690.03726040050572</v>
      </c>
      <c r="D617" s="187">
        <v>9936.5365497672792</v>
      </c>
      <c r="E617" s="186">
        <v>15583.137406070244</v>
      </c>
    </row>
    <row r="618" spans="1:5" x14ac:dyDescent="0.35">
      <c r="A618" s="184">
        <v>537</v>
      </c>
      <c r="B618" s="185">
        <v>23.343550650523614</v>
      </c>
      <c r="C618" s="186">
        <v>713.27515876599932</v>
      </c>
      <c r="D618" s="187">
        <v>10271.162286230388</v>
      </c>
      <c r="E618" s="186">
        <v>16650.374796414377</v>
      </c>
    </row>
    <row r="619" spans="1:5" x14ac:dyDescent="0.35">
      <c r="A619" s="184">
        <v>538</v>
      </c>
      <c r="B619" s="185">
        <v>21.943355602553513</v>
      </c>
      <c r="C619" s="186">
        <v>670.49142118913517</v>
      </c>
      <c r="D619" s="187">
        <v>9655.0764651235459</v>
      </c>
      <c r="E619" s="186">
        <v>14712.831683614677</v>
      </c>
    </row>
    <row r="620" spans="1:5" x14ac:dyDescent="0.35">
      <c r="A620" s="184">
        <v>539</v>
      </c>
      <c r="B620" s="185">
        <v>22.069320038600779</v>
      </c>
      <c r="C620" s="186">
        <v>674.34033451280163</v>
      </c>
      <c r="D620" s="187">
        <v>9710.5008169843422</v>
      </c>
      <c r="E620" s="186">
        <v>14882.232657300126</v>
      </c>
    </row>
    <row r="621" spans="1:5" x14ac:dyDescent="0.35">
      <c r="A621" s="184">
        <v>540</v>
      </c>
      <c r="B621" s="185">
        <v>21.912870760348977</v>
      </c>
      <c r="C621" s="186">
        <v>669.55993989955221</v>
      </c>
      <c r="D621" s="187">
        <v>9641.6631345535498</v>
      </c>
      <c r="E621" s="186">
        <v>14671.980429325915</v>
      </c>
    </row>
    <row r="622" spans="1:5" x14ac:dyDescent="0.35">
      <c r="A622" s="184">
        <v>541</v>
      </c>
      <c r="B622" s="185">
        <v>21.807328856469855</v>
      </c>
      <c r="C622" s="186">
        <v>666.33504839213458</v>
      </c>
      <c r="D622" s="187">
        <v>9595.2246968467371</v>
      </c>
      <c r="E622" s="186">
        <v>14530.987528879034</v>
      </c>
    </row>
    <row r="623" spans="1:5" x14ac:dyDescent="0.35">
      <c r="A623" s="184">
        <v>542</v>
      </c>
      <c r="B623" s="185">
        <v>22.843490535284197</v>
      </c>
      <c r="C623" s="186">
        <v>697.99554413368378</v>
      </c>
      <c r="D623" s="187">
        <v>10051.135835525045</v>
      </c>
      <c r="E623" s="186">
        <v>15944.654606088348</v>
      </c>
    </row>
    <row r="624" spans="1:5" x14ac:dyDescent="0.35">
      <c r="A624" s="184">
        <v>543</v>
      </c>
      <c r="B624" s="185">
        <v>21.325819200162691</v>
      </c>
      <c r="C624" s="186">
        <v>651.6222533383044</v>
      </c>
      <c r="D624" s="187">
        <v>9383.360448071584</v>
      </c>
      <c r="E624" s="186">
        <v>13896.378361495288</v>
      </c>
    </row>
    <row r="625" spans="1:5" x14ac:dyDescent="0.35">
      <c r="A625" s="184">
        <v>544</v>
      </c>
      <c r="B625" s="185">
        <v>21.517189199307094</v>
      </c>
      <c r="C625" s="186">
        <v>657.46966997882794</v>
      </c>
      <c r="D625" s="187">
        <v>9467.5632476951214</v>
      </c>
      <c r="E625" s="186">
        <v>14146.899281740436</v>
      </c>
    </row>
    <row r="626" spans="1:5" x14ac:dyDescent="0.35">
      <c r="A626" s="184">
        <v>545</v>
      </c>
      <c r="B626" s="185">
        <v>22.275500964337521</v>
      </c>
      <c r="C626" s="186">
        <v>680.64030724364659</v>
      </c>
      <c r="D626" s="187">
        <v>9801.2204243085107</v>
      </c>
      <c r="E626" s="186">
        <v>15161.603820372837</v>
      </c>
    </row>
    <row r="627" spans="1:5" x14ac:dyDescent="0.35">
      <c r="A627" s="184">
        <v>546</v>
      </c>
      <c r="B627" s="185">
        <v>23.396027858709591</v>
      </c>
      <c r="C627" s="186">
        <v>714.87862901612652</v>
      </c>
      <c r="D627" s="187">
        <v>10294.25225783222</v>
      </c>
      <c r="E627" s="186">
        <v>16725.320320057413</v>
      </c>
    </row>
    <row r="628" spans="1:5" x14ac:dyDescent="0.35">
      <c r="A628" s="184">
        <v>547</v>
      </c>
      <c r="B628" s="185">
        <v>22.835981467982617</v>
      </c>
      <c r="C628" s="186">
        <v>697.76610041057995</v>
      </c>
      <c r="D628" s="187">
        <v>10047.831845912351</v>
      </c>
      <c r="E628" s="186">
        <v>15934.173737962501</v>
      </c>
    </row>
    <row r="629" spans="1:5" x14ac:dyDescent="0.35">
      <c r="A629" s="184">
        <v>548</v>
      </c>
      <c r="B629" s="185">
        <v>21.693685862633139</v>
      </c>
      <c r="C629" s="186">
        <v>662.86262358045713</v>
      </c>
      <c r="D629" s="187">
        <v>9545.2217795585821</v>
      </c>
      <c r="E629" s="186">
        <v>14379.933526035275</v>
      </c>
    </row>
    <row r="630" spans="1:5" x14ac:dyDescent="0.35">
      <c r="A630" s="184">
        <v>549</v>
      </c>
      <c r="B630" s="185">
        <v>22.012821966675897</v>
      </c>
      <c r="C630" s="186">
        <v>672.61400453731915</v>
      </c>
      <c r="D630" s="187">
        <v>9685.6416653373944</v>
      </c>
      <c r="E630" s="186">
        <v>14806.13233417294</v>
      </c>
    </row>
    <row r="631" spans="1:5" x14ac:dyDescent="0.35">
      <c r="A631" s="184">
        <v>550</v>
      </c>
      <c r="B631" s="185">
        <v>21.159144184809854</v>
      </c>
      <c r="C631" s="186">
        <v>646.52940564696769</v>
      </c>
      <c r="D631" s="187">
        <v>9310.0234413163344</v>
      </c>
      <c r="E631" s="186">
        <v>13680.008913803607</v>
      </c>
    </row>
    <row r="632" spans="1:5" x14ac:dyDescent="0.35">
      <c r="A632" s="184">
        <v>551</v>
      </c>
      <c r="B632" s="185">
        <v>23.119003094312113</v>
      </c>
      <c r="C632" s="186">
        <v>706.41398343731464</v>
      </c>
      <c r="D632" s="187">
        <v>10172.361361497329</v>
      </c>
      <c r="E632" s="186">
        <v>16331.587068952622</v>
      </c>
    </row>
    <row r="633" spans="1:5" x14ac:dyDescent="0.35">
      <c r="A633" s="184">
        <v>552</v>
      </c>
      <c r="B633" s="185">
        <v>23.072228428255407</v>
      </c>
      <c r="C633" s="186">
        <v>704.9847575300264</v>
      </c>
      <c r="D633" s="187">
        <v>10151.780508432379</v>
      </c>
      <c r="E633" s="186">
        <v>16265.56936417102</v>
      </c>
    </row>
    <row r="634" spans="1:5" x14ac:dyDescent="0.35">
      <c r="A634" s="184">
        <v>553</v>
      </c>
      <c r="B634" s="185">
        <v>21.326433502092325</v>
      </c>
      <c r="C634" s="186">
        <v>651.64102367504347</v>
      </c>
      <c r="D634" s="187">
        <v>9383.6307409206238</v>
      </c>
      <c r="E634" s="186">
        <v>13897.178958641185</v>
      </c>
    </row>
    <row r="635" spans="1:5" x14ac:dyDescent="0.35">
      <c r="A635" s="184">
        <v>554</v>
      </c>
      <c r="B635" s="185">
        <v>22.410957629267589</v>
      </c>
      <c r="C635" s="186">
        <v>684.77926089428752</v>
      </c>
      <c r="D635" s="187">
        <v>9860.8213568777392</v>
      </c>
      <c r="E635" s="186">
        <v>15346.559001303052</v>
      </c>
    </row>
    <row r="636" spans="1:5" x14ac:dyDescent="0.35">
      <c r="A636" s="184">
        <v>555</v>
      </c>
      <c r="B636" s="185">
        <v>21.336756665666005</v>
      </c>
      <c r="C636" s="186">
        <v>651.95645367312807</v>
      </c>
      <c r="D636" s="187">
        <v>9388.1729328930414</v>
      </c>
      <c r="E636" s="186">
        <v>13910.636208634085</v>
      </c>
    </row>
    <row r="637" spans="1:5" x14ac:dyDescent="0.35">
      <c r="A637" s="184">
        <v>556</v>
      </c>
      <c r="B637" s="185">
        <v>22.670586874314182</v>
      </c>
      <c r="C637" s="186">
        <v>692.71237671515576</v>
      </c>
      <c r="D637" s="187">
        <v>9975.0582246982412</v>
      </c>
      <c r="E637" s="186">
        <v>15704.196115233592</v>
      </c>
    </row>
    <row r="638" spans="1:5" x14ac:dyDescent="0.35">
      <c r="A638" s="184">
        <v>557</v>
      </c>
      <c r="B638" s="185">
        <v>22.836636046514776</v>
      </c>
      <c r="C638" s="186">
        <v>697.78610142128491</v>
      </c>
      <c r="D638" s="187">
        <v>10048.119860466502</v>
      </c>
      <c r="E638" s="186">
        <v>15935.08723647433</v>
      </c>
    </row>
    <row r="639" spans="1:5" x14ac:dyDescent="0.35">
      <c r="A639" s="184">
        <v>558</v>
      </c>
      <c r="B639" s="185">
        <v>23.034179939404876</v>
      </c>
      <c r="C639" s="186">
        <v>703.82216481514899</v>
      </c>
      <c r="D639" s="187">
        <v>10135.039173338144</v>
      </c>
      <c r="E639" s="186">
        <v>16211.966389693618</v>
      </c>
    </row>
    <row r="640" spans="1:5" x14ac:dyDescent="0.35">
      <c r="A640" s="184">
        <v>559</v>
      </c>
      <c r="B640" s="185">
        <v>21.525656865771566</v>
      </c>
      <c r="C640" s="186">
        <v>657.72840423190917</v>
      </c>
      <c r="D640" s="187">
        <v>9471.28902093949</v>
      </c>
      <c r="E640" s="186">
        <v>14158.035940367572</v>
      </c>
    </row>
    <row r="641" spans="1:5" x14ac:dyDescent="0.35">
      <c r="A641" s="184">
        <v>560</v>
      </c>
      <c r="B641" s="185">
        <v>23.222505898870768</v>
      </c>
      <c r="C641" s="186">
        <v>709.57656913216249</v>
      </c>
      <c r="D641" s="187">
        <v>10217.902595503139</v>
      </c>
      <c r="E641" s="186">
        <v>16478.146062372125</v>
      </c>
    </row>
    <row r="642" spans="1:5" x14ac:dyDescent="0.35">
      <c r="A642" s="184">
        <v>561</v>
      </c>
      <c r="B642" s="185">
        <v>23.044690899738367</v>
      </c>
      <c r="C642" s="186">
        <v>704.14333304756133</v>
      </c>
      <c r="D642" s="187">
        <v>10139.663995884883</v>
      </c>
      <c r="E642" s="186">
        <v>16226.765459192578</v>
      </c>
    </row>
    <row r="643" spans="1:5" x14ac:dyDescent="0.35">
      <c r="A643" s="184">
        <v>562</v>
      </c>
      <c r="B643" s="185">
        <v>21.088922145521167</v>
      </c>
      <c r="C643" s="186">
        <v>644.3837322242581</v>
      </c>
      <c r="D643" s="187">
        <v>9279.1257440293157</v>
      </c>
      <c r="E643" s="186">
        <v>13589.358360717739</v>
      </c>
    </row>
    <row r="644" spans="1:5" x14ac:dyDescent="0.35">
      <c r="A644" s="184">
        <v>563</v>
      </c>
      <c r="B644" s="185">
        <v>21.469977460968234</v>
      </c>
      <c r="C644" s="186">
        <v>656.02708908514069</v>
      </c>
      <c r="D644" s="187">
        <v>9446.7900828260244</v>
      </c>
      <c r="E644" s="186">
        <v>14084.886816442571</v>
      </c>
    </row>
    <row r="645" spans="1:5" x14ac:dyDescent="0.35">
      <c r="A645" s="184">
        <v>564</v>
      </c>
      <c r="B645" s="185">
        <v>21.838674838906993</v>
      </c>
      <c r="C645" s="186">
        <v>667.29284229993596</v>
      </c>
      <c r="D645" s="187">
        <v>9609.0169291190759</v>
      </c>
      <c r="E645" s="186">
        <v>14572.791405318343</v>
      </c>
    </row>
    <row r="646" spans="1:5" x14ac:dyDescent="0.35">
      <c r="A646" s="184">
        <v>565</v>
      </c>
      <c r="B646" s="185">
        <v>22.209695585701784</v>
      </c>
      <c r="C646" s="186">
        <v>678.62958734088795</v>
      </c>
      <c r="D646" s="187">
        <v>9772.2660577087845</v>
      </c>
      <c r="E646" s="186">
        <v>15072.156550291542</v>
      </c>
    </row>
    <row r="647" spans="1:5" x14ac:dyDescent="0.35">
      <c r="A647" s="184">
        <v>566</v>
      </c>
      <c r="B647" s="185">
        <v>23.286621022877949</v>
      </c>
      <c r="C647" s="186">
        <v>711.53564236571515</v>
      </c>
      <c r="D647" s="187">
        <v>10246.113250066297</v>
      </c>
      <c r="E647" s="186">
        <v>16569.260848040427</v>
      </c>
    </row>
    <row r="648" spans="1:5" x14ac:dyDescent="0.35">
      <c r="A648" s="184">
        <v>567</v>
      </c>
      <c r="B648" s="185">
        <v>21.32315314059877</v>
      </c>
      <c r="C648" s="186">
        <v>651.54079040718466</v>
      </c>
      <c r="D648" s="187">
        <v>9382.1873818634594</v>
      </c>
      <c r="E648" s="186">
        <v>13892.904051199164</v>
      </c>
    </row>
    <row r="649" spans="1:5" x14ac:dyDescent="0.35">
      <c r="A649" s="184">
        <v>568</v>
      </c>
      <c r="B649" s="185">
        <v>21.719122151520416</v>
      </c>
      <c r="C649" s="186">
        <v>663.63984351867941</v>
      </c>
      <c r="D649" s="187">
        <v>9556.4137466689826</v>
      </c>
      <c r="E649" s="186">
        <v>14413.674825998092</v>
      </c>
    </row>
    <row r="650" spans="1:5" x14ac:dyDescent="0.35">
      <c r="A650" s="184">
        <v>569</v>
      </c>
      <c r="B650" s="185">
        <v>22.326037408534624</v>
      </c>
      <c r="C650" s="186">
        <v>682.18447637189138</v>
      </c>
      <c r="D650" s="187">
        <v>9823.4564597552344</v>
      </c>
      <c r="E650" s="186">
        <v>15230.476139000451</v>
      </c>
    </row>
    <row r="651" spans="1:5" x14ac:dyDescent="0.35">
      <c r="A651" s="184">
        <v>570</v>
      </c>
      <c r="B651" s="185">
        <v>22.661328033398203</v>
      </c>
      <c r="C651" s="186">
        <v>692.4294676871674</v>
      </c>
      <c r="D651" s="187">
        <v>9970.9843346952093</v>
      </c>
      <c r="E651" s="186">
        <v>15691.371307250201</v>
      </c>
    </row>
    <row r="652" spans="1:5" x14ac:dyDescent="0.35">
      <c r="A652" s="184">
        <v>571</v>
      </c>
      <c r="B652" s="185">
        <v>22.315095073996087</v>
      </c>
      <c r="C652" s="186">
        <v>681.85012726099171</v>
      </c>
      <c r="D652" s="187">
        <v>9818.6418325582781</v>
      </c>
      <c r="E652" s="186">
        <v>15215.55041604536</v>
      </c>
    </row>
    <row r="653" spans="1:5" x14ac:dyDescent="0.35">
      <c r="A653" s="184">
        <v>572</v>
      </c>
      <c r="B653" s="185">
        <v>21.038218583541649</v>
      </c>
      <c r="C653" s="186">
        <v>642.83445671932827</v>
      </c>
      <c r="D653" s="187">
        <v>9256.816176758326</v>
      </c>
      <c r="E653" s="186">
        <v>13524.091813493473</v>
      </c>
    </row>
    <row r="654" spans="1:5" x14ac:dyDescent="0.35">
      <c r="A654" s="184">
        <v>573</v>
      </c>
      <c r="B654" s="185">
        <v>22.651303865078418</v>
      </c>
      <c r="C654" s="186">
        <v>692.12317365517401</v>
      </c>
      <c r="D654" s="187">
        <v>9966.5737006345043</v>
      </c>
      <c r="E654" s="186">
        <v>15677.492318525785</v>
      </c>
    </row>
    <row r="655" spans="1:5" x14ac:dyDescent="0.35">
      <c r="A655" s="184">
        <v>574</v>
      </c>
      <c r="B655" s="185">
        <v>20.854762640926637</v>
      </c>
      <c r="C655" s="186">
        <v>637.22885847275836</v>
      </c>
      <c r="D655" s="187">
        <v>9176.0955620077202</v>
      </c>
      <c r="E655" s="186">
        <v>13289.256591398009</v>
      </c>
    </row>
    <row r="656" spans="1:5" x14ac:dyDescent="0.35">
      <c r="A656" s="184">
        <v>575</v>
      </c>
      <c r="B656" s="185">
        <v>20.861355574658308</v>
      </c>
      <c r="C656" s="186">
        <v>637.43030922567061</v>
      </c>
      <c r="D656" s="187">
        <v>9178.9964528496566</v>
      </c>
      <c r="E656" s="186">
        <v>13297.660334821112</v>
      </c>
    </row>
    <row r="657" spans="1:5" x14ac:dyDescent="0.35">
      <c r="A657" s="184">
        <v>576</v>
      </c>
      <c r="B657" s="185">
        <v>22.613671881485107</v>
      </c>
      <c r="C657" s="186">
        <v>690.97330748982267</v>
      </c>
      <c r="D657" s="187">
        <v>9950.015627853445</v>
      </c>
      <c r="E657" s="186">
        <v>15625.443654439365</v>
      </c>
    </row>
    <row r="658" spans="1:5" x14ac:dyDescent="0.35">
      <c r="A658" s="184">
        <v>577</v>
      </c>
      <c r="B658" s="185">
        <v>21.861929804101827</v>
      </c>
      <c r="C658" s="186">
        <v>668.00341068088926</v>
      </c>
      <c r="D658" s="187">
        <v>9619.2491138048044</v>
      </c>
      <c r="E658" s="186">
        <v>14603.843673206205</v>
      </c>
    </row>
    <row r="659" spans="1:5" x14ac:dyDescent="0.35">
      <c r="A659" s="184">
        <v>578</v>
      </c>
      <c r="B659" s="185">
        <v>22.177418791786788</v>
      </c>
      <c r="C659" s="186">
        <v>677.64335197126309</v>
      </c>
      <c r="D659" s="187">
        <v>9758.0642683861879</v>
      </c>
      <c r="E659" s="186">
        <v>15028.38040813688</v>
      </c>
    </row>
    <row r="660" spans="1:5" x14ac:dyDescent="0.35">
      <c r="A660" s="184">
        <v>579</v>
      </c>
      <c r="B660" s="185">
        <v>22.558078667408001</v>
      </c>
      <c r="C660" s="186">
        <v>689.27462594857786</v>
      </c>
      <c r="D660" s="187">
        <v>9925.5546136595203</v>
      </c>
      <c r="E660" s="186">
        <v>15548.711235596244</v>
      </c>
    </row>
    <row r="661" spans="1:5" x14ac:dyDescent="0.35">
      <c r="A661" s="184">
        <v>580</v>
      </c>
      <c r="B661" s="185">
        <v>21.983618886882276</v>
      </c>
      <c r="C661" s="186">
        <v>671.72168821029186</v>
      </c>
      <c r="D661" s="187">
        <v>9672.792310228202</v>
      </c>
      <c r="E661" s="186">
        <v>14766.87359166822</v>
      </c>
    </row>
    <row r="662" spans="1:5" x14ac:dyDescent="0.35">
      <c r="A662" s="184">
        <v>581</v>
      </c>
      <c r="B662" s="185">
        <v>22.553644491031942</v>
      </c>
      <c r="C662" s="186">
        <v>689.13913722597613</v>
      </c>
      <c r="D662" s="187">
        <v>9923.6035760540544</v>
      </c>
      <c r="E662" s="186">
        <v>15542.599105851143</v>
      </c>
    </row>
    <row r="663" spans="1:5" x14ac:dyDescent="0.35">
      <c r="A663" s="184">
        <v>582</v>
      </c>
      <c r="B663" s="185">
        <v>22.803723149009592</v>
      </c>
      <c r="C663" s="186">
        <v>696.7804295530708</v>
      </c>
      <c r="D663" s="187">
        <v>10033.638185564221</v>
      </c>
      <c r="E663" s="186">
        <v>15889.188011176208</v>
      </c>
    </row>
    <row r="664" spans="1:5" x14ac:dyDescent="0.35">
      <c r="A664" s="184">
        <v>583</v>
      </c>
      <c r="B664" s="185">
        <v>23.092992107333963</v>
      </c>
      <c r="C664" s="186">
        <v>705.61920327964901</v>
      </c>
      <c r="D664" s="187">
        <v>10160.916527226946</v>
      </c>
      <c r="E664" s="186">
        <v>16294.858692120215</v>
      </c>
    </row>
    <row r="665" spans="1:5" x14ac:dyDescent="0.35">
      <c r="A665" s="184">
        <v>584</v>
      </c>
      <c r="B665" s="185">
        <v>22.509791121067796</v>
      </c>
      <c r="C665" s="186">
        <v>687.79917314373824</v>
      </c>
      <c r="D665" s="187">
        <v>9904.3080932698304</v>
      </c>
      <c r="E665" s="186">
        <v>15482.215720708691</v>
      </c>
    </row>
    <row r="666" spans="1:5" x14ac:dyDescent="0.35">
      <c r="A666" s="184">
        <v>585</v>
      </c>
      <c r="B666" s="185">
        <v>22.454767162594063</v>
      </c>
      <c r="C666" s="186">
        <v>686.11788552370751</v>
      </c>
      <c r="D666" s="187">
        <v>9880.0975515413884</v>
      </c>
      <c r="E666" s="186">
        <v>15406.617365526219</v>
      </c>
    </row>
    <row r="667" spans="1:5" x14ac:dyDescent="0.35">
      <c r="A667" s="184">
        <v>586</v>
      </c>
      <c r="B667" s="185">
        <v>21.89265841748864</v>
      </c>
      <c r="C667" s="186">
        <v>668.94234053437515</v>
      </c>
      <c r="D667" s="187">
        <v>9632.7697036950012</v>
      </c>
      <c r="E667" s="186">
        <v>14644.926162314441</v>
      </c>
    </row>
    <row r="668" spans="1:5" x14ac:dyDescent="0.35">
      <c r="A668" s="184">
        <v>587</v>
      </c>
      <c r="B668" s="185">
        <v>21.179801136354016</v>
      </c>
      <c r="C668" s="186">
        <v>647.16059027748383</v>
      </c>
      <c r="D668" s="187">
        <v>9319.1124999957665</v>
      </c>
      <c r="E668" s="186">
        <v>13706.732605362587</v>
      </c>
    </row>
    <row r="669" spans="1:5" x14ac:dyDescent="0.35">
      <c r="A669" s="184">
        <v>588</v>
      </c>
      <c r="B669" s="185">
        <v>22.235011818354799</v>
      </c>
      <c r="C669" s="186">
        <v>679.4031388941745</v>
      </c>
      <c r="D669" s="187">
        <v>9783.4052000761112</v>
      </c>
      <c r="E669" s="186">
        <v>15106.536822739317</v>
      </c>
    </row>
    <row r="670" spans="1:5" x14ac:dyDescent="0.35">
      <c r="A670" s="184">
        <v>589</v>
      </c>
      <c r="B670" s="185">
        <v>22.354524100101752</v>
      </c>
      <c r="C670" s="186">
        <v>683.05490305866465</v>
      </c>
      <c r="D670" s="187">
        <v>9835.9906040447713</v>
      </c>
      <c r="E670" s="186">
        <v>15269.367292117584</v>
      </c>
    </row>
    <row r="671" spans="1:5" x14ac:dyDescent="0.35">
      <c r="A671" s="184">
        <v>590</v>
      </c>
      <c r="B671" s="185">
        <v>21.997264156722487</v>
      </c>
      <c r="C671" s="186">
        <v>672.13862701096502</v>
      </c>
      <c r="D671" s="187">
        <v>9678.7962289578936</v>
      </c>
      <c r="E671" s="186">
        <v>14785.210928296967</v>
      </c>
    </row>
    <row r="672" spans="1:5" x14ac:dyDescent="0.35">
      <c r="A672" s="184">
        <v>591</v>
      </c>
      <c r="B672" s="185">
        <v>20.71289450614703</v>
      </c>
      <c r="C672" s="186">
        <v>632.8939987989371</v>
      </c>
      <c r="D672" s="187">
        <v>9113.6735827046941</v>
      </c>
      <c r="E672" s="186">
        <v>13109.06663069593</v>
      </c>
    </row>
    <row r="673" spans="1:5" x14ac:dyDescent="0.35">
      <c r="A673" s="184">
        <v>592</v>
      </c>
      <c r="B673" s="185">
        <v>21.119101451964369</v>
      </c>
      <c r="C673" s="186">
        <v>645.30587769891122</v>
      </c>
      <c r="D673" s="187">
        <v>9292.4046388643219</v>
      </c>
      <c r="E673" s="186">
        <v>13628.280298672216</v>
      </c>
    </row>
    <row r="674" spans="1:5" x14ac:dyDescent="0.35">
      <c r="A674" s="184">
        <v>593</v>
      </c>
      <c r="B674" s="185">
        <v>22.042876526140013</v>
      </c>
      <c r="C674" s="186">
        <v>673.53233829872261</v>
      </c>
      <c r="D674" s="187">
        <v>9698.8656715016041</v>
      </c>
      <c r="E674" s="186">
        <v>14846.590169481105</v>
      </c>
    </row>
    <row r="675" spans="1:5" x14ac:dyDescent="0.35">
      <c r="A675" s="184">
        <v>594</v>
      </c>
      <c r="B675" s="185">
        <v>22.320437009707739</v>
      </c>
      <c r="C675" s="186">
        <v>682.01335307440308</v>
      </c>
      <c r="D675" s="187">
        <v>9820.9922842714041</v>
      </c>
      <c r="E675" s="186">
        <v>15222.836087076777</v>
      </c>
    </row>
    <row r="676" spans="1:5" x14ac:dyDescent="0.35">
      <c r="A676" s="184">
        <v>595</v>
      </c>
      <c r="B676" s="185">
        <v>22.060374268134282</v>
      </c>
      <c r="C676" s="186">
        <v>674.0669915263253</v>
      </c>
      <c r="D676" s="187">
        <v>9706.5646779790841</v>
      </c>
      <c r="E676" s="186">
        <v>14870.170114866036</v>
      </c>
    </row>
    <row r="677" spans="1:5" x14ac:dyDescent="0.35">
      <c r="A677" s="184">
        <v>596</v>
      </c>
      <c r="B677" s="185">
        <v>21.960240363292375</v>
      </c>
      <c r="C677" s="186">
        <v>671.00734443393367</v>
      </c>
      <c r="D677" s="187">
        <v>9662.5057598486455</v>
      </c>
      <c r="E677" s="186">
        <v>14735.482569303698</v>
      </c>
    </row>
    <row r="678" spans="1:5" x14ac:dyDescent="0.35">
      <c r="A678" s="184">
        <v>597</v>
      </c>
      <c r="B678" s="185">
        <v>22.023945894192789</v>
      </c>
      <c r="C678" s="186">
        <v>672.9539023225575</v>
      </c>
      <c r="D678" s="187">
        <v>9690.5361934448265</v>
      </c>
      <c r="E678" s="186">
        <v>14821.100334037905</v>
      </c>
    </row>
    <row r="679" spans="1:5" x14ac:dyDescent="0.35">
      <c r="A679" s="184">
        <v>598</v>
      </c>
      <c r="B679" s="185">
        <v>22.132154238009562</v>
      </c>
      <c r="C679" s="186">
        <v>676.26026838362554</v>
      </c>
      <c r="D679" s="187">
        <v>9738.1478647242075</v>
      </c>
      <c r="E679" s="186">
        <v>14967.096564904141</v>
      </c>
    </row>
    <row r="680" spans="1:5" x14ac:dyDescent="0.35">
      <c r="A680" s="184">
        <v>599</v>
      </c>
      <c r="B680" s="185">
        <v>22.03050719205908</v>
      </c>
      <c r="C680" s="186">
        <v>673.15438642402751</v>
      </c>
      <c r="D680" s="187">
        <v>9693.4231645059954</v>
      </c>
      <c r="E680" s="186">
        <v>14829.932551480655</v>
      </c>
    </row>
    <row r="681" spans="1:5" x14ac:dyDescent="0.35">
      <c r="A681" s="184">
        <v>600</v>
      </c>
      <c r="B681" s="185">
        <v>23.153919907981983</v>
      </c>
      <c r="C681" s="186">
        <v>707.48088607722718</v>
      </c>
      <c r="D681" s="187">
        <v>10187.724759512072</v>
      </c>
      <c r="E681" s="186">
        <v>16380.955772660243</v>
      </c>
    </row>
    <row r="682" spans="1:5" x14ac:dyDescent="0.35">
      <c r="A682" s="184">
        <v>601</v>
      </c>
      <c r="B682" s="185">
        <v>22.161733781135609</v>
      </c>
      <c r="C682" s="186">
        <v>677.1640877569215</v>
      </c>
      <c r="D682" s="187">
        <v>9751.1628636996684</v>
      </c>
      <c r="E682" s="186">
        <v>15007.130239014446</v>
      </c>
    </row>
    <row r="683" spans="1:5" x14ac:dyDescent="0.35">
      <c r="A683" s="184">
        <v>602</v>
      </c>
      <c r="B683" s="185">
        <v>22.866497905487591</v>
      </c>
      <c r="C683" s="186">
        <v>698.69854711212088</v>
      </c>
      <c r="D683" s="187">
        <v>10061.25907841454</v>
      </c>
      <c r="E683" s="186">
        <v>15976.788864106536</v>
      </c>
    </row>
    <row r="684" spans="1:5" x14ac:dyDescent="0.35">
      <c r="A684" s="184">
        <v>603</v>
      </c>
      <c r="B684" s="185">
        <v>21.938764001326948</v>
      </c>
      <c r="C684" s="186">
        <v>670.35112226276783</v>
      </c>
      <c r="D684" s="187">
        <v>9653.0561605838557</v>
      </c>
      <c r="E684" s="186">
        <v>14706.67506934753</v>
      </c>
    </row>
    <row r="685" spans="1:5" x14ac:dyDescent="0.35">
      <c r="A685" s="184">
        <v>604</v>
      </c>
      <c r="B685" s="185">
        <v>21.838294657189397</v>
      </c>
      <c r="C685" s="186">
        <v>667.28122563634281</v>
      </c>
      <c r="D685" s="187">
        <v>9608.8496491633341</v>
      </c>
      <c r="E685" s="186">
        <v>14572.284024656938</v>
      </c>
    </row>
    <row r="686" spans="1:5" x14ac:dyDescent="0.35">
      <c r="A686" s="184">
        <v>605</v>
      </c>
      <c r="B686" s="185">
        <v>22.20902073362782</v>
      </c>
      <c r="C686" s="186">
        <v>678.60896686085005</v>
      </c>
      <c r="D686" s="187">
        <v>9771.9691227962394</v>
      </c>
      <c r="E686" s="186">
        <v>15071.240615038372</v>
      </c>
    </row>
    <row r="687" spans="1:5" x14ac:dyDescent="0.35">
      <c r="A687" s="184">
        <v>606</v>
      </c>
      <c r="B687" s="185">
        <v>21.57827920617288</v>
      </c>
      <c r="C687" s="186">
        <v>659.33630907750478</v>
      </c>
      <c r="D687" s="187">
        <v>9494.4428507160665</v>
      </c>
      <c r="E687" s="186">
        <v>14227.342968041896</v>
      </c>
    </row>
    <row r="688" spans="1:5" x14ac:dyDescent="0.35">
      <c r="A688" s="184">
        <v>607</v>
      </c>
      <c r="B688" s="185">
        <v>21.843987254015193</v>
      </c>
      <c r="C688" s="186">
        <v>667.45516609490869</v>
      </c>
      <c r="D688" s="187">
        <v>9611.3543917666848</v>
      </c>
      <c r="E688" s="186">
        <v>14579.882140803778</v>
      </c>
    </row>
    <row r="689" spans="1:5" x14ac:dyDescent="0.35">
      <c r="A689" s="184">
        <v>608</v>
      </c>
      <c r="B689" s="185">
        <v>21.777318896688506</v>
      </c>
      <c r="C689" s="186">
        <v>665.41807739881563</v>
      </c>
      <c r="D689" s="187">
        <v>9582.0203145429441</v>
      </c>
      <c r="E689" s="186">
        <v>14491.021671135362</v>
      </c>
    </row>
    <row r="690" spans="1:5" x14ac:dyDescent="0.35">
      <c r="A690" s="184">
        <v>609</v>
      </c>
      <c r="B690" s="185">
        <v>21.698395477505638</v>
      </c>
      <c r="C690" s="186">
        <v>663.00652847933895</v>
      </c>
      <c r="D690" s="187">
        <v>9547.2940101024797</v>
      </c>
      <c r="E690" s="186">
        <v>14386.177859112802</v>
      </c>
    </row>
    <row r="691" spans="1:5" x14ac:dyDescent="0.35">
      <c r="A691" s="184">
        <v>610</v>
      </c>
      <c r="B691" s="185">
        <v>22.260035129435249</v>
      </c>
      <c r="C691" s="186">
        <v>680.16774006607716</v>
      </c>
      <c r="D691" s="187">
        <v>9794.4154569515085</v>
      </c>
      <c r="E691" s="186">
        <v>15140.55778777946</v>
      </c>
    </row>
    <row r="692" spans="1:5" x14ac:dyDescent="0.35">
      <c r="A692" s="184">
        <v>611</v>
      </c>
      <c r="B692" s="185">
        <v>23.009325975886949</v>
      </c>
      <c r="C692" s="186">
        <v>703.06273815210136</v>
      </c>
      <c r="D692" s="187">
        <v>10124.103429390259</v>
      </c>
      <c r="E692" s="186">
        <v>16176.999723641349</v>
      </c>
    </row>
    <row r="693" spans="1:5" x14ac:dyDescent="0.35">
      <c r="A693" s="184">
        <v>612</v>
      </c>
      <c r="B693" s="185">
        <v>21.827843874399473</v>
      </c>
      <c r="C693" s="186">
        <v>666.96189616220624</v>
      </c>
      <c r="D693" s="187">
        <v>9604.2513047357679</v>
      </c>
      <c r="E693" s="186">
        <v>14558.340139602071</v>
      </c>
    </row>
    <row r="694" spans="1:5" x14ac:dyDescent="0.35">
      <c r="A694" s="184">
        <v>613</v>
      </c>
      <c r="B694" s="185">
        <v>22.45279888317426</v>
      </c>
      <c r="C694" s="186">
        <v>686.05774365254695</v>
      </c>
      <c r="D694" s="187">
        <v>9879.2315085966748</v>
      </c>
      <c r="E694" s="186">
        <v>15403.916540474958</v>
      </c>
    </row>
    <row r="695" spans="1:5" x14ac:dyDescent="0.35">
      <c r="A695" s="184">
        <v>614</v>
      </c>
      <c r="B695" s="185">
        <v>22.138506914849149</v>
      </c>
      <c r="C695" s="186">
        <v>676.45437795372402</v>
      </c>
      <c r="D695" s="187">
        <v>9740.943042533625</v>
      </c>
      <c r="E695" s="186">
        <v>14975.6899239085</v>
      </c>
    </row>
    <row r="696" spans="1:5" x14ac:dyDescent="0.35">
      <c r="A696" s="184">
        <v>615</v>
      </c>
      <c r="B696" s="185">
        <v>22.567068537876622</v>
      </c>
      <c r="C696" s="186">
        <v>689.54931643511918</v>
      </c>
      <c r="D696" s="187">
        <v>9929.510156665714</v>
      </c>
      <c r="E696" s="186">
        <v>15561.106684237309</v>
      </c>
    </row>
    <row r="697" spans="1:5" x14ac:dyDescent="0.35">
      <c r="A697" s="184">
        <v>616</v>
      </c>
      <c r="B697" s="185">
        <v>22.273860556143184</v>
      </c>
      <c r="C697" s="186">
        <v>680.59018365993052</v>
      </c>
      <c r="D697" s="187">
        <v>9800.4986447029987</v>
      </c>
      <c r="E697" s="186">
        <v>15159.370846721171</v>
      </c>
    </row>
    <row r="698" spans="1:5" x14ac:dyDescent="0.35">
      <c r="A698" s="184">
        <v>617</v>
      </c>
      <c r="B698" s="185">
        <v>21.389539095334968</v>
      </c>
      <c r="C698" s="186">
        <v>653.56925013523517</v>
      </c>
      <c r="D698" s="187">
        <v>9411.3972019473858</v>
      </c>
      <c r="E698" s="186">
        <v>13979.54502727637</v>
      </c>
    </row>
    <row r="699" spans="1:5" x14ac:dyDescent="0.35">
      <c r="A699" s="184">
        <v>618</v>
      </c>
      <c r="B699" s="185">
        <v>21.939000936741103</v>
      </c>
      <c r="C699" s="186">
        <v>670.35836195597824</v>
      </c>
      <c r="D699" s="187">
        <v>9653.1604121660857</v>
      </c>
      <c r="E699" s="186">
        <v>14706.992730904438</v>
      </c>
    </row>
    <row r="700" spans="1:5" x14ac:dyDescent="0.35">
      <c r="A700" s="184">
        <v>619</v>
      </c>
      <c r="B700" s="185">
        <v>22.196583723701707</v>
      </c>
      <c r="C700" s="186">
        <v>678.22894711310778</v>
      </c>
      <c r="D700" s="187">
        <v>9766.4968384287513</v>
      </c>
      <c r="E700" s="186">
        <v>15054.365608434153</v>
      </c>
    </row>
    <row r="701" spans="1:5" x14ac:dyDescent="0.35">
      <c r="A701" s="184">
        <v>620</v>
      </c>
      <c r="B701" s="185">
        <v>21.409857203950494</v>
      </c>
      <c r="C701" s="186">
        <v>654.19008123182084</v>
      </c>
      <c r="D701" s="187">
        <v>9420.3371697382172</v>
      </c>
      <c r="E701" s="186">
        <v>14006.116223414059</v>
      </c>
    </row>
    <row r="702" spans="1:5" x14ac:dyDescent="0.35">
      <c r="A702" s="184">
        <v>621</v>
      </c>
      <c r="B702" s="185">
        <v>21.480102193499508</v>
      </c>
      <c r="C702" s="186">
        <v>656.33645591248489</v>
      </c>
      <c r="D702" s="187">
        <v>9451.2449651397837</v>
      </c>
      <c r="E702" s="186">
        <v>14098.174146319459</v>
      </c>
    </row>
    <row r="703" spans="1:5" x14ac:dyDescent="0.35">
      <c r="A703" s="184">
        <v>622</v>
      </c>
      <c r="B703" s="185">
        <v>23.20309477922946</v>
      </c>
      <c r="C703" s="186">
        <v>708.98345158756683</v>
      </c>
      <c r="D703" s="187">
        <v>10209.361702860962</v>
      </c>
      <c r="E703" s="186">
        <v>16450.610224091553</v>
      </c>
    </row>
    <row r="704" spans="1:5" x14ac:dyDescent="0.35">
      <c r="A704" s="184">
        <v>623</v>
      </c>
      <c r="B704" s="185">
        <v>21.144691855569373</v>
      </c>
      <c r="C704" s="186">
        <v>646.08780669795317</v>
      </c>
      <c r="D704" s="187">
        <v>9303.6644164505251</v>
      </c>
      <c r="E704" s="186">
        <v>13661.327584268889</v>
      </c>
    </row>
    <row r="705" spans="1:5" x14ac:dyDescent="0.35">
      <c r="A705" s="184">
        <v>624</v>
      </c>
      <c r="B705" s="185">
        <v>21.642409824915489</v>
      </c>
      <c r="C705" s="186">
        <v>661.29585576130671</v>
      </c>
      <c r="D705" s="187">
        <v>9522.6603229628163</v>
      </c>
      <c r="E705" s="186">
        <v>14312.0359259044</v>
      </c>
    </row>
    <row r="706" spans="1:5" x14ac:dyDescent="0.35">
      <c r="A706" s="184">
        <v>625</v>
      </c>
      <c r="B706" s="185">
        <v>22.359825445806976</v>
      </c>
      <c r="C706" s="186">
        <v>683.21688862187989</v>
      </c>
      <c r="D706" s="187">
        <v>9838.32319615507</v>
      </c>
      <c r="E706" s="186">
        <v>15276.610371212581</v>
      </c>
    </row>
    <row r="707" spans="1:5" x14ac:dyDescent="0.35">
      <c r="A707" s="184">
        <v>626</v>
      </c>
      <c r="B707" s="185">
        <v>21.57361418114407</v>
      </c>
      <c r="C707" s="186">
        <v>659.19376664606898</v>
      </c>
      <c r="D707" s="187">
        <v>9492.3902397033926</v>
      </c>
      <c r="E707" s="186">
        <v>14221.191992237409</v>
      </c>
    </row>
    <row r="708" spans="1:5" x14ac:dyDescent="0.35">
      <c r="A708" s="184">
        <v>627</v>
      </c>
      <c r="B708" s="185">
        <v>21.676224003813083</v>
      </c>
      <c r="C708" s="186">
        <v>662.3290667831775</v>
      </c>
      <c r="D708" s="187">
        <v>9537.5385616777567</v>
      </c>
      <c r="E708" s="186">
        <v>14356.793215828631</v>
      </c>
    </row>
    <row r="709" spans="1:5" x14ac:dyDescent="0.35">
      <c r="A709" s="184">
        <v>628</v>
      </c>
      <c r="B709" s="185">
        <v>21.594053579137395</v>
      </c>
      <c r="C709" s="186">
        <v>659.8183038069759</v>
      </c>
      <c r="D709" s="187">
        <v>9501.3835748204528</v>
      </c>
      <c r="E709" s="186">
        <v>14248.151804903393</v>
      </c>
    </row>
    <row r="710" spans="1:5" x14ac:dyDescent="0.35">
      <c r="A710" s="184">
        <v>629</v>
      </c>
      <c r="B710" s="185">
        <v>22.088424193977826</v>
      </c>
      <c r="C710" s="186">
        <v>674.92407259376705</v>
      </c>
      <c r="D710" s="187">
        <v>9718.9066453502437</v>
      </c>
      <c r="E710" s="186">
        <v>14908.009214178212</v>
      </c>
    </row>
    <row r="711" spans="1:5" x14ac:dyDescent="0.35">
      <c r="A711" s="184">
        <v>630</v>
      </c>
      <c r="B711" s="185">
        <v>22.33798299095519</v>
      </c>
      <c r="C711" s="186">
        <v>682.54948027918635</v>
      </c>
      <c r="D711" s="187">
        <v>9828.7125160202831</v>
      </c>
      <c r="E711" s="186">
        <v>15246.77868096177</v>
      </c>
    </row>
    <row r="712" spans="1:5" x14ac:dyDescent="0.35">
      <c r="A712" s="184">
        <v>631</v>
      </c>
      <c r="B712" s="185">
        <v>22.024388676274459</v>
      </c>
      <c r="C712" s="186">
        <v>672.967431775053</v>
      </c>
      <c r="D712" s="187">
        <v>9690.7310175607618</v>
      </c>
      <c r="E712" s="186">
        <v>14821.696283887981</v>
      </c>
    </row>
    <row r="713" spans="1:5" x14ac:dyDescent="0.35">
      <c r="A713" s="184">
        <v>632</v>
      </c>
      <c r="B713" s="185">
        <v>22.223150823450776</v>
      </c>
      <c r="C713" s="186">
        <v>679.04071960544047</v>
      </c>
      <c r="D713" s="187">
        <v>9778.1863623183417</v>
      </c>
      <c r="E713" s="186">
        <v>15090.424327056251</v>
      </c>
    </row>
    <row r="714" spans="1:5" x14ac:dyDescent="0.35">
      <c r="A714" s="184">
        <v>633</v>
      </c>
      <c r="B714" s="185">
        <v>22.130520128983346</v>
      </c>
      <c r="C714" s="186">
        <v>676.21033727449117</v>
      </c>
      <c r="D714" s="187">
        <v>9737.428856752671</v>
      </c>
      <c r="E714" s="186">
        <v>14964.886480479745</v>
      </c>
    </row>
    <row r="715" spans="1:5" x14ac:dyDescent="0.35">
      <c r="A715" s="184">
        <v>634</v>
      </c>
      <c r="B715" s="185">
        <v>21.450660804421265</v>
      </c>
      <c r="C715" s="186">
        <v>655.43685791287203</v>
      </c>
      <c r="D715" s="187">
        <v>9438.2907539453554</v>
      </c>
      <c r="E715" s="186">
        <v>14059.553717804674</v>
      </c>
    </row>
    <row r="716" spans="1:5" x14ac:dyDescent="0.35">
      <c r="A716" s="184">
        <v>635</v>
      </c>
      <c r="B716" s="185">
        <v>22.150495194491885</v>
      </c>
      <c r="C716" s="186">
        <v>676.82068649836333</v>
      </c>
      <c r="D716" s="187">
        <v>9746.2178855764287</v>
      </c>
      <c r="E716" s="186">
        <v>14991.913363814696</v>
      </c>
    </row>
    <row r="717" spans="1:5" x14ac:dyDescent="0.35">
      <c r="A717" s="184">
        <v>636</v>
      </c>
      <c r="B717" s="185">
        <v>22.638536682458184</v>
      </c>
      <c r="C717" s="186">
        <v>691.73306529733361</v>
      </c>
      <c r="D717" s="187">
        <v>9960.9561402816034</v>
      </c>
      <c r="E717" s="186">
        <v>15659.82437320293</v>
      </c>
    </row>
    <row r="718" spans="1:5" x14ac:dyDescent="0.35">
      <c r="A718" s="184">
        <v>637</v>
      </c>
      <c r="B718" s="185">
        <v>21.552890275110066</v>
      </c>
      <c r="C718" s="186">
        <v>658.56053618391866</v>
      </c>
      <c r="D718" s="187">
        <v>9483.2717210484298</v>
      </c>
      <c r="E718" s="186">
        <v>14193.88297588965</v>
      </c>
    </row>
    <row r="719" spans="1:5" x14ac:dyDescent="0.35">
      <c r="A719" s="184">
        <v>638</v>
      </c>
      <c r="B719" s="185">
        <v>22.575028665966506</v>
      </c>
      <c r="C719" s="186">
        <v>689.79254257119874</v>
      </c>
      <c r="D719" s="187">
        <v>9933.0126130252611</v>
      </c>
      <c r="E719" s="186">
        <v>15572.086422114733</v>
      </c>
    </row>
    <row r="720" spans="1:5" x14ac:dyDescent="0.35">
      <c r="A720" s="184">
        <v>639</v>
      </c>
      <c r="B720" s="185">
        <v>22.079036452919901</v>
      </c>
      <c r="C720" s="186">
        <v>674.63722495033039</v>
      </c>
      <c r="D720" s="187">
        <v>9714.7760392847558</v>
      </c>
      <c r="E720" s="186">
        <v>14895.339882175067</v>
      </c>
    </row>
    <row r="721" spans="1:5" x14ac:dyDescent="0.35">
      <c r="A721" s="184">
        <v>640</v>
      </c>
      <c r="B721" s="185">
        <v>21.990386027196692</v>
      </c>
      <c r="C721" s="186">
        <v>671.9284619421212</v>
      </c>
      <c r="D721" s="187">
        <v>9675.7698519665446</v>
      </c>
      <c r="E721" s="186">
        <v>14775.966260767786</v>
      </c>
    </row>
    <row r="722" spans="1:5" x14ac:dyDescent="0.35">
      <c r="A722" s="184">
        <v>641</v>
      </c>
      <c r="B722" s="185">
        <v>21.777848488688505</v>
      </c>
      <c r="C722" s="186">
        <v>665.43425937659333</v>
      </c>
      <c r="D722" s="187">
        <v>9582.2533350229423</v>
      </c>
      <c r="E722" s="186">
        <v>14491.726479886098</v>
      </c>
    </row>
    <row r="723" spans="1:5" x14ac:dyDescent="0.35">
      <c r="A723" s="184">
        <v>642</v>
      </c>
      <c r="B723" s="185">
        <v>22.059335018395931</v>
      </c>
      <c r="C723" s="186">
        <v>674.03523667320906</v>
      </c>
      <c r="D723" s="187">
        <v>9706.1074080942089</v>
      </c>
      <c r="E723" s="186">
        <v>14868.76909997811</v>
      </c>
    </row>
    <row r="724" spans="1:5" x14ac:dyDescent="0.35">
      <c r="A724" s="184">
        <v>643</v>
      </c>
      <c r="B724" s="185">
        <v>21.649173419975554</v>
      </c>
      <c r="C724" s="186">
        <v>661.5025211659198</v>
      </c>
      <c r="D724" s="187">
        <v>9525.6363047892446</v>
      </c>
      <c r="E724" s="186">
        <v>14320.982798472047</v>
      </c>
    </row>
    <row r="725" spans="1:5" x14ac:dyDescent="0.35">
      <c r="A725" s="184">
        <v>644</v>
      </c>
      <c r="B725" s="185">
        <v>21.876349922197051</v>
      </c>
      <c r="C725" s="186">
        <v>668.44402540046553</v>
      </c>
      <c r="D725" s="187">
        <v>9625.5939657667022</v>
      </c>
      <c r="E725" s="186">
        <v>14623.115403062558</v>
      </c>
    </row>
    <row r="726" spans="1:5" x14ac:dyDescent="0.35">
      <c r="A726" s="184">
        <v>645</v>
      </c>
      <c r="B726" s="185">
        <v>22.807278989548724</v>
      </c>
      <c r="C726" s="186">
        <v>696.88908023621116</v>
      </c>
      <c r="D726" s="187">
        <v>10035.202755401438</v>
      </c>
      <c r="E726" s="186">
        <v>15894.143677717275</v>
      </c>
    </row>
    <row r="727" spans="1:5" x14ac:dyDescent="0.35">
      <c r="A727" s="184">
        <v>646</v>
      </c>
      <c r="B727" s="185">
        <v>22.45409614743555</v>
      </c>
      <c r="C727" s="186">
        <v>686.09738228275296</v>
      </c>
      <c r="D727" s="187">
        <v>9879.8023048716423</v>
      </c>
      <c r="E727" s="186">
        <v>15405.696588280778</v>
      </c>
    </row>
    <row r="728" spans="1:5" x14ac:dyDescent="0.35">
      <c r="A728" s="184">
        <v>647</v>
      </c>
      <c r="B728" s="185">
        <v>22.905950142634161</v>
      </c>
      <c r="C728" s="186">
        <v>699.90403213604395</v>
      </c>
      <c r="D728" s="187">
        <v>10078.618062759031</v>
      </c>
      <c r="E728" s="186">
        <v>16031.966864736842</v>
      </c>
    </row>
    <row r="729" spans="1:5" x14ac:dyDescent="0.35">
      <c r="A729" s="184">
        <v>648</v>
      </c>
      <c r="B729" s="185">
        <v>20.88477514342291</v>
      </c>
      <c r="C729" s="186">
        <v>638.14590716014447</v>
      </c>
      <c r="D729" s="187">
        <v>9189.3010631060788</v>
      </c>
      <c r="E729" s="186">
        <v>13327.533779735249</v>
      </c>
    </row>
    <row r="730" spans="1:5" x14ac:dyDescent="0.35">
      <c r="A730" s="184">
        <v>649</v>
      </c>
      <c r="B730" s="185">
        <v>21.354495619376976</v>
      </c>
      <c r="C730" s="186">
        <v>652.49847725874088</v>
      </c>
      <c r="D730" s="187">
        <v>9395.9780725258679</v>
      </c>
      <c r="E730" s="186">
        <v>13933.775874271931</v>
      </c>
    </row>
    <row r="731" spans="1:5" x14ac:dyDescent="0.35">
      <c r="A731" s="184">
        <v>650</v>
      </c>
      <c r="B731" s="185">
        <v>21.852285605792456</v>
      </c>
      <c r="C731" s="186">
        <v>667.7087268436585</v>
      </c>
      <c r="D731" s="187">
        <v>9615.0056665486809</v>
      </c>
      <c r="E731" s="186">
        <v>14590.961800467685</v>
      </c>
    </row>
    <row r="732" spans="1:5" x14ac:dyDescent="0.35">
      <c r="A732" s="184">
        <v>651</v>
      </c>
      <c r="B732" s="185">
        <v>21.409487068044498</v>
      </c>
      <c r="C732" s="186">
        <v>654.17877152358199</v>
      </c>
      <c r="D732" s="187">
        <v>9420.174309939579</v>
      </c>
      <c r="E732" s="186">
        <v>14005.631949123366</v>
      </c>
    </row>
    <row r="733" spans="1:5" x14ac:dyDescent="0.35">
      <c r="A733" s="184">
        <v>652</v>
      </c>
      <c r="B733" s="185">
        <v>22.834728407582432</v>
      </c>
      <c r="C733" s="186">
        <v>697.72781245390763</v>
      </c>
      <c r="D733" s="187">
        <v>10047.28049933627</v>
      </c>
      <c r="E733" s="186">
        <v>15932.425099801592</v>
      </c>
    </row>
    <row r="734" spans="1:5" x14ac:dyDescent="0.35">
      <c r="A734" s="184">
        <v>653</v>
      </c>
      <c r="B734" s="185">
        <v>22.269972460201448</v>
      </c>
      <c r="C734" s="186">
        <v>680.47138072837765</v>
      </c>
      <c r="D734" s="187">
        <v>9798.7878824886375</v>
      </c>
      <c r="E734" s="186">
        <v>15154.078908776224</v>
      </c>
    </row>
    <row r="735" spans="1:5" x14ac:dyDescent="0.35">
      <c r="A735" s="184">
        <v>654</v>
      </c>
      <c r="B735" s="185">
        <v>21.474016659725027</v>
      </c>
      <c r="C735" s="186">
        <v>656.15050904715361</v>
      </c>
      <c r="D735" s="187">
        <v>9448.5673302790128</v>
      </c>
      <c r="E735" s="186">
        <v>14090.186962565633</v>
      </c>
    </row>
    <row r="736" spans="1:5" x14ac:dyDescent="0.35">
      <c r="A736" s="184">
        <v>655</v>
      </c>
      <c r="B736" s="185">
        <v>22.144527142227375</v>
      </c>
      <c r="C736" s="186">
        <v>676.6383293458365</v>
      </c>
      <c r="D736" s="187">
        <v>9743.5919425800457</v>
      </c>
      <c r="E736" s="186">
        <v>14983.835849670262</v>
      </c>
    </row>
    <row r="737" spans="1:5" x14ac:dyDescent="0.35">
      <c r="A737" s="184">
        <v>656</v>
      </c>
      <c r="B737" s="185">
        <v>20.991457550327535</v>
      </c>
      <c r="C737" s="186">
        <v>641.40564737111913</v>
      </c>
      <c r="D737" s="187">
        <v>9236.2413221441147</v>
      </c>
      <c r="E737" s="186">
        <v>13464.039419331199</v>
      </c>
    </row>
    <row r="738" spans="1:5" x14ac:dyDescent="0.35">
      <c r="A738" s="184">
        <v>657</v>
      </c>
      <c r="B738" s="185">
        <v>22.701431804970461</v>
      </c>
      <c r="C738" s="186">
        <v>693.65486070743088</v>
      </c>
      <c r="D738" s="187">
        <v>9988.6299941870038</v>
      </c>
      <c r="E738" s="186">
        <v>15746.958516536028</v>
      </c>
    </row>
    <row r="739" spans="1:5" x14ac:dyDescent="0.35">
      <c r="A739" s="184">
        <v>658</v>
      </c>
      <c r="B739" s="185">
        <v>21.745372110869628</v>
      </c>
      <c r="C739" s="186">
        <v>664.4419256099053</v>
      </c>
      <c r="D739" s="187">
        <v>9567.9637287826354</v>
      </c>
      <c r="E739" s="186">
        <v>14448.536918450147</v>
      </c>
    </row>
    <row r="740" spans="1:5" x14ac:dyDescent="0.35">
      <c r="A740" s="184">
        <v>659</v>
      </c>
      <c r="B740" s="185">
        <v>22.973918989605746</v>
      </c>
      <c r="C740" s="186">
        <v>701.98085801573131</v>
      </c>
      <c r="D740" s="187">
        <v>10108.524355426529</v>
      </c>
      <c r="E740" s="186">
        <v>16127.251364307345</v>
      </c>
    </row>
    <row r="741" spans="1:5" x14ac:dyDescent="0.35">
      <c r="A741" s="184">
        <v>660</v>
      </c>
      <c r="B741" s="185">
        <v>22.241032797733965</v>
      </c>
      <c r="C741" s="186">
        <v>679.58711326409355</v>
      </c>
      <c r="D741" s="187">
        <v>9786.0544310029436</v>
      </c>
      <c r="E741" s="186">
        <v>15114.719275024052</v>
      </c>
    </row>
    <row r="742" spans="1:5" x14ac:dyDescent="0.35">
      <c r="A742" s="184">
        <v>661</v>
      </c>
      <c r="B742" s="185">
        <v>22.016962030923473</v>
      </c>
      <c r="C742" s="186">
        <v>672.74050650043955</v>
      </c>
      <c r="D742" s="187">
        <v>9687.4632936063281</v>
      </c>
      <c r="E742" s="186">
        <v>14811.702188284404</v>
      </c>
    </row>
    <row r="743" spans="1:5" x14ac:dyDescent="0.35">
      <c r="A743" s="184">
        <v>662</v>
      </c>
      <c r="B743" s="185">
        <v>21.843099170401427</v>
      </c>
      <c r="C743" s="186">
        <v>667.42803020671045</v>
      </c>
      <c r="D743" s="187">
        <v>9610.9636349766297</v>
      </c>
      <c r="E743" s="186">
        <v>14578.696652910856</v>
      </c>
    </row>
    <row r="744" spans="1:5" x14ac:dyDescent="0.35">
      <c r="A744" s="184">
        <v>663</v>
      </c>
      <c r="B744" s="185">
        <v>22.402195781156827</v>
      </c>
      <c r="C744" s="186">
        <v>684.51153775756973</v>
      </c>
      <c r="D744" s="187">
        <v>9856.9661437090035</v>
      </c>
      <c r="E744" s="186">
        <v>15334.561483305801</v>
      </c>
    </row>
    <row r="745" spans="1:5" x14ac:dyDescent="0.35">
      <c r="A745" s="184">
        <v>664</v>
      </c>
      <c r="B745" s="185">
        <v>22.372245848034204</v>
      </c>
      <c r="C745" s="186">
        <v>683.59640091215635</v>
      </c>
      <c r="D745" s="187">
        <v>9843.7881731350499</v>
      </c>
      <c r="E745" s="186">
        <v>15293.586742038116</v>
      </c>
    </row>
    <row r="746" spans="1:5" x14ac:dyDescent="0.35">
      <c r="A746" s="184">
        <v>665</v>
      </c>
      <c r="B746" s="185">
        <v>20.94623165850841</v>
      </c>
      <c r="C746" s="186">
        <v>640.02374512109031</v>
      </c>
      <c r="D746" s="187">
        <v>9216.3419297436994</v>
      </c>
      <c r="E746" s="186">
        <v>13406.0856322525</v>
      </c>
    </row>
    <row r="747" spans="1:5" x14ac:dyDescent="0.35">
      <c r="A747" s="184">
        <v>666</v>
      </c>
      <c r="B747" s="185">
        <v>21.808041170443119</v>
      </c>
      <c r="C747" s="186">
        <v>666.35681354131748</v>
      </c>
      <c r="D747" s="187">
        <v>9595.5381149949717</v>
      </c>
      <c r="E747" s="186">
        <v>14531.93682391434</v>
      </c>
    </row>
    <row r="748" spans="1:5" x14ac:dyDescent="0.35">
      <c r="A748" s="184">
        <v>667</v>
      </c>
      <c r="B748" s="185">
        <v>22.288250202501558</v>
      </c>
      <c r="C748" s="186">
        <v>681.02986729865881</v>
      </c>
      <c r="D748" s="187">
        <v>9806.8300891006857</v>
      </c>
      <c r="E748" s="186">
        <v>15178.964077728942</v>
      </c>
    </row>
    <row r="749" spans="1:5" x14ac:dyDescent="0.35">
      <c r="A749" s="184">
        <v>668</v>
      </c>
      <c r="B749" s="185">
        <v>21.77199640034614</v>
      </c>
      <c r="C749" s="186">
        <v>665.25544556613227</v>
      </c>
      <c r="D749" s="187">
        <v>9579.6784161523028</v>
      </c>
      <c r="E749" s="186">
        <v>14483.939166176498</v>
      </c>
    </row>
    <row r="750" spans="1:5" x14ac:dyDescent="0.35">
      <c r="A750" s="184">
        <v>669</v>
      </c>
      <c r="B750" s="185">
        <v>22.279095586502745</v>
      </c>
      <c r="C750" s="186">
        <v>680.75014292091714</v>
      </c>
      <c r="D750" s="187">
        <v>9802.8020580612065</v>
      </c>
      <c r="E750" s="186">
        <v>15166.497504660518</v>
      </c>
    </row>
    <row r="751" spans="1:5" x14ac:dyDescent="0.35">
      <c r="A751" s="184">
        <v>670</v>
      </c>
      <c r="B751" s="185">
        <v>22.259992405350417</v>
      </c>
      <c r="C751" s="186">
        <v>680.16643460792943</v>
      </c>
      <c r="D751" s="187">
        <v>9794.3966583541842</v>
      </c>
      <c r="E751" s="186">
        <v>15140.499668746781</v>
      </c>
    </row>
    <row r="752" spans="1:5" x14ac:dyDescent="0.35">
      <c r="A752" s="184">
        <v>671</v>
      </c>
      <c r="B752" s="185">
        <v>22.798525453060051</v>
      </c>
      <c r="C752" s="186">
        <v>696.62161106572376</v>
      </c>
      <c r="D752" s="187">
        <v>10031.351199346424</v>
      </c>
      <c r="E752" s="186">
        <v>15881.945531033602</v>
      </c>
    </row>
    <row r="753" spans="1:5" x14ac:dyDescent="0.35">
      <c r="A753" s="184">
        <v>672</v>
      </c>
      <c r="B753" s="185">
        <v>23.28041477870817</v>
      </c>
      <c r="C753" s="186">
        <v>711.34600712719407</v>
      </c>
      <c r="D753" s="187">
        <v>10243.382502631594</v>
      </c>
      <c r="E753" s="186">
        <v>16560.430097098975</v>
      </c>
    </row>
    <row r="754" spans="1:5" x14ac:dyDescent="0.35">
      <c r="A754" s="184">
        <v>673</v>
      </c>
      <c r="B754" s="185">
        <v>21.684983408748938</v>
      </c>
      <c r="C754" s="186">
        <v>662.59671526732882</v>
      </c>
      <c r="D754" s="187">
        <v>9541.3926998495335</v>
      </c>
      <c r="E754" s="186">
        <v>14368.39877726357</v>
      </c>
    </row>
    <row r="755" spans="1:5" x14ac:dyDescent="0.35">
      <c r="A755" s="184">
        <v>674</v>
      </c>
      <c r="B755" s="185">
        <v>22.868792316960747</v>
      </c>
      <c r="C755" s="186">
        <v>698.76865412935615</v>
      </c>
      <c r="D755" s="187">
        <v>10062.268619462728</v>
      </c>
      <c r="E755" s="186">
        <v>15979.995228886421</v>
      </c>
    </row>
    <row r="756" spans="1:5" x14ac:dyDescent="0.35">
      <c r="A756" s="184">
        <v>675</v>
      </c>
      <c r="B756" s="185">
        <v>22.206872242299038</v>
      </c>
      <c r="C756" s="186">
        <v>678.54331851469294</v>
      </c>
      <c r="D756" s="187">
        <v>9771.0237866115767</v>
      </c>
      <c r="E756" s="186">
        <v>15068.324785121411</v>
      </c>
    </row>
    <row r="757" spans="1:5" x14ac:dyDescent="0.35">
      <c r="A757" s="184">
        <v>676</v>
      </c>
      <c r="B757" s="185">
        <v>22.70767080140061</v>
      </c>
      <c r="C757" s="186">
        <v>693.84549670946319</v>
      </c>
      <c r="D757" s="187">
        <v>9991.3751526162687</v>
      </c>
      <c r="E757" s="186">
        <v>15755.615126312779</v>
      </c>
    </row>
    <row r="758" spans="1:5" x14ac:dyDescent="0.35">
      <c r="A758" s="184">
        <v>677</v>
      </c>
      <c r="B758" s="185">
        <v>21.983710282576254</v>
      </c>
      <c r="C758" s="186">
        <v>671.72448085649683</v>
      </c>
      <c r="D758" s="187">
        <v>9672.832524333553</v>
      </c>
      <c r="E758" s="186">
        <v>14766.996376863166</v>
      </c>
    </row>
    <row r="759" spans="1:5" x14ac:dyDescent="0.35">
      <c r="A759" s="184">
        <v>678</v>
      </c>
      <c r="B759" s="185">
        <v>21.982723578047317</v>
      </c>
      <c r="C759" s="186">
        <v>671.69433155144588</v>
      </c>
      <c r="D759" s="187">
        <v>9672.3983743408189</v>
      </c>
      <c r="E759" s="186">
        <v>14765.670819436702</v>
      </c>
    </row>
    <row r="760" spans="1:5" x14ac:dyDescent="0.35">
      <c r="A760" s="184">
        <v>679</v>
      </c>
      <c r="B760" s="185">
        <v>22.038035315500895</v>
      </c>
      <c r="C760" s="186">
        <v>673.38441241808289</v>
      </c>
      <c r="D760" s="187">
        <v>9696.7355388203941</v>
      </c>
      <c r="E760" s="186">
        <v>14840.06946177753</v>
      </c>
    </row>
    <row r="761" spans="1:5" x14ac:dyDescent="0.35">
      <c r="A761" s="184">
        <v>680</v>
      </c>
      <c r="B761" s="185">
        <v>21.812074964239347</v>
      </c>
      <c r="C761" s="186">
        <v>666.48006835175784</v>
      </c>
      <c r="D761" s="187">
        <v>9597.3129842653125</v>
      </c>
      <c r="E761" s="186">
        <v>14537.313213059906</v>
      </c>
    </row>
    <row r="762" spans="1:5" x14ac:dyDescent="0.35">
      <c r="A762" s="184">
        <v>681</v>
      </c>
      <c r="B762" s="185">
        <v>22.206909337905763</v>
      </c>
      <c r="C762" s="186">
        <v>678.5444519915651</v>
      </c>
      <c r="D762" s="187">
        <v>9771.040108678535</v>
      </c>
      <c r="E762" s="186">
        <v>15068.375127115636</v>
      </c>
    </row>
    <row r="763" spans="1:5" x14ac:dyDescent="0.35">
      <c r="A763" s="184">
        <v>682</v>
      </c>
      <c r="B763" s="185">
        <v>21.741729789461644</v>
      </c>
      <c r="C763" s="186">
        <v>664.33063245577262</v>
      </c>
      <c r="D763" s="187">
        <v>9566.3611073631255</v>
      </c>
      <c r="E763" s="186">
        <v>14443.697101715567</v>
      </c>
    </row>
    <row r="764" spans="1:5" x14ac:dyDescent="0.35">
      <c r="A764" s="184">
        <v>683</v>
      </c>
      <c r="B764" s="185">
        <v>23.436152293837047</v>
      </c>
      <c r="C764" s="186">
        <v>716.10465342279872</v>
      </c>
      <c r="D764" s="187">
        <v>10311.907009288301</v>
      </c>
      <c r="E764" s="186">
        <v>16782.737715942108</v>
      </c>
    </row>
    <row r="765" spans="1:5" x14ac:dyDescent="0.35">
      <c r="A765" s="184">
        <v>684</v>
      </c>
      <c r="B765" s="185">
        <v>20.916495749812594</v>
      </c>
      <c r="C765" s="186">
        <v>639.11514791094044</v>
      </c>
      <c r="D765" s="187">
        <v>9203.2581299175417</v>
      </c>
      <c r="E765" s="186">
        <v>13368.049274920033</v>
      </c>
    </row>
    <row r="766" spans="1:5" x14ac:dyDescent="0.35">
      <c r="A766" s="184">
        <v>685</v>
      </c>
      <c r="B766" s="185">
        <v>22.162371781079134</v>
      </c>
      <c r="C766" s="186">
        <v>677.18358219964045</v>
      </c>
      <c r="D766" s="187">
        <v>9751.4435836748198</v>
      </c>
      <c r="E766" s="186">
        <v>15007.994312751394</v>
      </c>
    </row>
    <row r="767" spans="1:5" x14ac:dyDescent="0.35">
      <c r="A767" s="184">
        <v>686</v>
      </c>
      <c r="B767" s="185">
        <v>22.470191354916427</v>
      </c>
      <c r="C767" s="186">
        <v>686.58918028911319</v>
      </c>
      <c r="D767" s="187">
        <v>9886.8841961632279</v>
      </c>
      <c r="E767" s="186">
        <v>15427.790263311586</v>
      </c>
    </row>
    <row r="768" spans="1:5" x14ac:dyDescent="0.35">
      <c r="A768" s="184">
        <v>687</v>
      </c>
      <c r="B768" s="185">
        <v>22.119504098267448</v>
      </c>
      <c r="C768" s="186">
        <v>675.87373633594996</v>
      </c>
      <c r="D768" s="187">
        <v>9732.5818032376774</v>
      </c>
      <c r="E768" s="186">
        <v>14949.991880794378</v>
      </c>
    </row>
    <row r="769" spans="1:5" x14ac:dyDescent="0.35">
      <c r="A769" s="184">
        <v>688</v>
      </c>
      <c r="B769" s="185">
        <v>21.185877374743651</v>
      </c>
      <c r="C769" s="186">
        <v>647.34625311716707</v>
      </c>
      <c r="D769" s="187">
        <v>9321.7860448872052</v>
      </c>
      <c r="E769" s="186">
        <v>13714.598337540066</v>
      </c>
    </row>
    <row r="770" spans="1:5" x14ac:dyDescent="0.35">
      <c r="A770" s="184">
        <v>689</v>
      </c>
      <c r="B770" s="185">
        <v>22.518261882901061</v>
      </c>
      <c r="C770" s="186">
        <v>688.0580019775324</v>
      </c>
      <c r="D770" s="187">
        <v>9908.0352284764667</v>
      </c>
      <c r="E770" s="186">
        <v>15493.87027915573</v>
      </c>
    </row>
    <row r="771" spans="1:5" x14ac:dyDescent="0.35">
      <c r="A771" s="184">
        <v>690</v>
      </c>
      <c r="B771" s="185">
        <v>21.679058514613711</v>
      </c>
      <c r="C771" s="186">
        <v>662.41567683541916</v>
      </c>
      <c r="D771" s="187">
        <v>9538.7857464300323</v>
      </c>
      <c r="E771" s="186">
        <v>14360.548219112499</v>
      </c>
    </row>
    <row r="772" spans="1:5" x14ac:dyDescent="0.35">
      <c r="A772" s="184">
        <v>691</v>
      </c>
      <c r="B772" s="185">
        <v>23.266371441335401</v>
      </c>
      <c r="C772" s="186">
        <v>710.91690515191522</v>
      </c>
      <c r="D772" s="187">
        <v>10237.203434187577</v>
      </c>
      <c r="E772" s="186">
        <v>16540.456779189069</v>
      </c>
    </row>
    <row r="773" spans="1:5" x14ac:dyDescent="0.35">
      <c r="A773" s="184">
        <v>692</v>
      </c>
      <c r="B773" s="185">
        <v>22.677709476208111</v>
      </c>
      <c r="C773" s="186">
        <v>692.93001177302551</v>
      </c>
      <c r="D773" s="187">
        <v>9978.1921695315687</v>
      </c>
      <c r="E773" s="186">
        <v>15714.065494334138</v>
      </c>
    </row>
    <row r="774" spans="1:5" x14ac:dyDescent="0.35">
      <c r="A774" s="184">
        <v>693</v>
      </c>
      <c r="B774" s="185">
        <v>22.23517640500279</v>
      </c>
      <c r="C774" s="186">
        <v>679.40816793064073</v>
      </c>
      <c r="D774" s="187">
        <v>9783.4776182012265</v>
      </c>
      <c r="E774" s="186">
        <v>15106.760464937555</v>
      </c>
    </row>
    <row r="775" spans="1:5" x14ac:dyDescent="0.35">
      <c r="A775" s="184">
        <v>694</v>
      </c>
      <c r="B775" s="185">
        <v>21.929758563036241</v>
      </c>
      <c r="C775" s="186">
        <v>670.07595609277405</v>
      </c>
      <c r="D775" s="187">
        <v>9649.093767735947</v>
      </c>
      <c r="E775" s="186">
        <v>14694.603936010208</v>
      </c>
    </row>
    <row r="776" spans="1:5" x14ac:dyDescent="0.35">
      <c r="A776" s="184">
        <v>695</v>
      </c>
      <c r="B776" s="185">
        <v>22.8284863395996</v>
      </c>
      <c r="C776" s="186">
        <v>697.53708259887662</v>
      </c>
      <c r="D776" s="187">
        <v>10044.533989423824</v>
      </c>
      <c r="E776" s="186">
        <v>15923.715761472613</v>
      </c>
    </row>
    <row r="777" spans="1:5" x14ac:dyDescent="0.35">
      <c r="A777" s="184">
        <v>696</v>
      </c>
      <c r="B777" s="185">
        <v>22.864587134136535</v>
      </c>
      <c r="C777" s="186">
        <v>698.64016243194976</v>
      </c>
      <c r="D777" s="187">
        <v>10060.418339020076</v>
      </c>
      <c r="E777" s="186">
        <v>15974.118869332617</v>
      </c>
    </row>
    <row r="778" spans="1:5" x14ac:dyDescent="0.35">
      <c r="A778" s="184">
        <v>697</v>
      </c>
      <c r="B778" s="185">
        <v>21.379465335261255</v>
      </c>
      <c r="C778" s="186">
        <v>653.26144079964945</v>
      </c>
      <c r="D778" s="187">
        <v>9406.9647475149504</v>
      </c>
      <c r="E778" s="186">
        <v>13966.380328438927</v>
      </c>
    </row>
    <row r="779" spans="1:5" x14ac:dyDescent="0.35">
      <c r="A779" s="184">
        <v>698</v>
      </c>
      <c r="B779" s="185">
        <v>22.418067813845795</v>
      </c>
      <c r="C779" s="186">
        <v>684.99651653417709</v>
      </c>
      <c r="D779" s="187">
        <v>9863.9498380921505</v>
      </c>
      <c r="E779" s="186">
        <v>15356.298359911325</v>
      </c>
    </row>
    <row r="780" spans="1:5" x14ac:dyDescent="0.35">
      <c r="A780" s="184">
        <v>699</v>
      </c>
      <c r="B780" s="185">
        <v>22.048470088051598</v>
      </c>
      <c r="C780" s="186">
        <v>673.70325269046555</v>
      </c>
      <c r="D780" s="187">
        <v>9701.3268387427033</v>
      </c>
      <c r="E780" s="186">
        <v>14854.126015168797</v>
      </c>
    </row>
    <row r="781" spans="1:5" x14ac:dyDescent="0.35">
      <c r="A781" s="184">
        <v>700</v>
      </c>
      <c r="B781" s="185">
        <v>21.692613184539599</v>
      </c>
      <c r="C781" s="186">
        <v>662.8298473053768</v>
      </c>
      <c r="D781" s="187">
        <v>9544.7498011974239</v>
      </c>
      <c r="E781" s="186">
        <v>14378.511484762987</v>
      </c>
    </row>
    <row r="782" spans="1:5" x14ac:dyDescent="0.35">
      <c r="A782" s="184">
        <v>701</v>
      </c>
      <c r="B782" s="185">
        <v>21.737182321912428</v>
      </c>
      <c r="C782" s="186">
        <v>664.19168205843539</v>
      </c>
      <c r="D782" s="187">
        <v>9564.3602216414693</v>
      </c>
      <c r="E782" s="186">
        <v>14437.655689601901</v>
      </c>
    </row>
    <row r="783" spans="1:5" x14ac:dyDescent="0.35">
      <c r="A783" s="184">
        <v>702</v>
      </c>
      <c r="B783" s="185">
        <v>22.480795660525104</v>
      </c>
      <c r="C783" s="186">
        <v>686.91320073826716</v>
      </c>
      <c r="D783" s="187">
        <v>9891.5500906310463</v>
      </c>
      <c r="E783" s="186">
        <v>15442.355302314247</v>
      </c>
    </row>
    <row r="784" spans="1:5" x14ac:dyDescent="0.35">
      <c r="A784" s="184">
        <v>703</v>
      </c>
      <c r="B784" s="185">
        <v>22.734944793413142</v>
      </c>
      <c r="C784" s="186">
        <v>694.67886868762389</v>
      </c>
      <c r="D784" s="187">
        <v>10003.375709101783</v>
      </c>
      <c r="E784" s="186">
        <v>15793.485728763826</v>
      </c>
    </row>
    <row r="785" spans="1:5" x14ac:dyDescent="0.35">
      <c r="A785" s="184">
        <v>704</v>
      </c>
      <c r="B785" s="185">
        <v>22.170980208163549</v>
      </c>
      <c r="C785" s="186">
        <v>677.4466174716639</v>
      </c>
      <c r="D785" s="187">
        <v>9755.2312915919611</v>
      </c>
      <c r="E785" s="186">
        <v>15019.655548051602</v>
      </c>
    </row>
    <row r="786" spans="1:5" x14ac:dyDescent="0.35">
      <c r="A786" s="184">
        <v>705</v>
      </c>
      <c r="B786" s="185">
        <v>22.367327642097319</v>
      </c>
      <c r="C786" s="186">
        <v>683.44612239741809</v>
      </c>
      <c r="D786" s="187">
        <v>9841.6241625228195</v>
      </c>
      <c r="E786" s="186">
        <v>15286.863345383998</v>
      </c>
    </row>
    <row r="787" spans="1:5" x14ac:dyDescent="0.35">
      <c r="A787" s="184">
        <v>706</v>
      </c>
      <c r="B787" s="185">
        <v>22.083393135303282</v>
      </c>
      <c r="C787" s="186">
        <v>674.77034580093368</v>
      </c>
      <c r="D787" s="187">
        <v>9716.6929795334436</v>
      </c>
      <c r="E787" s="186">
        <v>14901.218822366562</v>
      </c>
    </row>
    <row r="788" spans="1:5" x14ac:dyDescent="0.35">
      <c r="A788" s="184">
        <v>707</v>
      </c>
      <c r="B788" s="185">
        <v>21.698236427234292</v>
      </c>
      <c r="C788" s="186">
        <v>663.00166860993681</v>
      </c>
      <c r="D788" s="187">
        <v>9547.2240279830876</v>
      </c>
      <c r="E788" s="186">
        <v>14385.966957149249</v>
      </c>
    </row>
    <row r="789" spans="1:5" x14ac:dyDescent="0.35">
      <c r="A789" s="184">
        <v>708</v>
      </c>
      <c r="B789" s="185">
        <v>23.159944866886978</v>
      </c>
      <c r="C789" s="186">
        <v>707.66498204376865</v>
      </c>
      <c r="D789" s="187">
        <v>10190.375741430269</v>
      </c>
      <c r="E789" s="186">
        <v>16389.481968360244</v>
      </c>
    </row>
    <row r="790" spans="1:5" x14ac:dyDescent="0.35">
      <c r="A790" s="184">
        <v>709</v>
      </c>
      <c r="B790" s="185">
        <v>22.788265917535806</v>
      </c>
      <c r="C790" s="186">
        <v>696.30812525803856</v>
      </c>
      <c r="D790" s="187">
        <v>10026.837003715755</v>
      </c>
      <c r="E790" s="186">
        <v>15867.654718921012</v>
      </c>
    </row>
    <row r="791" spans="1:5" x14ac:dyDescent="0.35">
      <c r="A791" s="184">
        <v>710</v>
      </c>
      <c r="B791" s="185">
        <v>21.660562583565156</v>
      </c>
      <c r="C791" s="186">
        <v>661.85052338671312</v>
      </c>
      <c r="D791" s="187">
        <v>9530.6475367686689</v>
      </c>
      <c r="E791" s="186">
        <v>14336.054682783253</v>
      </c>
    </row>
    <row r="792" spans="1:5" x14ac:dyDescent="0.35">
      <c r="A792" s="184">
        <v>711</v>
      </c>
      <c r="B792" s="185">
        <v>21.739478602713717</v>
      </c>
      <c r="C792" s="186">
        <v>664.26184619403034</v>
      </c>
      <c r="D792" s="187">
        <v>9565.3705851940358</v>
      </c>
      <c r="E792" s="186">
        <v>14440.706191934232</v>
      </c>
    </row>
    <row r="793" spans="1:5" x14ac:dyDescent="0.35">
      <c r="A793" s="184">
        <v>712</v>
      </c>
      <c r="B793" s="185">
        <v>22.851591145215043</v>
      </c>
      <c r="C793" s="186">
        <v>698.2430627704598</v>
      </c>
      <c r="D793" s="187">
        <v>10054.700103894618</v>
      </c>
      <c r="E793" s="186">
        <v>15955.964990413271</v>
      </c>
    </row>
    <row r="794" spans="1:5" x14ac:dyDescent="0.35">
      <c r="A794" s="184">
        <v>713</v>
      </c>
      <c r="B794" s="185">
        <v>23.38380379453946</v>
      </c>
      <c r="C794" s="186">
        <v>714.50511594426121</v>
      </c>
      <c r="D794" s="187">
        <v>10288.87366959736</v>
      </c>
      <c r="E794" s="186">
        <v>16707.847441435271</v>
      </c>
    </row>
    <row r="795" spans="1:5" x14ac:dyDescent="0.35">
      <c r="A795" s="184">
        <v>714</v>
      </c>
      <c r="B795" s="185">
        <v>21.197478001905065</v>
      </c>
      <c r="C795" s="186">
        <v>647.700716724877</v>
      </c>
      <c r="D795" s="187">
        <v>9326.8903208382289</v>
      </c>
      <c r="E795" s="186">
        <v>13729.621694593725</v>
      </c>
    </row>
    <row r="796" spans="1:5" x14ac:dyDescent="0.35">
      <c r="A796" s="184">
        <v>715</v>
      </c>
      <c r="B796" s="185">
        <v>22.190874970982705</v>
      </c>
      <c r="C796" s="186">
        <v>678.05451300224945</v>
      </c>
      <c r="D796" s="187">
        <v>9763.9849872323903</v>
      </c>
      <c r="E796" s="186">
        <v>15046.622921543485</v>
      </c>
    </row>
    <row r="797" spans="1:5" x14ac:dyDescent="0.35">
      <c r="A797" s="184">
        <v>716</v>
      </c>
      <c r="B797" s="185">
        <v>22.071741325478008</v>
      </c>
      <c r="C797" s="186">
        <v>674.41431827849487</v>
      </c>
      <c r="D797" s="187">
        <v>9711.5661832103251</v>
      </c>
      <c r="E797" s="186">
        <v>14885.498379241535</v>
      </c>
    </row>
    <row r="798" spans="1:5" x14ac:dyDescent="0.35">
      <c r="A798" s="184">
        <v>717</v>
      </c>
      <c r="B798" s="185">
        <v>22.067142786015918</v>
      </c>
      <c r="C798" s="186">
        <v>674.27380735048655</v>
      </c>
      <c r="D798" s="187">
        <v>9709.5428258470056</v>
      </c>
      <c r="E798" s="186">
        <v>14879.296383673776</v>
      </c>
    </row>
    <row r="799" spans="1:5" x14ac:dyDescent="0.35">
      <c r="A799" s="184">
        <v>718</v>
      </c>
      <c r="B799" s="185">
        <v>22.014720142749862</v>
      </c>
      <c r="C799" s="186">
        <v>672.67200436180144</v>
      </c>
      <c r="D799" s="187">
        <v>9686.4768628099391</v>
      </c>
      <c r="E799" s="186">
        <v>14808.685923887673</v>
      </c>
    </row>
    <row r="800" spans="1:5" x14ac:dyDescent="0.35">
      <c r="A800" s="184">
        <v>719</v>
      </c>
      <c r="B800" s="185">
        <v>21.635757740208952</v>
      </c>
      <c r="C800" s="186">
        <v>661.09259761749581</v>
      </c>
      <c r="D800" s="187">
        <v>9519.733405691939</v>
      </c>
      <c r="E800" s="186">
        <v>14303.239285897576</v>
      </c>
    </row>
    <row r="801" spans="1:5" x14ac:dyDescent="0.35">
      <c r="A801" s="184">
        <v>720</v>
      </c>
      <c r="B801" s="185">
        <v>22.005737774700069</v>
      </c>
      <c r="C801" s="186">
        <v>672.39754311583567</v>
      </c>
      <c r="D801" s="187">
        <v>9682.5246208680328</v>
      </c>
      <c r="E801" s="186">
        <v>14796.604014159664</v>
      </c>
    </row>
    <row r="802" spans="1:5" x14ac:dyDescent="0.35">
      <c r="A802" s="184">
        <v>721</v>
      </c>
      <c r="B802" s="185">
        <v>21.154709044404512</v>
      </c>
      <c r="C802" s="186">
        <v>646.39388746791576</v>
      </c>
      <c r="D802" s="187">
        <v>9308.0719795379846</v>
      </c>
      <c r="E802" s="186">
        <v>13674.274617465311</v>
      </c>
    </row>
    <row r="803" spans="1:5" x14ac:dyDescent="0.35">
      <c r="A803" s="184">
        <v>722</v>
      </c>
      <c r="B803" s="185">
        <v>21.666148330756961</v>
      </c>
      <c r="C803" s="186">
        <v>662.0211989953516</v>
      </c>
      <c r="D803" s="187">
        <v>9533.1052655330623</v>
      </c>
      <c r="E803" s="186">
        <v>14343.44949553886</v>
      </c>
    </row>
    <row r="804" spans="1:5" x14ac:dyDescent="0.35">
      <c r="A804" s="184">
        <v>723</v>
      </c>
      <c r="B804" s="185">
        <v>22.685760025606715</v>
      </c>
      <c r="C804" s="186">
        <v>693.17600078242754</v>
      </c>
      <c r="D804" s="187">
        <v>9981.7344112669562</v>
      </c>
      <c r="E804" s="186">
        <v>15725.224409259925</v>
      </c>
    </row>
    <row r="805" spans="1:5" x14ac:dyDescent="0.35">
      <c r="A805" s="184">
        <v>724</v>
      </c>
      <c r="B805" s="185">
        <v>23.325216152086256</v>
      </c>
      <c r="C805" s="186">
        <v>712.71493798041354</v>
      </c>
      <c r="D805" s="187">
        <v>10263.095106917954</v>
      </c>
      <c r="E805" s="186">
        <v>16624.229983213896</v>
      </c>
    </row>
    <row r="806" spans="1:5" x14ac:dyDescent="0.35">
      <c r="A806" s="184">
        <v>725</v>
      </c>
      <c r="B806" s="185">
        <v>23.23483132573574</v>
      </c>
      <c r="C806" s="186">
        <v>709.95317939748111</v>
      </c>
      <c r="D806" s="187">
        <v>10223.325783323726</v>
      </c>
      <c r="E806" s="186">
        <v>16495.64237247028</v>
      </c>
    </row>
    <row r="807" spans="1:5" x14ac:dyDescent="0.35">
      <c r="A807" s="184">
        <v>726</v>
      </c>
      <c r="B807" s="185">
        <v>21.850669991990078</v>
      </c>
      <c r="C807" s="186">
        <v>667.6593608663635</v>
      </c>
      <c r="D807" s="187">
        <v>9614.2947964756349</v>
      </c>
      <c r="E807" s="186">
        <v>14588.804361353923</v>
      </c>
    </row>
    <row r="808" spans="1:5" x14ac:dyDescent="0.35">
      <c r="A808" s="184">
        <v>727</v>
      </c>
      <c r="B808" s="185">
        <v>22.811803453994784</v>
      </c>
      <c r="C808" s="186">
        <v>697.02732776095183</v>
      </c>
      <c r="D808" s="187">
        <v>10037.193519757706</v>
      </c>
      <c r="E808" s="186">
        <v>15900.450402946035</v>
      </c>
    </row>
    <row r="809" spans="1:5" x14ac:dyDescent="0.35">
      <c r="A809" s="184">
        <v>728</v>
      </c>
      <c r="B809" s="185">
        <v>22.937954977218411</v>
      </c>
      <c r="C809" s="186">
        <v>700.88195763722922</v>
      </c>
      <c r="D809" s="187">
        <v>10092.7001899761</v>
      </c>
      <c r="E809" s="186">
        <v>16076.798788627464</v>
      </c>
    </row>
    <row r="810" spans="1:5" x14ac:dyDescent="0.35">
      <c r="A810" s="184">
        <v>729</v>
      </c>
      <c r="B810" s="185">
        <v>20.715658263185567</v>
      </c>
      <c r="C810" s="186">
        <v>632.9784469306702</v>
      </c>
      <c r="D810" s="187">
        <v>9114.88963580165</v>
      </c>
      <c r="E810" s="186">
        <v>13112.565194577704</v>
      </c>
    </row>
    <row r="811" spans="1:5" x14ac:dyDescent="0.35">
      <c r="A811" s="184">
        <v>730</v>
      </c>
      <c r="B811" s="185">
        <v>21.170854164812962</v>
      </c>
      <c r="C811" s="186">
        <v>646.88721059150726</v>
      </c>
      <c r="D811" s="187">
        <v>9315.1758325177034</v>
      </c>
      <c r="E811" s="186">
        <v>13695.154796515451</v>
      </c>
    </row>
    <row r="812" spans="1:5" x14ac:dyDescent="0.35">
      <c r="A812" s="184">
        <v>731</v>
      </c>
      <c r="B812" s="185">
        <v>22.243464176570765</v>
      </c>
      <c r="C812" s="186">
        <v>679.6614053952178</v>
      </c>
      <c r="D812" s="187">
        <v>9787.1242376911359</v>
      </c>
      <c r="E812" s="186">
        <v>15118.024123106266</v>
      </c>
    </row>
    <row r="813" spans="1:5" x14ac:dyDescent="0.35">
      <c r="A813" s="184">
        <v>732</v>
      </c>
      <c r="B813" s="185">
        <v>22.111429947748817</v>
      </c>
      <c r="C813" s="186">
        <v>675.62702618121398</v>
      </c>
      <c r="D813" s="187">
        <v>9729.0291770094809</v>
      </c>
      <c r="E813" s="186">
        <v>14939.07966021177</v>
      </c>
    </row>
    <row r="814" spans="1:5" x14ac:dyDescent="0.35">
      <c r="A814" s="184">
        <v>733</v>
      </c>
      <c r="B814" s="185">
        <v>22.085806446813447</v>
      </c>
      <c r="C814" s="186">
        <v>674.8440858748553</v>
      </c>
      <c r="D814" s="187">
        <v>9717.7548365979164</v>
      </c>
      <c r="E814" s="186">
        <v>14904.475862408806</v>
      </c>
    </row>
    <row r="815" spans="1:5" x14ac:dyDescent="0.35">
      <c r="A815" s="184">
        <v>734</v>
      </c>
      <c r="B815" s="185">
        <v>21.402611588085783</v>
      </c>
      <c r="C815" s="186">
        <v>653.96868741373225</v>
      </c>
      <c r="D815" s="187">
        <v>9417.1490987577454</v>
      </c>
      <c r="E815" s="186">
        <v>13996.637807486395</v>
      </c>
    </row>
    <row r="816" spans="1:5" x14ac:dyDescent="0.35">
      <c r="A816" s="184">
        <v>735</v>
      </c>
      <c r="B816" s="185">
        <v>21.132938185436828</v>
      </c>
      <c r="C816" s="186">
        <v>645.7286667772363</v>
      </c>
      <c r="D816" s="187">
        <v>9298.4928015922033</v>
      </c>
      <c r="E816" s="186">
        <v>13646.14399956787</v>
      </c>
    </row>
    <row r="817" spans="1:5" x14ac:dyDescent="0.35">
      <c r="A817" s="184">
        <v>736</v>
      </c>
      <c r="B817" s="185">
        <v>21.785430736796695</v>
      </c>
      <c r="C817" s="186">
        <v>665.66593917989906</v>
      </c>
      <c r="D817" s="187">
        <v>9585.5895241905455</v>
      </c>
      <c r="E817" s="186">
        <v>14501.819211848413</v>
      </c>
    </row>
    <row r="818" spans="1:5" x14ac:dyDescent="0.35">
      <c r="A818" s="184">
        <v>737</v>
      </c>
      <c r="B818" s="185">
        <v>21.526561928690896</v>
      </c>
      <c r="C818" s="186">
        <v>657.75605893222189</v>
      </c>
      <c r="D818" s="187">
        <v>9471.6872486239936</v>
      </c>
      <c r="E818" s="186">
        <v>14159.226536576134</v>
      </c>
    </row>
    <row r="819" spans="1:5" x14ac:dyDescent="0.35">
      <c r="A819" s="184">
        <v>738</v>
      </c>
      <c r="B819" s="185">
        <v>22.367991942705061</v>
      </c>
      <c r="C819" s="186">
        <v>683.46642047154353</v>
      </c>
      <c r="D819" s="187">
        <v>9841.9164547902255</v>
      </c>
      <c r="E819" s="186">
        <v>15287.771386216955</v>
      </c>
    </row>
    <row r="820" spans="1:5" x14ac:dyDescent="0.35">
      <c r="A820" s="184">
        <v>739</v>
      </c>
      <c r="B820" s="185">
        <v>22.666503694311814</v>
      </c>
      <c r="C820" s="186">
        <v>692.58761288174992</v>
      </c>
      <c r="D820" s="187">
        <v>9973.2616254971981</v>
      </c>
      <c r="E820" s="186">
        <v>15698.539686018785</v>
      </c>
    </row>
    <row r="821" spans="1:5" x14ac:dyDescent="0.35">
      <c r="A821" s="184">
        <v>740</v>
      </c>
      <c r="B821" s="185">
        <v>22.588263300983357</v>
      </c>
      <c r="C821" s="186">
        <v>690.19693419671387</v>
      </c>
      <c r="D821" s="187">
        <v>9938.8358524326795</v>
      </c>
      <c r="E821" s="186">
        <v>15590.350079166858</v>
      </c>
    </row>
    <row r="822" spans="1:5" x14ac:dyDescent="0.35">
      <c r="A822" s="184">
        <v>741</v>
      </c>
      <c r="B822" s="185">
        <v>21.379986584907122</v>
      </c>
      <c r="C822" s="186">
        <v>653.27736787216224</v>
      </c>
      <c r="D822" s="187">
        <v>9407.1940973591336</v>
      </c>
      <c r="E822" s="186">
        <v>13967.061361330265</v>
      </c>
    </row>
    <row r="823" spans="1:5" x14ac:dyDescent="0.35">
      <c r="A823" s="184">
        <v>742</v>
      </c>
      <c r="B823" s="185">
        <v>21.546470608325325</v>
      </c>
      <c r="C823" s="186">
        <v>658.36437969882945</v>
      </c>
      <c r="D823" s="187">
        <v>9480.4470676631427</v>
      </c>
      <c r="E823" s="186">
        <v>14185.428756749163</v>
      </c>
    </row>
    <row r="824" spans="1:5" x14ac:dyDescent="0.35">
      <c r="A824" s="184">
        <v>743</v>
      </c>
      <c r="B824" s="185">
        <v>21.196052968102098</v>
      </c>
      <c r="C824" s="186">
        <v>647.65717402534187</v>
      </c>
      <c r="D824" s="187">
        <v>9326.2633059649233</v>
      </c>
      <c r="E824" s="186">
        <v>13727.775765812465</v>
      </c>
    </row>
    <row r="825" spans="1:5" x14ac:dyDescent="0.35">
      <c r="A825" s="184">
        <v>744</v>
      </c>
      <c r="B825" s="185">
        <v>22.916090142726858</v>
      </c>
      <c r="C825" s="186">
        <v>700.21386547220948</v>
      </c>
      <c r="D825" s="187">
        <v>10083.079662799817</v>
      </c>
      <c r="E825" s="186">
        <v>16046.16406034837</v>
      </c>
    </row>
    <row r="826" spans="1:5" x14ac:dyDescent="0.35">
      <c r="A826" s="184">
        <v>745</v>
      </c>
      <c r="B826" s="185">
        <v>22.294887858522127</v>
      </c>
      <c r="C826" s="186">
        <v>681.23268456595406</v>
      </c>
      <c r="D826" s="187">
        <v>9809.750657749737</v>
      </c>
      <c r="E826" s="186">
        <v>15188.006307957923</v>
      </c>
    </row>
    <row r="827" spans="1:5" x14ac:dyDescent="0.35">
      <c r="A827" s="184">
        <v>746</v>
      </c>
      <c r="B827" s="185">
        <v>21.875995115503311</v>
      </c>
      <c r="C827" s="186">
        <v>668.43318408482344</v>
      </c>
      <c r="D827" s="187">
        <v>9625.4378508214577</v>
      </c>
      <c r="E827" s="186">
        <v>14622.641070079924</v>
      </c>
    </row>
    <row r="828" spans="1:5" x14ac:dyDescent="0.35">
      <c r="A828" s="184">
        <v>747</v>
      </c>
      <c r="B828" s="185">
        <v>22.902388630703488</v>
      </c>
      <c r="C828" s="186">
        <v>699.7952081603845</v>
      </c>
      <c r="D828" s="187">
        <v>10077.050997509534</v>
      </c>
      <c r="E828" s="186">
        <v>16026.98181919317</v>
      </c>
    </row>
    <row r="829" spans="1:5" x14ac:dyDescent="0.35">
      <c r="A829" s="184">
        <v>748</v>
      </c>
      <c r="B829" s="185">
        <v>22.137246230932128</v>
      </c>
      <c r="C829" s="186">
        <v>676.41585705625948</v>
      </c>
      <c r="D829" s="187">
        <v>9740.3883416101362</v>
      </c>
      <c r="E829" s="186">
        <v>14973.984382161405</v>
      </c>
    </row>
    <row r="830" spans="1:5" x14ac:dyDescent="0.35">
      <c r="A830" s="184">
        <v>749</v>
      </c>
      <c r="B830" s="185">
        <v>22.495213867257601</v>
      </c>
      <c r="C830" s="186">
        <v>687.35375705509341</v>
      </c>
      <c r="D830" s="187">
        <v>9897.8941015933451</v>
      </c>
      <c r="E830" s="186">
        <v>15462.169767417348</v>
      </c>
    </row>
    <row r="831" spans="1:5" x14ac:dyDescent="0.35">
      <c r="A831" s="184">
        <v>750</v>
      </c>
      <c r="B831" s="185">
        <v>22.695916918804638</v>
      </c>
      <c r="C831" s="186">
        <v>693.48635029680838</v>
      </c>
      <c r="D831" s="187">
        <v>9986.2034442740405</v>
      </c>
      <c r="E831" s="186">
        <v>15739.308590661412</v>
      </c>
    </row>
    <row r="832" spans="1:5" x14ac:dyDescent="0.35">
      <c r="A832" s="184">
        <v>751</v>
      </c>
      <c r="B832" s="185">
        <v>22.388359778832143</v>
      </c>
      <c r="C832" s="186">
        <v>684.08877101987093</v>
      </c>
      <c r="D832" s="187">
        <v>9850.878302686142</v>
      </c>
      <c r="E832" s="186">
        <v>15315.62552625199</v>
      </c>
    </row>
    <row r="833" spans="1:5" x14ac:dyDescent="0.35">
      <c r="A833" s="184">
        <v>752</v>
      </c>
      <c r="B833" s="185">
        <v>21.986572657489546</v>
      </c>
      <c r="C833" s="186">
        <v>671.81194231218069</v>
      </c>
      <c r="D833" s="187">
        <v>9674.0919692954012</v>
      </c>
      <c r="E833" s="186">
        <v>14770.842081815936</v>
      </c>
    </row>
    <row r="834" spans="1:5" x14ac:dyDescent="0.35">
      <c r="A834" s="184">
        <v>753</v>
      </c>
      <c r="B834" s="185">
        <v>22.675611984310066</v>
      </c>
      <c r="C834" s="186">
        <v>692.8659217428077</v>
      </c>
      <c r="D834" s="187">
        <v>9977.26927309643</v>
      </c>
      <c r="E834" s="186">
        <v>15711.15879859125</v>
      </c>
    </row>
    <row r="835" spans="1:5" x14ac:dyDescent="0.35">
      <c r="A835" s="184">
        <v>754</v>
      </c>
      <c r="B835" s="185">
        <v>22.574579637056022</v>
      </c>
      <c r="C835" s="186">
        <v>689.77882224337839</v>
      </c>
      <c r="D835" s="187">
        <v>9932.8150403046493</v>
      </c>
      <c r="E835" s="186">
        <v>15571.466954687854</v>
      </c>
    </row>
    <row r="836" spans="1:5" x14ac:dyDescent="0.35">
      <c r="A836" s="184">
        <v>755</v>
      </c>
      <c r="B836" s="185">
        <v>21.407977851277362</v>
      </c>
      <c r="C836" s="186">
        <v>654.13265656680824</v>
      </c>
      <c r="D836" s="187">
        <v>9419.5102545620393</v>
      </c>
      <c r="E836" s="186">
        <v>14003.657423579452</v>
      </c>
    </row>
    <row r="837" spans="1:5" x14ac:dyDescent="0.35">
      <c r="A837" s="184">
        <v>756</v>
      </c>
      <c r="B837" s="185">
        <v>23.252361232899609</v>
      </c>
      <c r="C837" s="186">
        <v>710.48881544971039</v>
      </c>
      <c r="D837" s="187">
        <v>10231.038942475829</v>
      </c>
      <c r="E837" s="186">
        <v>16520.542588771612</v>
      </c>
    </row>
    <row r="838" spans="1:5" x14ac:dyDescent="0.35">
      <c r="A838" s="184">
        <v>757</v>
      </c>
      <c r="B838" s="185">
        <v>22.067961106574217</v>
      </c>
      <c r="C838" s="186">
        <v>674.29881158976775</v>
      </c>
      <c r="D838" s="187">
        <v>9709.9028868926544</v>
      </c>
      <c r="E838" s="186">
        <v>14880.399948372209</v>
      </c>
    </row>
    <row r="839" spans="1:5" x14ac:dyDescent="0.35">
      <c r="A839" s="184">
        <v>758</v>
      </c>
      <c r="B839" s="185">
        <v>21.855172339862772</v>
      </c>
      <c r="C839" s="186">
        <v>667.79693260691806</v>
      </c>
      <c r="D839" s="187">
        <v>9616.2758295396197</v>
      </c>
      <c r="E839" s="186">
        <v>14594.81705015592</v>
      </c>
    </row>
    <row r="840" spans="1:5" x14ac:dyDescent="0.35">
      <c r="A840" s="184">
        <v>759</v>
      </c>
      <c r="B840" s="185">
        <v>22.083823810084859</v>
      </c>
      <c r="C840" s="186">
        <v>674.78350530814839</v>
      </c>
      <c r="D840" s="187">
        <v>9716.8824764373385</v>
      </c>
      <c r="E840" s="186">
        <v>14901.80004117661</v>
      </c>
    </row>
    <row r="841" spans="1:5" x14ac:dyDescent="0.35">
      <c r="A841" s="184">
        <v>760</v>
      </c>
      <c r="B841" s="185">
        <v>22.27086003129892</v>
      </c>
      <c r="C841" s="186">
        <v>680.49850095635588</v>
      </c>
      <c r="D841" s="187">
        <v>9799.178413771524</v>
      </c>
      <c r="E841" s="186">
        <v>15155.286866307737</v>
      </c>
    </row>
    <row r="842" spans="1:5" x14ac:dyDescent="0.35">
      <c r="A842" s="184">
        <v>761</v>
      </c>
      <c r="B842" s="185">
        <v>22.596982080267455</v>
      </c>
      <c r="C842" s="186">
        <v>690.46334134150561</v>
      </c>
      <c r="D842" s="187">
        <v>9942.6721153176804</v>
      </c>
      <c r="E842" s="186">
        <v>15602.387751375594</v>
      </c>
    </row>
    <row r="843" spans="1:5" x14ac:dyDescent="0.35">
      <c r="A843" s="184">
        <v>762</v>
      </c>
      <c r="B843" s="185">
        <v>22.958630731071267</v>
      </c>
      <c r="C843" s="186">
        <v>701.51371678273313</v>
      </c>
      <c r="D843" s="187">
        <v>10101.797521671357</v>
      </c>
      <c r="E843" s="186">
        <v>16105.794376396081</v>
      </c>
    </row>
    <row r="844" spans="1:5" x14ac:dyDescent="0.35">
      <c r="A844" s="184">
        <v>763</v>
      </c>
      <c r="B844" s="185">
        <v>22.487019647091294</v>
      </c>
      <c r="C844" s="186">
        <v>687.10337810556746</v>
      </c>
      <c r="D844" s="187">
        <v>9894.2886447201709</v>
      </c>
      <c r="E844" s="186">
        <v>15450.907163042693</v>
      </c>
    </row>
    <row r="845" spans="1:5" x14ac:dyDescent="0.35">
      <c r="A845" s="184">
        <v>764</v>
      </c>
      <c r="B845" s="185">
        <v>22.022830205026068</v>
      </c>
      <c r="C845" s="186">
        <v>672.91981182024097</v>
      </c>
      <c r="D845" s="187">
        <v>9690.0452902114703</v>
      </c>
      <c r="E845" s="186">
        <v>14819.59875731526</v>
      </c>
    </row>
    <row r="846" spans="1:5" x14ac:dyDescent="0.35">
      <c r="A846" s="184">
        <v>765</v>
      </c>
      <c r="B846" s="185">
        <v>22.04618960468876</v>
      </c>
      <c r="C846" s="186">
        <v>673.63357125437892</v>
      </c>
      <c r="D846" s="187">
        <v>9700.3234260630561</v>
      </c>
      <c r="E846" s="186">
        <v>14851.053435957654</v>
      </c>
    </row>
    <row r="847" spans="1:5" x14ac:dyDescent="0.35">
      <c r="A847" s="184">
        <v>766</v>
      </c>
      <c r="B847" s="185">
        <v>22.573829026343038</v>
      </c>
      <c r="C847" s="186">
        <v>689.7558869160373</v>
      </c>
      <c r="D847" s="187">
        <v>9932.4847715909364</v>
      </c>
      <c r="E847" s="186">
        <v>15570.431461156229</v>
      </c>
    </row>
    <row r="848" spans="1:5" x14ac:dyDescent="0.35">
      <c r="A848" s="184">
        <v>767</v>
      </c>
      <c r="B848" s="185">
        <v>21.974353715431885</v>
      </c>
      <c r="C848" s="186">
        <v>671.43858574930755</v>
      </c>
      <c r="D848" s="187">
        <v>9668.7156347900273</v>
      </c>
      <c r="E848" s="186">
        <v>14754.428981444626</v>
      </c>
    </row>
    <row r="849" spans="1:5" x14ac:dyDescent="0.35">
      <c r="A849" s="184">
        <v>768</v>
      </c>
      <c r="B849" s="185">
        <v>22.376623422947642</v>
      </c>
      <c r="C849" s="186">
        <v>683.73016014562256</v>
      </c>
      <c r="D849" s="187">
        <v>9845.7143060969647</v>
      </c>
      <c r="E849" s="186">
        <v>15299.572316490281</v>
      </c>
    </row>
    <row r="850" spans="1:5" x14ac:dyDescent="0.35">
      <c r="A850" s="184">
        <v>769</v>
      </c>
      <c r="B850" s="185">
        <v>22.046380466915391</v>
      </c>
      <c r="C850" s="186">
        <v>673.63940315574814</v>
      </c>
      <c r="D850" s="187">
        <v>9700.4074054427729</v>
      </c>
      <c r="E850" s="186">
        <v>14851.310579477427</v>
      </c>
    </row>
    <row r="851" spans="1:5" x14ac:dyDescent="0.35">
      <c r="A851" s="184">
        <v>770</v>
      </c>
      <c r="B851" s="185">
        <v>22.57673950442371</v>
      </c>
      <c r="C851" s="186">
        <v>689.84481819072448</v>
      </c>
      <c r="D851" s="187">
        <v>9933.7653819464322</v>
      </c>
      <c r="E851" s="186">
        <v>15574.446758768521</v>
      </c>
    </row>
    <row r="852" spans="1:5" x14ac:dyDescent="0.35">
      <c r="A852" s="184">
        <v>771</v>
      </c>
      <c r="B852" s="185">
        <v>22.061139574953867</v>
      </c>
      <c r="C852" s="186">
        <v>674.09037590136836</v>
      </c>
      <c r="D852" s="187">
        <v>9706.9014129797033</v>
      </c>
      <c r="E852" s="186">
        <v>14871.201868893206</v>
      </c>
    </row>
    <row r="853" spans="1:5" x14ac:dyDescent="0.35">
      <c r="A853" s="184">
        <v>772</v>
      </c>
      <c r="B853" s="185">
        <v>21.39442211568058</v>
      </c>
      <c r="C853" s="186">
        <v>653.7184535346845</v>
      </c>
      <c r="D853" s="187">
        <v>9413.5457308994555</v>
      </c>
      <c r="E853" s="186">
        <v>13985.928539730961</v>
      </c>
    </row>
    <row r="854" spans="1:5" x14ac:dyDescent="0.35">
      <c r="A854" s="184">
        <v>773</v>
      </c>
      <c r="B854" s="185">
        <v>22.521036781764852</v>
      </c>
      <c r="C854" s="186">
        <v>688.14279055392615</v>
      </c>
      <c r="D854" s="187">
        <v>9909.2561839765349</v>
      </c>
      <c r="E854" s="186">
        <v>15497.689097171278</v>
      </c>
    </row>
    <row r="855" spans="1:5" x14ac:dyDescent="0.35">
      <c r="A855" s="184">
        <v>774</v>
      </c>
      <c r="B855" s="185">
        <v>22.4454196113631</v>
      </c>
      <c r="C855" s="186">
        <v>685.83226590276149</v>
      </c>
      <c r="D855" s="187">
        <v>9875.984628999764</v>
      </c>
      <c r="E855" s="186">
        <v>15393.792991199436</v>
      </c>
    </row>
    <row r="856" spans="1:5" x14ac:dyDescent="0.35">
      <c r="A856" s="184">
        <v>775</v>
      </c>
      <c r="B856" s="185">
        <v>22.022185080634809</v>
      </c>
      <c r="C856" s="186">
        <v>672.90009968606353</v>
      </c>
      <c r="D856" s="187">
        <v>9689.761435479315</v>
      </c>
      <c r="E856" s="186">
        <v>14818.730536064104</v>
      </c>
    </row>
    <row r="857" spans="1:5" x14ac:dyDescent="0.35">
      <c r="A857" s="184">
        <v>776</v>
      </c>
      <c r="B857" s="185">
        <v>22.390015802209188</v>
      </c>
      <c r="C857" s="186">
        <v>684.13937173416969</v>
      </c>
      <c r="D857" s="187">
        <v>9851.6069529720426</v>
      </c>
      <c r="E857" s="186">
        <v>15317.891344041525</v>
      </c>
    </row>
    <row r="858" spans="1:5" x14ac:dyDescent="0.35">
      <c r="A858" s="184">
        <v>777</v>
      </c>
      <c r="B858" s="185">
        <v>22.841001751036018</v>
      </c>
      <c r="C858" s="186">
        <v>697.91949794832294</v>
      </c>
      <c r="D858" s="187">
        <v>10050.040770455849</v>
      </c>
      <c r="E858" s="186">
        <v>15941.180474719824</v>
      </c>
    </row>
    <row r="859" spans="1:5" x14ac:dyDescent="0.35">
      <c r="A859" s="184">
        <v>778</v>
      </c>
      <c r="B859" s="185">
        <v>22.172399829332726</v>
      </c>
      <c r="C859" s="186">
        <v>677.48999478516657</v>
      </c>
      <c r="D859" s="187">
        <v>9755.8559249063983</v>
      </c>
      <c r="E859" s="186">
        <v>15021.579044749256</v>
      </c>
    </row>
    <row r="860" spans="1:5" x14ac:dyDescent="0.35">
      <c r="A860" s="184">
        <v>779</v>
      </c>
      <c r="B860" s="185">
        <v>23.036247217309725</v>
      </c>
      <c r="C860" s="186">
        <v>703.88533164001956</v>
      </c>
      <c r="D860" s="187">
        <v>10135.94877561628</v>
      </c>
      <c r="E860" s="186">
        <v>16214.876512297535</v>
      </c>
    </row>
    <row r="861" spans="1:5" x14ac:dyDescent="0.35">
      <c r="A861" s="184">
        <v>780</v>
      </c>
      <c r="B861" s="185">
        <v>22.565331668459219</v>
      </c>
      <c r="C861" s="186">
        <v>689.496245425143</v>
      </c>
      <c r="D861" s="187">
        <v>9928.7459341220565</v>
      </c>
      <c r="E861" s="186">
        <v>15558.71146217571</v>
      </c>
    </row>
    <row r="862" spans="1:5" x14ac:dyDescent="0.35">
      <c r="A862" s="184">
        <v>781</v>
      </c>
      <c r="B862" s="185">
        <v>21.842092886967208</v>
      </c>
      <c r="C862" s="186">
        <v>667.3972826573314</v>
      </c>
      <c r="D862" s="187">
        <v>9610.5208702655709</v>
      </c>
      <c r="E862" s="186">
        <v>14577.353440310942</v>
      </c>
    </row>
    <row r="863" spans="1:5" x14ac:dyDescent="0.35">
      <c r="A863" s="184">
        <v>782</v>
      </c>
      <c r="B863" s="185">
        <v>22.81601616334979</v>
      </c>
      <c r="C863" s="186">
        <v>697.15604943568815</v>
      </c>
      <c r="D863" s="187">
        <v>10039.047111873908</v>
      </c>
      <c r="E863" s="186">
        <v>15906.323692301747</v>
      </c>
    </row>
    <row r="864" spans="1:5" x14ac:dyDescent="0.35">
      <c r="A864" s="184">
        <v>783</v>
      </c>
      <c r="B864" s="185">
        <v>22.980423267123196</v>
      </c>
      <c r="C864" s="186">
        <v>702.17959982876437</v>
      </c>
      <c r="D864" s="187">
        <v>10111.386237534207</v>
      </c>
      <c r="E864" s="186">
        <v>16136.384413604192</v>
      </c>
    </row>
    <row r="865" spans="1:5" x14ac:dyDescent="0.35">
      <c r="A865" s="184">
        <v>784</v>
      </c>
      <c r="B865" s="185">
        <v>22.329122143305451</v>
      </c>
      <c r="C865" s="186">
        <v>682.27873215655552</v>
      </c>
      <c r="D865" s="187">
        <v>9824.8137430543993</v>
      </c>
      <c r="E865" s="186">
        <v>15234.685146103313</v>
      </c>
    </row>
    <row r="866" spans="1:5" x14ac:dyDescent="0.35">
      <c r="A866" s="184">
        <v>785</v>
      </c>
      <c r="B866" s="185">
        <v>22.583900401917052</v>
      </c>
      <c r="C866" s="186">
        <v>690.06362339190991</v>
      </c>
      <c r="D866" s="187">
        <v>9936.9161768435024</v>
      </c>
      <c r="E866" s="186">
        <v>15584.328141668891</v>
      </c>
    </row>
    <row r="867" spans="1:5" x14ac:dyDescent="0.35">
      <c r="A867" s="184">
        <v>786</v>
      </c>
      <c r="B867" s="185">
        <v>21.931221825540359</v>
      </c>
      <c r="C867" s="186">
        <v>670.12066689151095</v>
      </c>
      <c r="D867" s="187">
        <v>9649.7376032377579</v>
      </c>
      <c r="E867" s="186">
        <v>14696.564995476765</v>
      </c>
    </row>
    <row r="868" spans="1:5" x14ac:dyDescent="0.35">
      <c r="A868" s="184">
        <v>787</v>
      </c>
      <c r="B868" s="185">
        <v>21.815966638102296</v>
      </c>
      <c r="C868" s="186">
        <v>666.59898060868125</v>
      </c>
      <c r="D868" s="187">
        <v>9599.0253207650094</v>
      </c>
      <c r="E868" s="186">
        <v>14542.501121951989</v>
      </c>
    </row>
    <row r="869" spans="1:5" x14ac:dyDescent="0.35">
      <c r="A869" s="184">
        <v>788</v>
      </c>
      <c r="B869" s="185">
        <v>20.988037893484968</v>
      </c>
      <c r="C869" s="186">
        <v>641.30115785648525</v>
      </c>
      <c r="D869" s="187">
        <v>9234.7366731333859</v>
      </c>
      <c r="E869" s="186">
        <v>13459.653002227698</v>
      </c>
    </row>
    <row r="870" spans="1:5" x14ac:dyDescent="0.35">
      <c r="A870" s="184">
        <v>789</v>
      </c>
      <c r="B870" s="185">
        <v>21.997425529572912</v>
      </c>
      <c r="C870" s="186">
        <v>672.14355784806105</v>
      </c>
      <c r="D870" s="187">
        <v>9678.8672330120789</v>
      </c>
      <c r="E870" s="186">
        <v>14785.427858944904</v>
      </c>
    </row>
    <row r="871" spans="1:5" x14ac:dyDescent="0.35">
      <c r="A871" s="184">
        <v>790</v>
      </c>
      <c r="B871" s="185">
        <v>22.505017835744596</v>
      </c>
      <c r="C871" s="186">
        <v>687.6533227588626</v>
      </c>
      <c r="D871" s="187">
        <v>9902.2078477276227</v>
      </c>
      <c r="E871" s="186">
        <v>15475.650293497238</v>
      </c>
    </row>
    <row r="872" spans="1:5" x14ac:dyDescent="0.35">
      <c r="A872" s="184">
        <v>791</v>
      </c>
      <c r="B872" s="185">
        <v>21.513179479112658</v>
      </c>
      <c r="C872" s="186">
        <v>657.3471507506647</v>
      </c>
      <c r="D872" s="187">
        <v>9465.7989708095702</v>
      </c>
      <c r="E872" s="186">
        <v>14141.627234182375</v>
      </c>
    </row>
    <row r="873" spans="1:5" x14ac:dyDescent="0.35">
      <c r="A873" s="184">
        <v>792</v>
      </c>
      <c r="B873" s="185">
        <v>22.183508673524027</v>
      </c>
      <c r="C873" s="186">
        <v>677.82943169101213</v>
      </c>
      <c r="D873" s="187">
        <v>9760.7438163505722</v>
      </c>
      <c r="E873" s="186">
        <v>15036.635077087431</v>
      </c>
    </row>
    <row r="874" spans="1:5" x14ac:dyDescent="0.35">
      <c r="A874" s="184">
        <v>793</v>
      </c>
      <c r="B874" s="185">
        <v>21.730406677079301</v>
      </c>
      <c r="C874" s="186">
        <v>663.98464846631214</v>
      </c>
      <c r="D874" s="187">
        <v>9561.378937914893</v>
      </c>
      <c r="E874" s="186">
        <v>14428.656438510503</v>
      </c>
    </row>
    <row r="875" spans="1:5" x14ac:dyDescent="0.35">
      <c r="A875" s="184">
        <v>794</v>
      </c>
      <c r="B875" s="185">
        <v>21.502652484730589</v>
      </c>
      <c r="C875" s="186">
        <v>657.02549258899035</v>
      </c>
      <c r="D875" s="187">
        <v>9461.1670932814595</v>
      </c>
      <c r="E875" s="186">
        <v>14127.790840749993</v>
      </c>
    </row>
    <row r="876" spans="1:5" x14ac:dyDescent="0.35">
      <c r="A876" s="184">
        <v>795</v>
      </c>
      <c r="B876" s="185">
        <v>21.742128899765557</v>
      </c>
      <c r="C876" s="186">
        <v>664.34282749283648</v>
      </c>
      <c r="D876" s="187">
        <v>9566.5367158968438</v>
      </c>
      <c r="E876" s="186">
        <v>14444.227388983963</v>
      </c>
    </row>
    <row r="877" spans="1:5" x14ac:dyDescent="0.35">
      <c r="A877" s="184">
        <v>796</v>
      </c>
      <c r="B877" s="185">
        <v>22.659184283370866</v>
      </c>
      <c r="C877" s="186">
        <v>692.36396421410996</v>
      </c>
      <c r="D877" s="187">
        <v>9970.0410846831819</v>
      </c>
      <c r="E877" s="186">
        <v>15688.40265629271</v>
      </c>
    </row>
    <row r="878" spans="1:5" x14ac:dyDescent="0.35">
      <c r="A878" s="184">
        <v>797</v>
      </c>
      <c r="B878" s="185">
        <v>21.189336842312724</v>
      </c>
      <c r="C878" s="186">
        <v>647.4519590706667</v>
      </c>
      <c r="D878" s="187">
        <v>9323.3082106175989</v>
      </c>
      <c r="E878" s="186">
        <v>13719.077649963629</v>
      </c>
    </row>
    <row r="879" spans="1:5" x14ac:dyDescent="0.35">
      <c r="A879" s="184">
        <v>798</v>
      </c>
      <c r="B879" s="185">
        <v>22.129342138985674</v>
      </c>
      <c r="C879" s="186">
        <v>676.17434313567333</v>
      </c>
      <c r="D879" s="187">
        <v>9736.9105411536948</v>
      </c>
      <c r="E879" s="186">
        <v>14963.293384853214</v>
      </c>
    </row>
    <row r="880" spans="1:5" x14ac:dyDescent="0.35">
      <c r="A880" s="184">
        <v>799</v>
      </c>
      <c r="B880" s="185">
        <v>22.263604487523374</v>
      </c>
      <c r="C880" s="186">
        <v>680.27680378543653</v>
      </c>
      <c r="D880" s="187">
        <v>9795.985974510284</v>
      </c>
      <c r="E880" s="186">
        <v>15145.413701515503</v>
      </c>
    </row>
    <row r="881" spans="1:5" x14ac:dyDescent="0.35">
      <c r="A881" s="184">
        <v>800</v>
      </c>
      <c r="B881" s="185">
        <v>22.881507111675912</v>
      </c>
      <c r="C881" s="186">
        <v>699.15716174565296</v>
      </c>
      <c r="D881" s="187">
        <v>10067.863129137402</v>
      </c>
      <c r="E881" s="186">
        <v>15997.769568662305</v>
      </c>
    </row>
    <row r="882" spans="1:5" x14ac:dyDescent="0.35">
      <c r="A882" s="184">
        <v>801</v>
      </c>
      <c r="B882" s="185">
        <v>21.138625671068336</v>
      </c>
      <c r="C882" s="186">
        <v>645.90245106042141</v>
      </c>
      <c r="D882" s="187">
        <v>9300.9952952700678</v>
      </c>
      <c r="E882" s="186">
        <v>13653.490132991783</v>
      </c>
    </row>
    <row r="883" spans="1:5" x14ac:dyDescent="0.35">
      <c r="A883" s="184">
        <v>802</v>
      </c>
      <c r="B883" s="185">
        <v>21.108258741172907</v>
      </c>
      <c r="C883" s="186">
        <v>644.97457264695015</v>
      </c>
      <c r="D883" s="187">
        <v>9287.6338461160813</v>
      </c>
      <c r="E883" s="186">
        <v>13614.290160909246</v>
      </c>
    </row>
    <row r="884" spans="1:5" x14ac:dyDescent="0.35">
      <c r="A884" s="184">
        <v>803</v>
      </c>
      <c r="B884" s="185">
        <v>21.421353576478229</v>
      </c>
      <c r="C884" s="186">
        <v>654.54135928127926</v>
      </c>
      <c r="D884" s="187">
        <v>9425.3955736504213</v>
      </c>
      <c r="E884" s="186">
        <v>14021.161887592953</v>
      </c>
    </row>
    <row r="885" spans="1:5" x14ac:dyDescent="0.35">
      <c r="A885" s="184">
        <v>804</v>
      </c>
      <c r="B885" s="185">
        <v>22.133958723927211</v>
      </c>
      <c r="C885" s="186">
        <v>676.31540545333155</v>
      </c>
      <c r="D885" s="187">
        <v>9738.9418385279732</v>
      </c>
      <c r="E885" s="186">
        <v>14969.537268660137</v>
      </c>
    </row>
    <row r="886" spans="1:5" x14ac:dyDescent="0.35">
      <c r="A886" s="184">
        <v>805</v>
      </c>
      <c r="B886" s="185">
        <v>22.34519318878089</v>
      </c>
      <c r="C886" s="186">
        <v>682.76979187941606</v>
      </c>
      <c r="D886" s="187">
        <v>9831.8850030635913</v>
      </c>
      <c r="E886" s="186">
        <v>15256.622903009273</v>
      </c>
    </row>
    <row r="887" spans="1:5" x14ac:dyDescent="0.35">
      <c r="A887" s="184">
        <v>806</v>
      </c>
      <c r="B887" s="185">
        <v>21.778246589349656</v>
      </c>
      <c r="C887" s="186">
        <v>665.44642356346174</v>
      </c>
      <c r="D887" s="187">
        <v>9582.4284993138481</v>
      </c>
      <c r="E887" s="186">
        <v>14492.256304365888</v>
      </c>
    </row>
    <row r="888" spans="1:5" x14ac:dyDescent="0.35">
      <c r="A888" s="184">
        <v>807</v>
      </c>
      <c r="B888" s="185">
        <v>22.828704236698957</v>
      </c>
      <c r="C888" s="186">
        <v>697.5437405658015</v>
      </c>
      <c r="D888" s="187">
        <v>10044.629864147541</v>
      </c>
      <c r="E888" s="186">
        <v>15924.019745537351</v>
      </c>
    </row>
    <row r="889" spans="1:5" x14ac:dyDescent="0.35">
      <c r="A889" s="184">
        <v>808</v>
      </c>
      <c r="B889" s="185">
        <v>22.46991551291751</v>
      </c>
      <c r="C889" s="186">
        <v>686.5807517835907</v>
      </c>
      <c r="D889" s="187">
        <v>9886.7628256837052</v>
      </c>
      <c r="E889" s="186">
        <v>15427.41148537267</v>
      </c>
    </row>
    <row r="890" spans="1:5" x14ac:dyDescent="0.35">
      <c r="A890" s="184">
        <v>809</v>
      </c>
      <c r="B890" s="185">
        <v>22.066770688613111</v>
      </c>
      <c r="C890" s="186">
        <v>674.26243770762301</v>
      </c>
      <c r="D890" s="187">
        <v>9709.3791029897693</v>
      </c>
      <c r="E890" s="186">
        <v>14878.7945968394</v>
      </c>
    </row>
    <row r="891" spans="1:5" x14ac:dyDescent="0.35">
      <c r="A891" s="184">
        <v>810</v>
      </c>
      <c r="B891" s="185">
        <v>22.264492188730042</v>
      </c>
      <c r="C891" s="186">
        <v>680.30392798897356</v>
      </c>
      <c r="D891" s="187">
        <v>9796.3765630412181</v>
      </c>
      <c r="E891" s="186">
        <v>15146.621490672867</v>
      </c>
    </row>
    <row r="892" spans="1:5" x14ac:dyDescent="0.35">
      <c r="A892" s="184">
        <v>811</v>
      </c>
      <c r="B892" s="185">
        <v>21.372885824498834</v>
      </c>
      <c r="C892" s="186">
        <v>653.06040019302009</v>
      </c>
      <c r="D892" s="187">
        <v>9404.0697627794871</v>
      </c>
      <c r="E892" s="186">
        <v>13957.785369826935</v>
      </c>
    </row>
    <row r="893" spans="1:5" x14ac:dyDescent="0.35">
      <c r="A893" s="184">
        <v>812</v>
      </c>
      <c r="B893" s="185">
        <v>21.872424868608654</v>
      </c>
      <c r="C893" s="186">
        <v>668.32409320748684</v>
      </c>
      <c r="D893" s="187">
        <v>9623.8669421878076</v>
      </c>
      <c r="E893" s="186">
        <v>14617.868516561763</v>
      </c>
    </row>
    <row r="894" spans="1:5" x14ac:dyDescent="0.35">
      <c r="A894" s="184">
        <v>813</v>
      </c>
      <c r="B894" s="185">
        <v>21.999479129045959</v>
      </c>
      <c r="C894" s="186">
        <v>672.20630672084872</v>
      </c>
      <c r="D894" s="187">
        <v>9679.7708167802211</v>
      </c>
      <c r="E894" s="186">
        <v>14788.188615118377</v>
      </c>
    </row>
    <row r="895" spans="1:5" x14ac:dyDescent="0.35">
      <c r="A895" s="184">
        <v>814</v>
      </c>
      <c r="B895" s="185">
        <v>21.58243673191161</v>
      </c>
      <c r="C895" s="186">
        <v>659.46334458618833</v>
      </c>
      <c r="D895" s="187">
        <v>9496.2721620411103</v>
      </c>
      <c r="E895" s="186">
        <v>14232.825911546235</v>
      </c>
    </row>
    <row r="896" spans="1:5" x14ac:dyDescent="0.35">
      <c r="A896" s="184">
        <v>815</v>
      </c>
      <c r="B896" s="185">
        <v>21.769402645088945</v>
      </c>
      <c r="C896" s="186">
        <v>665.17619193327323</v>
      </c>
      <c r="D896" s="187">
        <v>9578.5371638391334</v>
      </c>
      <c r="E896" s="186">
        <v>14480.488352122389</v>
      </c>
    </row>
    <row r="897" spans="1:5" x14ac:dyDescent="0.35">
      <c r="A897" s="184">
        <v>816</v>
      </c>
      <c r="B897" s="185">
        <v>22.196097689628104</v>
      </c>
      <c r="C897" s="186">
        <v>678.21409607196983</v>
      </c>
      <c r="D897" s="187">
        <v>9766.2829834363656</v>
      </c>
      <c r="E897" s="186">
        <v>15053.706330896262</v>
      </c>
    </row>
    <row r="898" spans="1:5" x14ac:dyDescent="0.35">
      <c r="A898" s="184">
        <v>817</v>
      </c>
      <c r="B898" s="185">
        <v>22.86428302556649</v>
      </c>
      <c r="C898" s="186">
        <v>698.63087022564287</v>
      </c>
      <c r="D898" s="187">
        <v>10060.284531249255</v>
      </c>
      <c r="E898" s="186">
        <v>15973.693947236912</v>
      </c>
    </row>
    <row r="899" spans="1:5" x14ac:dyDescent="0.35">
      <c r="A899" s="184">
        <v>818</v>
      </c>
      <c r="B899" s="185">
        <v>21.515286805533396</v>
      </c>
      <c r="C899" s="186">
        <v>657.41154128018718</v>
      </c>
      <c r="D899" s="187">
        <v>9466.7261944346938</v>
      </c>
      <c r="E899" s="186">
        <v>14144.397859910985</v>
      </c>
    </row>
    <row r="900" spans="1:5" x14ac:dyDescent="0.35">
      <c r="A900" s="184">
        <v>819</v>
      </c>
      <c r="B900" s="185">
        <v>21.021561755077556</v>
      </c>
      <c r="C900" s="186">
        <v>642.32549807181442</v>
      </c>
      <c r="D900" s="187">
        <v>9249.4871722341268</v>
      </c>
      <c r="E900" s="186">
        <v>13502.685124577596</v>
      </c>
    </row>
    <row r="901" spans="1:5" x14ac:dyDescent="0.35">
      <c r="A901" s="184">
        <v>820</v>
      </c>
      <c r="B901" s="185">
        <v>22.263052484104016</v>
      </c>
      <c r="C901" s="186">
        <v>680.25993701428933</v>
      </c>
      <c r="D901" s="187">
        <v>9795.7430930057672</v>
      </c>
      <c r="E901" s="186">
        <v>15144.662680582416</v>
      </c>
    </row>
    <row r="902" spans="1:5" x14ac:dyDescent="0.35">
      <c r="A902" s="184">
        <v>821</v>
      </c>
      <c r="B902" s="185">
        <v>21.772573745196667</v>
      </c>
      <c r="C902" s="186">
        <v>665.27308665878718</v>
      </c>
      <c r="D902" s="187">
        <v>9579.9324478865346</v>
      </c>
      <c r="E902" s="186">
        <v>14484.707339973056</v>
      </c>
    </row>
    <row r="903" spans="1:5" x14ac:dyDescent="0.35">
      <c r="A903" s="184">
        <v>822</v>
      </c>
      <c r="B903" s="185">
        <v>22.298591400100488</v>
      </c>
      <c r="C903" s="186">
        <v>681.34584833640383</v>
      </c>
      <c r="D903" s="187">
        <v>9811.3802160442137</v>
      </c>
      <c r="E903" s="186">
        <v>15193.052674208306</v>
      </c>
    </row>
    <row r="904" spans="1:5" x14ac:dyDescent="0.35">
      <c r="A904" s="184">
        <v>823</v>
      </c>
      <c r="B904" s="185">
        <v>23.234581354514003</v>
      </c>
      <c r="C904" s="186">
        <v>709.94554138792785</v>
      </c>
      <c r="D904" s="187">
        <v>10223.215795986162</v>
      </c>
      <c r="E904" s="186">
        <v>16495.287438652296</v>
      </c>
    </row>
    <row r="905" spans="1:5" x14ac:dyDescent="0.35">
      <c r="A905" s="184">
        <v>824</v>
      </c>
      <c r="B905" s="185">
        <v>22.317624347560713</v>
      </c>
      <c r="C905" s="186">
        <v>681.92741061991069</v>
      </c>
      <c r="D905" s="187">
        <v>9819.7547129267132</v>
      </c>
      <c r="E905" s="186">
        <v>15218.999782519952</v>
      </c>
    </row>
    <row r="906" spans="1:5" x14ac:dyDescent="0.35">
      <c r="A906" s="184">
        <v>825</v>
      </c>
      <c r="B906" s="185">
        <v>23.21451852622554</v>
      </c>
      <c r="C906" s="186">
        <v>709.3325105235582</v>
      </c>
      <c r="D906" s="187">
        <v>10214.388151539237</v>
      </c>
      <c r="E906" s="186">
        <v>16466.812706803215</v>
      </c>
    </row>
    <row r="907" spans="1:5" x14ac:dyDescent="0.35">
      <c r="A907" s="184">
        <v>826</v>
      </c>
      <c r="B907" s="185">
        <v>22.264055042278216</v>
      </c>
      <c r="C907" s="186">
        <v>680.29057073627882</v>
      </c>
      <c r="D907" s="187">
        <v>9796.1842186024151</v>
      </c>
      <c r="E907" s="186">
        <v>15146.026711615374</v>
      </c>
    </row>
    <row r="908" spans="1:5" x14ac:dyDescent="0.35">
      <c r="A908" s="184">
        <v>827</v>
      </c>
      <c r="B908" s="185">
        <v>21.490355344796484</v>
      </c>
      <c r="C908" s="186">
        <v>656.64974664655938</v>
      </c>
      <c r="D908" s="187">
        <v>9455.7563517104536</v>
      </c>
      <c r="E908" s="186">
        <v>14111.636392505145</v>
      </c>
    </row>
    <row r="909" spans="1:5" x14ac:dyDescent="0.35">
      <c r="A909" s="184">
        <v>828</v>
      </c>
      <c r="B909" s="185">
        <v>21.511594944224719</v>
      </c>
      <c r="C909" s="186">
        <v>657.2987344068664</v>
      </c>
      <c r="D909" s="187">
        <v>9465.1017754588756</v>
      </c>
      <c r="E909" s="186">
        <v>14139.544131912053</v>
      </c>
    </row>
    <row r="910" spans="1:5" x14ac:dyDescent="0.35">
      <c r="A910" s="184">
        <v>829</v>
      </c>
      <c r="B910" s="185">
        <v>23.353067774259678</v>
      </c>
      <c r="C910" s="186">
        <v>713.56595976904578</v>
      </c>
      <c r="D910" s="187">
        <v>10275.349820674259</v>
      </c>
      <c r="E910" s="186">
        <v>16663.95421989118</v>
      </c>
    </row>
    <row r="911" spans="1:5" x14ac:dyDescent="0.35">
      <c r="A911" s="184">
        <v>830</v>
      </c>
      <c r="B911" s="185">
        <v>21.985150511975949</v>
      </c>
      <c r="C911" s="186">
        <v>671.76848786593189</v>
      </c>
      <c r="D911" s="187">
        <v>9673.4662252694179</v>
      </c>
      <c r="E911" s="186">
        <v>14768.931314935002</v>
      </c>
    </row>
    <row r="912" spans="1:5" x14ac:dyDescent="0.35">
      <c r="A912" s="184">
        <v>831</v>
      </c>
      <c r="B912" s="185">
        <v>21.703309994884101</v>
      </c>
      <c r="C912" s="186">
        <v>663.15669428812532</v>
      </c>
      <c r="D912" s="187">
        <v>9549.4563977490034</v>
      </c>
      <c r="E912" s="186">
        <v>14392.695311317771</v>
      </c>
    </row>
    <row r="913" spans="1:5" x14ac:dyDescent="0.35">
      <c r="A913" s="184">
        <v>832</v>
      </c>
      <c r="B913" s="185">
        <v>22.502697092008844</v>
      </c>
      <c r="C913" s="186">
        <v>687.58241114471468</v>
      </c>
      <c r="D913" s="187">
        <v>9901.1867204838909</v>
      </c>
      <c r="E913" s="186">
        <v>15472.4587237826</v>
      </c>
    </row>
    <row r="914" spans="1:5" x14ac:dyDescent="0.35">
      <c r="A914" s="184">
        <v>833</v>
      </c>
      <c r="B914" s="185">
        <v>21.584172871723545</v>
      </c>
      <c r="C914" s="186">
        <v>659.51639330266403</v>
      </c>
      <c r="D914" s="187">
        <v>9497.0360635583602</v>
      </c>
      <c r="E914" s="186">
        <v>14235.115844780317</v>
      </c>
    </row>
    <row r="915" spans="1:5" x14ac:dyDescent="0.35">
      <c r="A915" s="184">
        <v>834</v>
      </c>
      <c r="B915" s="185">
        <v>22.067725429729631</v>
      </c>
      <c r="C915" s="186">
        <v>674.29161035284994</v>
      </c>
      <c r="D915" s="187">
        <v>9709.7991890810372</v>
      </c>
      <c r="E915" s="186">
        <v>14880.082116836931</v>
      </c>
    </row>
    <row r="916" spans="1:5" x14ac:dyDescent="0.35">
      <c r="A916" s="184">
        <v>835</v>
      </c>
      <c r="B916" s="185">
        <v>21.277629627569521</v>
      </c>
      <c r="C916" s="186">
        <v>650.14979417573534</v>
      </c>
      <c r="D916" s="187">
        <v>9362.1570361305894</v>
      </c>
      <c r="E916" s="186">
        <v>13833.646522911851</v>
      </c>
    </row>
    <row r="917" spans="1:5" x14ac:dyDescent="0.35">
      <c r="A917" s="184">
        <v>836</v>
      </c>
      <c r="B917" s="185">
        <v>21.634863169767037</v>
      </c>
      <c r="C917" s="186">
        <v>661.06526352065953</v>
      </c>
      <c r="D917" s="187">
        <v>9519.3397946974965</v>
      </c>
      <c r="E917" s="186">
        <v>14302.056522555456</v>
      </c>
    </row>
    <row r="918" spans="1:5" x14ac:dyDescent="0.35">
      <c r="A918" s="184">
        <v>837</v>
      </c>
      <c r="B918" s="185">
        <v>22.226769824533925</v>
      </c>
      <c r="C918" s="186">
        <v>679.1513001940923</v>
      </c>
      <c r="D918" s="187">
        <v>9779.7787227949266</v>
      </c>
      <c r="E918" s="186">
        <v>15095.339625447032</v>
      </c>
    </row>
    <row r="919" spans="1:5" x14ac:dyDescent="0.35">
      <c r="A919" s="184">
        <v>838</v>
      </c>
      <c r="B919" s="185">
        <v>21.009162557003993</v>
      </c>
      <c r="C919" s="186">
        <v>641.94663368623321</v>
      </c>
      <c r="D919" s="187">
        <v>9244.0315250817566</v>
      </c>
      <c r="E919" s="186">
        <v>13486.761180035568</v>
      </c>
    </row>
    <row r="920" spans="1:5" x14ac:dyDescent="0.35">
      <c r="A920" s="184">
        <v>839</v>
      </c>
      <c r="B920" s="185">
        <v>21.929165125553297</v>
      </c>
      <c r="C920" s="186">
        <v>670.05782328079533</v>
      </c>
      <c r="D920" s="187">
        <v>9648.8326552434519</v>
      </c>
      <c r="E920" s="186">
        <v>14693.808650393372</v>
      </c>
    </row>
    <row r="921" spans="1:5" x14ac:dyDescent="0.35">
      <c r="A921" s="184">
        <v>840</v>
      </c>
      <c r="B921" s="185">
        <v>21.634529900173913</v>
      </c>
      <c r="C921" s="186">
        <v>661.05508028309191</v>
      </c>
      <c r="D921" s="187">
        <v>9519.1931560765224</v>
      </c>
      <c r="E921" s="186">
        <v>14301.615900046419</v>
      </c>
    </row>
    <row r="922" spans="1:5" x14ac:dyDescent="0.35">
      <c r="A922" s="184">
        <v>841</v>
      </c>
      <c r="B922" s="185">
        <v>22.261362665258865</v>
      </c>
      <c r="C922" s="186">
        <v>680.20830366068753</v>
      </c>
      <c r="D922" s="187">
        <v>9794.9995727138994</v>
      </c>
      <c r="E922" s="186">
        <v>15142.363735711095</v>
      </c>
    </row>
    <row r="923" spans="1:5" x14ac:dyDescent="0.35">
      <c r="A923" s="184">
        <v>842</v>
      </c>
      <c r="B923" s="185">
        <v>23.140709414086949</v>
      </c>
      <c r="C923" s="186">
        <v>707.07723209710139</v>
      </c>
      <c r="D923" s="187">
        <v>10181.912142198258</v>
      </c>
      <c r="E923" s="186">
        <v>16362.268761275936</v>
      </c>
    </row>
    <row r="924" spans="1:5" x14ac:dyDescent="0.35">
      <c r="A924" s="184">
        <v>843</v>
      </c>
      <c r="B924" s="185">
        <v>22.143747713792724</v>
      </c>
      <c r="C924" s="186">
        <v>676.61451347700006</v>
      </c>
      <c r="D924" s="187">
        <v>9743.2489940687992</v>
      </c>
      <c r="E924" s="186">
        <v>14982.781085925297</v>
      </c>
    </row>
    <row r="925" spans="1:5" x14ac:dyDescent="0.35">
      <c r="A925" s="184">
        <v>844</v>
      </c>
      <c r="B925" s="185">
        <v>21.644948655295075</v>
      </c>
      <c r="C925" s="186">
        <v>661.37343113401619</v>
      </c>
      <c r="D925" s="187">
        <v>9523.7774083298318</v>
      </c>
      <c r="E925" s="186">
        <v>14315.393958872113</v>
      </c>
    </row>
    <row r="926" spans="1:5" x14ac:dyDescent="0.35">
      <c r="A926" s="184">
        <v>845</v>
      </c>
      <c r="B926" s="185">
        <v>20.845654590235</v>
      </c>
      <c r="C926" s="186">
        <v>636.95055692384722</v>
      </c>
      <c r="D926" s="187">
        <v>9172.0880197033985</v>
      </c>
      <c r="E926" s="186">
        <v>13277.651300692336</v>
      </c>
    </row>
    <row r="927" spans="1:5" x14ac:dyDescent="0.35">
      <c r="A927" s="184">
        <v>846</v>
      </c>
      <c r="B927" s="185">
        <v>22.70351425274896</v>
      </c>
      <c r="C927" s="186">
        <v>693.71849105621823</v>
      </c>
      <c r="D927" s="187">
        <v>9989.5462712095432</v>
      </c>
      <c r="E927" s="186">
        <v>15749.847649090352</v>
      </c>
    </row>
    <row r="928" spans="1:5" x14ac:dyDescent="0.35">
      <c r="A928" s="184">
        <v>847</v>
      </c>
      <c r="B928" s="185">
        <v>23.503074550166765</v>
      </c>
      <c r="C928" s="186">
        <v>718.14950014398471</v>
      </c>
      <c r="D928" s="187">
        <v>10341.352802073379</v>
      </c>
      <c r="E928" s="186">
        <v>16878.721240049072</v>
      </c>
    </row>
    <row r="929" spans="1:5" x14ac:dyDescent="0.35">
      <c r="A929" s="184">
        <v>848</v>
      </c>
      <c r="B929" s="185">
        <v>22.195451804262262</v>
      </c>
      <c r="C929" s="186">
        <v>678.19436068579148</v>
      </c>
      <c r="D929" s="187">
        <v>9765.9987938753948</v>
      </c>
      <c r="E929" s="186">
        <v>15052.830246523941</v>
      </c>
    </row>
    <row r="930" spans="1:5" x14ac:dyDescent="0.35">
      <c r="A930" s="184">
        <v>849</v>
      </c>
      <c r="B930" s="185">
        <v>21.747798791975232</v>
      </c>
      <c r="C930" s="186">
        <v>664.51607419924335</v>
      </c>
      <c r="D930" s="187">
        <v>9569.0314684691039</v>
      </c>
      <c r="E930" s="186">
        <v>14451.761875718428</v>
      </c>
    </row>
    <row r="931" spans="1:5" x14ac:dyDescent="0.35">
      <c r="A931" s="184">
        <v>850</v>
      </c>
      <c r="B931" s="185">
        <v>22.013698122271268</v>
      </c>
      <c r="C931" s="186">
        <v>672.64077595828894</v>
      </c>
      <c r="D931" s="187">
        <v>9686.0271737993589</v>
      </c>
      <c r="E931" s="186">
        <v>14807.310986676075</v>
      </c>
    </row>
    <row r="932" spans="1:5" x14ac:dyDescent="0.35">
      <c r="A932" s="184">
        <v>851</v>
      </c>
      <c r="B932" s="185">
        <v>21.413451754075343</v>
      </c>
      <c r="C932" s="186">
        <v>654.29991470785785</v>
      </c>
      <c r="D932" s="187">
        <v>9421.9187717931527</v>
      </c>
      <c r="E932" s="186">
        <v>14010.819656292326</v>
      </c>
    </row>
    <row r="933" spans="1:5" x14ac:dyDescent="0.35">
      <c r="A933" s="184">
        <v>852</v>
      </c>
      <c r="B933" s="185">
        <v>21.855672256602237</v>
      </c>
      <c r="C933" s="186">
        <v>667.81220784062407</v>
      </c>
      <c r="D933" s="187">
        <v>9616.4957929049851</v>
      </c>
      <c r="E933" s="186">
        <v>14595.484743522615</v>
      </c>
    </row>
    <row r="934" spans="1:5" x14ac:dyDescent="0.35">
      <c r="A934" s="184">
        <v>853</v>
      </c>
      <c r="B934" s="185">
        <v>20.757872250378931</v>
      </c>
      <c r="C934" s="186">
        <v>634.2683187615786</v>
      </c>
      <c r="D934" s="187">
        <v>9133.4637901667302</v>
      </c>
      <c r="E934" s="186">
        <v>13166.060733315471</v>
      </c>
    </row>
    <row r="935" spans="1:5" x14ac:dyDescent="0.35">
      <c r="A935" s="184">
        <v>854</v>
      </c>
      <c r="B935" s="185">
        <v>21.654600631343826</v>
      </c>
      <c r="C935" s="186">
        <v>661.66835262439474</v>
      </c>
      <c r="D935" s="187">
        <v>9528.0242777912827</v>
      </c>
      <c r="E935" s="186">
        <v>14328.163926480447</v>
      </c>
    </row>
    <row r="936" spans="1:5" x14ac:dyDescent="0.35">
      <c r="A936" s="184">
        <v>855</v>
      </c>
      <c r="B936" s="185">
        <v>21.189363260947268</v>
      </c>
      <c r="C936" s="186">
        <v>647.45276630672208</v>
      </c>
      <c r="D936" s="187">
        <v>9323.3198348167971</v>
      </c>
      <c r="E936" s="186">
        <v>13719.111859578334</v>
      </c>
    </row>
    <row r="937" spans="1:5" x14ac:dyDescent="0.35">
      <c r="A937" s="184">
        <v>856</v>
      </c>
      <c r="B937" s="185">
        <v>21.885070157114892</v>
      </c>
      <c r="C937" s="186">
        <v>668.71047702295505</v>
      </c>
      <c r="D937" s="187">
        <v>9629.4308691305523</v>
      </c>
      <c r="E937" s="186">
        <v>14634.775704445137</v>
      </c>
    </row>
    <row r="938" spans="1:5" x14ac:dyDescent="0.35">
      <c r="A938" s="184">
        <v>857</v>
      </c>
      <c r="B938" s="185">
        <v>21.407692395465567</v>
      </c>
      <c r="C938" s="186">
        <v>654.12393430589248</v>
      </c>
      <c r="D938" s="187">
        <v>9419.3846540048507</v>
      </c>
      <c r="E938" s="186">
        <v>14003.283974132273</v>
      </c>
    </row>
    <row r="939" spans="1:5" x14ac:dyDescent="0.35">
      <c r="A939" s="184">
        <v>858</v>
      </c>
      <c r="B939" s="185">
        <v>23.404394284208305</v>
      </c>
      <c r="C939" s="186">
        <v>715.13426979525377</v>
      </c>
      <c r="D939" s="187">
        <v>10297.933485051653</v>
      </c>
      <c r="E939" s="186">
        <v>16737.284416437516</v>
      </c>
    </row>
    <row r="940" spans="1:5" x14ac:dyDescent="0.35">
      <c r="A940" s="184">
        <v>859</v>
      </c>
      <c r="B940" s="185">
        <v>21.905640249104355</v>
      </c>
      <c r="C940" s="186">
        <v>669.33900761152211</v>
      </c>
      <c r="D940" s="187">
        <v>9638.481709605916</v>
      </c>
      <c r="E940" s="186">
        <v>14662.299505430525</v>
      </c>
    </row>
    <row r="941" spans="1:5" x14ac:dyDescent="0.35">
      <c r="A941" s="184">
        <v>860</v>
      </c>
      <c r="B941" s="185">
        <v>23.189467644789879</v>
      </c>
      <c r="C941" s="186">
        <v>708.56706692413513</v>
      </c>
      <c r="D941" s="187">
        <v>10203.365763707545</v>
      </c>
      <c r="E941" s="186">
        <v>16431.293072600896</v>
      </c>
    </row>
    <row r="942" spans="1:5" x14ac:dyDescent="0.35">
      <c r="A942" s="184">
        <v>861</v>
      </c>
      <c r="B942" s="185">
        <v>21.959611659537469</v>
      </c>
      <c r="C942" s="186">
        <v>670.98813404142288</v>
      </c>
      <c r="D942" s="187">
        <v>9662.2291301964869</v>
      </c>
      <c r="E942" s="186">
        <v>14734.638851707321</v>
      </c>
    </row>
    <row r="943" spans="1:5" x14ac:dyDescent="0.35">
      <c r="A943" s="184">
        <v>862</v>
      </c>
      <c r="B943" s="185">
        <v>21.070187118569375</v>
      </c>
      <c r="C943" s="186">
        <v>643.81127306739768</v>
      </c>
      <c r="D943" s="187">
        <v>9270.8823321705258</v>
      </c>
      <c r="E943" s="186">
        <v>13565.223992574434</v>
      </c>
    </row>
    <row r="944" spans="1:5" x14ac:dyDescent="0.35">
      <c r="A944" s="184">
        <v>863</v>
      </c>
      <c r="B944" s="185">
        <v>21.87565173972224</v>
      </c>
      <c r="C944" s="186">
        <v>668.42269204706861</v>
      </c>
      <c r="D944" s="187">
        <v>9625.2867654777874</v>
      </c>
      <c r="E944" s="186">
        <v>14622.182026149279</v>
      </c>
    </row>
    <row r="945" spans="1:5" x14ac:dyDescent="0.35">
      <c r="A945" s="184">
        <v>864</v>
      </c>
      <c r="B945" s="185">
        <v>21.982331582613877</v>
      </c>
      <c r="C945" s="186">
        <v>671.68235391320195</v>
      </c>
      <c r="D945" s="187">
        <v>9672.2258963501063</v>
      </c>
      <c r="E945" s="186">
        <v>14765.14422191061</v>
      </c>
    </row>
    <row r="946" spans="1:5" x14ac:dyDescent="0.35">
      <c r="A946" s="184">
        <v>865</v>
      </c>
      <c r="B946" s="185">
        <v>22.712397622455605</v>
      </c>
      <c r="C946" s="186">
        <v>693.98992735281024</v>
      </c>
      <c r="D946" s="187">
        <v>9993.4549538804658</v>
      </c>
      <c r="E946" s="186">
        <v>15762.175176016106</v>
      </c>
    </row>
    <row r="947" spans="1:5" x14ac:dyDescent="0.35">
      <c r="A947" s="184">
        <v>866</v>
      </c>
      <c r="B947" s="185">
        <v>22.942020679116595</v>
      </c>
      <c r="C947" s="186">
        <v>701.00618741745166</v>
      </c>
      <c r="D947" s="187">
        <v>10094.489098811302</v>
      </c>
      <c r="E947" s="186">
        <v>16082.498447919859</v>
      </c>
    </row>
    <row r="948" spans="1:5" x14ac:dyDescent="0.35">
      <c r="A948" s="184">
        <v>867</v>
      </c>
      <c r="B948" s="185">
        <v>22.160512763797573</v>
      </c>
      <c r="C948" s="186">
        <v>677.12677889381484</v>
      </c>
      <c r="D948" s="187">
        <v>9750.6256160709327</v>
      </c>
      <c r="E948" s="186">
        <v>15005.476626385522</v>
      </c>
    </row>
    <row r="949" spans="1:5" x14ac:dyDescent="0.35">
      <c r="A949" s="184">
        <v>868</v>
      </c>
      <c r="B949" s="185">
        <v>21.888981093875778</v>
      </c>
      <c r="C949" s="186">
        <v>668.82997786842657</v>
      </c>
      <c r="D949" s="187">
        <v>9631.1516813053422</v>
      </c>
      <c r="E949" s="186">
        <v>14640.006740579343</v>
      </c>
    </row>
    <row r="950" spans="1:5" x14ac:dyDescent="0.35">
      <c r="A950" s="184">
        <v>869</v>
      </c>
      <c r="B950" s="185">
        <v>22.436462459842438</v>
      </c>
      <c r="C950" s="186">
        <v>685.55857516185233</v>
      </c>
      <c r="D950" s="187">
        <v>9872.0434823306732</v>
      </c>
      <c r="E950" s="186">
        <v>15381.50923564197</v>
      </c>
    </row>
    <row r="951" spans="1:5" x14ac:dyDescent="0.35">
      <c r="A951" s="184">
        <v>870</v>
      </c>
      <c r="B951" s="185">
        <v>22.903901831811641</v>
      </c>
      <c r="C951" s="186">
        <v>699.84144486091122</v>
      </c>
      <c r="D951" s="187">
        <v>10077.716805997123</v>
      </c>
      <c r="E951" s="186">
        <v>16029.099750927529</v>
      </c>
    </row>
    <row r="952" spans="1:5" x14ac:dyDescent="0.35">
      <c r="A952" s="184">
        <v>871</v>
      </c>
      <c r="B952" s="185">
        <v>22.774663378986297</v>
      </c>
      <c r="C952" s="186">
        <v>695.89249213569246</v>
      </c>
      <c r="D952" s="187">
        <v>10020.851886753971</v>
      </c>
      <c r="E952" s="186">
        <v>15848.717256354264</v>
      </c>
    </row>
    <row r="953" spans="1:5" x14ac:dyDescent="0.35">
      <c r="A953" s="184">
        <v>872</v>
      </c>
      <c r="B953" s="185">
        <v>22.592303413167791</v>
      </c>
      <c r="C953" s="186">
        <v>690.32038206901586</v>
      </c>
      <c r="D953" s="187">
        <v>9940.6135017938286</v>
      </c>
      <c r="E953" s="186">
        <v>15595.927523997119</v>
      </c>
    </row>
    <row r="954" spans="1:5" x14ac:dyDescent="0.35">
      <c r="A954" s="184">
        <v>873</v>
      </c>
      <c r="B954" s="185">
        <v>21.604309560630721</v>
      </c>
      <c r="C954" s="186">
        <v>660.13168101927215</v>
      </c>
      <c r="D954" s="187">
        <v>9505.8962066775166</v>
      </c>
      <c r="E954" s="186">
        <v>14261.689187519891</v>
      </c>
    </row>
    <row r="955" spans="1:5" x14ac:dyDescent="0.35">
      <c r="A955" s="184">
        <v>874</v>
      </c>
      <c r="B955" s="185">
        <v>22.408526504027432</v>
      </c>
      <c r="C955" s="186">
        <v>684.70497651194944</v>
      </c>
      <c r="D955" s="187">
        <v>9859.7516617720703</v>
      </c>
      <c r="E955" s="186">
        <v>15343.2296136075</v>
      </c>
    </row>
    <row r="956" spans="1:5" x14ac:dyDescent="0.35">
      <c r="A956" s="184">
        <v>875</v>
      </c>
      <c r="B956" s="185">
        <v>22.42844019834391</v>
      </c>
      <c r="C956" s="186">
        <v>685.31345050495293</v>
      </c>
      <c r="D956" s="187">
        <v>9868.513687271321</v>
      </c>
      <c r="E956" s="186">
        <v>15370.511741771057</v>
      </c>
    </row>
    <row r="957" spans="1:5" x14ac:dyDescent="0.35">
      <c r="A957" s="184">
        <v>876</v>
      </c>
      <c r="B957" s="185">
        <v>21.832384801854541</v>
      </c>
      <c r="C957" s="186">
        <v>667.10064672333317</v>
      </c>
      <c r="D957" s="187">
        <v>9606.2493128159986</v>
      </c>
      <c r="E957" s="186">
        <v>14564.398020829834</v>
      </c>
    </row>
    <row r="958" spans="1:5" x14ac:dyDescent="0.35">
      <c r="A958" s="184">
        <v>877</v>
      </c>
      <c r="B958" s="185">
        <v>22.016794642372059</v>
      </c>
      <c r="C958" s="186">
        <v>672.73539185025732</v>
      </c>
      <c r="D958" s="187">
        <v>9687.3896426437059</v>
      </c>
      <c r="E958" s="186">
        <v>14811.476971022812</v>
      </c>
    </row>
    <row r="959" spans="1:5" x14ac:dyDescent="0.35">
      <c r="A959" s="184">
        <v>878</v>
      </c>
      <c r="B959" s="185">
        <v>21.393778050214209</v>
      </c>
      <c r="C959" s="186">
        <v>653.69877375654528</v>
      </c>
      <c r="D959" s="187">
        <v>9413.2623420942509</v>
      </c>
      <c r="E959" s="186">
        <v>13985.086477444722</v>
      </c>
    </row>
    <row r="960" spans="1:5" x14ac:dyDescent="0.35">
      <c r="A960" s="184">
        <v>879</v>
      </c>
      <c r="B960" s="185">
        <v>21.729255090254387</v>
      </c>
      <c r="C960" s="186">
        <v>663.94946109110629</v>
      </c>
      <c r="D960" s="187">
        <v>9560.8722397119309</v>
      </c>
      <c r="E960" s="186">
        <v>14427.127207085579</v>
      </c>
    </row>
    <row r="961" spans="1:5" x14ac:dyDescent="0.35">
      <c r="A961" s="184">
        <v>880</v>
      </c>
      <c r="B961" s="185">
        <v>22.366847856523183</v>
      </c>
      <c r="C961" s="186">
        <v>683.43146228265289</v>
      </c>
      <c r="D961" s="187">
        <v>9841.4130568702003</v>
      </c>
      <c r="E961" s="186">
        <v>15286.20753723726</v>
      </c>
    </row>
    <row r="962" spans="1:5" x14ac:dyDescent="0.35">
      <c r="A962" s="184">
        <v>881</v>
      </c>
      <c r="B962" s="185">
        <v>22.650998320994805</v>
      </c>
      <c r="C962" s="186">
        <v>692.11383758595252</v>
      </c>
      <c r="D962" s="187">
        <v>9966.439261237716</v>
      </c>
      <c r="E962" s="186">
        <v>15677.069373096681</v>
      </c>
    </row>
    <row r="963" spans="1:5" x14ac:dyDescent="0.35">
      <c r="A963" s="184">
        <v>882</v>
      </c>
      <c r="B963" s="185">
        <v>21.467484894273145</v>
      </c>
      <c r="C963" s="186">
        <v>655.9509273250128</v>
      </c>
      <c r="D963" s="187">
        <v>9445.6933534801829</v>
      </c>
      <c r="E963" s="186">
        <v>14081.616623734173</v>
      </c>
    </row>
    <row r="964" spans="1:5" x14ac:dyDescent="0.35">
      <c r="A964" s="184">
        <v>883</v>
      </c>
      <c r="B964" s="185">
        <v>22.773873972661718</v>
      </c>
      <c r="C964" s="186">
        <v>695.868371386886</v>
      </c>
      <c r="D964" s="187">
        <v>10020.504547971155</v>
      </c>
      <c r="E964" s="186">
        <v>15847.618591526301</v>
      </c>
    </row>
    <row r="965" spans="1:5" x14ac:dyDescent="0.35">
      <c r="A965" s="184">
        <v>884</v>
      </c>
      <c r="B965" s="185">
        <v>22.014769337637407</v>
      </c>
      <c r="C965" s="186">
        <v>672.67350753892083</v>
      </c>
      <c r="D965" s="187">
        <v>9686.4985085604585</v>
      </c>
      <c r="E965" s="186">
        <v>14808.752108008839</v>
      </c>
    </row>
    <row r="966" spans="1:5" x14ac:dyDescent="0.35">
      <c r="A966" s="184">
        <v>885</v>
      </c>
      <c r="B966" s="185">
        <v>21.973921636486867</v>
      </c>
      <c r="C966" s="186">
        <v>671.42538333709865</v>
      </c>
      <c r="D966" s="187">
        <v>9668.5255200542197</v>
      </c>
      <c r="E966" s="186">
        <v>14753.848758197561</v>
      </c>
    </row>
    <row r="967" spans="1:5" x14ac:dyDescent="0.35">
      <c r="A967" s="184">
        <v>886</v>
      </c>
      <c r="B967" s="185">
        <v>21.93358772782792</v>
      </c>
      <c r="C967" s="186">
        <v>670.19295835029766</v>
      </c>
      <c r="D967" s="187">
        <v>9650.7786002442845</v>
      </c>
      <c r="E967" s="186">
        <v>14699.736046548776</v>
      </c>
    </row>
    <row r="968" spans="1:5" x14ac:dyDescent="0.35">
      <c r="A968" s="184">
        <v>887</v>
      </c>
      <c r="B968" s="185">
        <v>22.361644736239906</v>
      </c>
      <c r="C968" s="186">
        <v>683.27247805177501</v>
      </c>
      <c r="D968" s="187">
        <v>9839.1236839455596</v>
      </c>
      <c r="E968" s="186">
        <v>15279.096412244071</v>
      </c>
    </row>
    <row r="969" spans="1:5" x14ac:dyDescent="0.35">
      <c r="A969" s="184">
        <v>888</v>
      </c>
      <c r="B969" s="185">
        <v>23.406141295888233</v>
      </c>
      <c r="C969" s="186">
        <v>715.18765070769609</v>
      </c>
      <c r="D969" s="187">
        <v>10298.702170190823</v>
      </c>
      <c r="E969" s="186">
        <v>16739.783205538693</v>
      </c>
    </row>
    <row r="970" spans="1:5" x14ac:dyDescent="0.35">
      <c r="A970" s="184">
        <v>889</v>
      </c>
      <c r="B970" s="185">
        <v>23.096030136574822</v>
      </c>
      <c r="C970" s="186">
        <v>705.71203195089731</v>
      </c>
      <c r="D970" s="187">
        <v>10162.253260092921</v>
      </c>
      <c r="E970" s="186">
        <v>16299.146357681377</v>
      </c>
    </row>
    <row r="971" spans="1:5" x14ac:dyDescent="0.35">
      <c r="A971" s="184">
        <v>890</v>
      </c>
      <c r="B971" s="185">
        <v>22.801412715199721</v>
      </c>
      <c r="C971" s="186">
        <v>696.70983296443603</v>
      </c>
      <c r="D971" s="187">
        <v>10032.621594687876</v>
      </c>
      <c r="E971" s="186">
        <v>15885.968444159966</v>
      </c>
    </row>
    <row r="972" spans="1:5" x14ac:dyDescent="0.35">
      <c r="A972" s="184">
        <v>891</v>
      </c>
      <c r="B972" s="185">
        <v>23.056697442046922</v>
      </c>
      <c r="C972" s="186">
        <v>704.51019961810039</v>
      </c>
      <c r="D972" s="187">
        <v>10144.946874500645</v>
      </c>
      <c r="E972" s="186">
        <v>16243.678517430621</v>
      </c>
    </row>
    <row r="973" spans="1:5" x14ac:dyDescent="0.35">
      <c r="A973" s="184">
        <v>892</v>
      </c>
      <c r="B973" s="185">
        <v>21.558664375272411</v>
      </c>
      <c r="C973" s="186">
        <v>658.73696702221275</v>
      </c>
      <c r="D973" s="187">
        <v>9485.8123251198631</v>
      </c>
      <c r="E973" s="186">
        <v>14201.489183616775</v>
      </c>
    </row>
    <row r="974" spans="1:5" x14ac:dyDescent="0.35">
      <c r="A974" s="184">
        <v>893</v>
      </c>
      <c r="B974" s="185">
        <v>21.54560702417362</v>
      </c>
      <c r="C974" s="186">
        <v>658.33799240530516</v>
      </c>
      <c r="D974" s="187">
        <v>9480.0670906363921</v>
      </c>
      <c r="E974" s="186">
        <v>14184.291673448102</v>
      </c>
    </row>
    <row r="975" spans="1:5" x14ac:dyDescent="0.35">
      <c r="A975" s="184">
        <v>894</v>
      </c>
      <c r="B975" s="185">
        <v>22.153871227775138</v>
      </c>
      <c r="C975" s="186">
        <v>676.92384307090697</v>
      </c>
      <c r="D975" s="187">
        <v>9747.70334022106</v>
      </c>
      <c r="E975" s="186">
        <v>14996.483650403537</v>
      </c>
    </row>
    <row r="976" spans="1:5" x14ac:dyDescent="0.35">
      <c r="A976" s="184">
        <v>895</v>
      </c>
      <c r="B976" s="185">
        <v>22.230213149910799</v>
      </c>
      <c r="C976" s="186">
        <v>679.25651291394115</v>
      </c>
      <c r="D976" s="187">
        <v>9781.2937859607518</v>
      </c>
      <c r="E976" s="186">
        <v>15100.01706554205</v>
      </c>
    </row>
    <row r="977" spans="1:5" x14ac:dyDescent="0.35">
      <c r="A977" s="184">
        <v>896</v>
      </c>
      <c r="B977" s="185">
        <v>23.233886281190269</v>
      </c>
      <c r="C977" s="186">
        <v>709.92430303636945</v>
      </c>
      <c r="D977" s="187">
        <v>10222.90996372372</v>
      </c>
      <c r="E977" s="186">
        <v>16494.300525000268</v>
      </c>
    </row>
    <row r="978" spans="1:5" x14ac:dyDescent="0.35">
      <c r="A978" s="184">
        <v>897</v>
      </c>
      <c r="B978" s="185">
        <v>21.552745924542759</v>
      </c>
      <c r="C978" s="186">
        <v>658.55612547213991</v>
      </c>
      <c r="D978" s="187">
        <v>9483.208206798814</v>
      </c>
      <c r="E978" s="186">
        <v>14193.692849352332</v>
      </c>
    </row>
    <row r="979" spans="1:5" x14ac:dyDescent="0.35">
      <c r="A979" s="184">
        <v>898</v>
      </c>
      <c r="B979" s="185">
        <v>22.306182406122435</v>
      </c>
      <c r="C979" s="186">
        <v>681.57779574263009</v>
      </c>
      <c r="D979" s="187">
        <v>9814.7202586938729</v>
      </c>
      <c r="E979" s="186">
        <v>15203.398635797967</v>
      </c>
    </row>
    <row r="980" spans="1:5" x14ac:dyDescent="0.35">
      <c r="A980" s="184">
        <v>899</v>
      </c>
      <c r="B980" s="185">
        <v>22.800364246749567</v>
      </c>
      <c r="C980" s="186">
        <v>696.67779642845903</v>
      </c>
      <c r="D980" s="187">
        <v>10032.160268569809</v>
      </c>
      <c r="E980" s="186">
        <v>15884.50752119171</v>
      </c>
    </row>
    <row r="981" spans="1:5" x14ac:dyDescent="0.35">
      <c r="A981" s="184">
        <v>900</v>
      </c>
      <c r="B981" s="185">
        <v>21.839047229628591</v>
      </c>
      <c r="C981" s="186">
        <v>667.30422090531818</v>
      </c>
      <c r="D981" s="187">
        <v>9609.180781036579</v>
      </c>
      <c r="E981" s="186">
        <v>14573.288396881753</v>
      </c>
    </row>
    <row r="982" spans="1:5" x14ac:dyDescent="0.35">
      <c r="A982" s="184">
        <v>901</v>
      </c>
      <c r="B982" s="185">
        <v>21.40498309390756</v>
      </c>
      <c r="C982" s="186">
        <v>654.0411500916199</v>
      </c>
      <c r="D982" s="187">
        <v>9418.1925613193271</v>
      </c>
      <c r="E982" s="186">
        <v>13999.739760430981</v>
      </c>
    </row>
    <row r="983" spans="1:5" x14ac:dyDescent="0.35">
      <c r="A983" s="184">
        <v>902</v>
      </c>
      <c r="B983" s="185">
        <v>22.78316508499347</v>
      </c>
      <c r="C983" s="186">
        <v>696.15226648591181</v>
      </c>
      <c r="D983" s="187">
        <v>10024.592637397127</v>
      </c>
      <c r="E983" s="186">
        <v>15860.552011640897</v>
      </c>
    </row>
    <row r="984" spans="1:5" x14ac:dyDescent="0.35">
      <c r="A984" s="184">
        <v>903</v>
      </c>
      <c r="B984" s="185">
        <v>22.656758303931159</v>
      </c>
      <c r="C984" s="186">
        <v>692.28983706456324</v>
      </c>
      <c r="D984" s="187">
        <v>9968.9736537297103</v>
      </c>
      <c r="E984" s="186">
        <v>15685.043514639692</v>
      </c>
    </row>
    <row r="985" spans="1:5" x14ac:dyDescent="0.35">
      <c r="A985" s="184">
        <v>904</v>
      </c>
      <c r="B985" s="185">
        <v>23.008317357616104</v>
      </c>
      <c r="C985" s="186">
        <v>703.03191926049203</v>
      </c>
      <c r="D985" s="187">
        <v>10123.659637351084</v>
      </c>
      <c r="E985" s="186">
        <v>16175.581510879341</v>
      </c>
    </row>
    <row r="986" spans="1:5" x14ac:dyDescent="0.35">
      <c r="A986" s="184">
        <v>905</v>
      </c>
      <c r="B986" s="185">
        <v>20.942981843070992</v>
      </c>
      <c r="C986" s="186">
        <v>639.92444520494712</v>
      </c>
      <c r="D986" s="187">
        <v>9214.9120109512369</v>
      </c>
      <c r="E986" s="186">
        <v>13401.926036864485</v>
      </c>
    </row>
    <row r="987" spans="1:5" x14ac:dyDescent="0.35">
      <c r="A987" s="184">
        <v>906</v>
      </c>
      <c r="B987" s="185">
        <v>22.599360543378602</v>
      </c>
      <c r="C987" s="186">
        <v>690.53601660323511</v>
      </c>
      <c r="D987" s="187">
        <v>9943.7186390865845</v>
      </c>
      <c r="E987" s="186">
        <v>15605.672407404983</v>
      </c>
    </row>
    <row r="988" spans="1:5" x14ac:dyDescent="0.35">
      <c r="A988" s="184">
        <v>907</v>
      </c>
      <c r="B988" s="185">
        <v>22.74590800919086</v>
      </c>
      <c r="C988" s="186">
        <v>695.01385583638751</v>
      </c>
      <c r="D988" s="187">
        <v>10008.199524043979</v>
      </c>
      <c r="E988" s="186">
        <v>15808.721229967508</v>
      </c>
    </row>
    <row r="989" spans="1:5" x14ac:dyDescent="0.35">
      <c r="A989" s="184">
        <v>908</v>
      </c>
      <c r="B989" s="185">
        <v>22.737396891756617</v>
      </c>
      <c r="C989" s="186">
        <v>694.75379391478555</v>
      </c>
      <c r="D989" s="187">
        <v>10004.454632372912</v>
      </c>
      <c r="E989" s="186">
        <v>15796.892754294162</v>
      </c>
    </row>
    <row r="990" spans="1:5" x14ac:dyDescent="0.35">
      <c r="A990" s="184">
        <v>909</v>
      </c>
      <c r="B990" s="185">
        <v>22.160353059368578</v>
      </c>
      <c r="C990" s="186">
        <v>677.12189903626211</v>
      </c>
      <c r="D990" s="187">
        <v>9750.5553461221753</v>
      </c>
      <c r="E990" s="186">
        <v>15005.260346873692</v>
      </c>
    </row>
    <row r="991" spans="1:5" x14ac:dyDescent="0.35">
      <c r="A991" s="184">
        <v>910</v>
      </c>
      <c r="B991" s="185">
        <v>23.253349286223273</v>
      </c>
      <c r="C991" s="186">
        <v>710.51900596793337</v>
      </c>
      <c r="D991" s="187">
        <v>10231.473685938239</v>
      </c>
      <c r="E991" s="186">
        <v>16521.946620272513</v>
      </c>
    </row>
    <row r="992" spans="1:5" x14ac:dyDescent="0.35">
      <c r="A992" s="184">
        <v>911</v>
      </c>
      <c r="B992" s="185">
        <v>20.858835597842862</v>
      </c>
      <c r="C992" s="186">
        <v>637.35330993408752</v>
      </c>
      <c r="D992" s="187">
        <v>9177.8876630508603</v>
      </c>
      <c r="E992" s="186">
        <v>13294.447909656119</v>
      </c>
    </row>
    <row r="993" spans="1:5" x14ac:dyDescent="0.35">
      <c r="A993" s="184">
        <v>912</v>
      </c>
      <c r="B993" s="185">
        <v>21.269859619508619</v>
      </c>
      <c r="C993" s="186">
        <v>649.91237726276347</v>
      </c>
      <c r="D993" s="187">
        <v>9358.7382325837934</v>
      </c>
      <c r="E993" s="186">
        <v>13823.545029360104</v>
      </c>
    </row>
    <row r="994" spans="1:5" x14ac:dyDescent="0.35">
      <c r="A994" s="184">
        <v>913</v>
      </c>
      <c r="B994" s="185">
        <v>21.656023589876195</v>
      </c>
      <c r="C994" s="186">
        <v>661.71183191288378</v>
      </c>
      <c r="D994" s="187">
        <v>9528.6503795455246</v>
      </c>
      <c r="E994" s="186">
        <v>14330.047041605603</v>
      </c>
    </row>
    <row r="995" spans="1:5" x14ac:dyDescent="0.35">
      <c r="A995" s="184">
        <v>914</v>
      </c>
      <c r="B995" s="185">
        <v>22.36569660536259</v>
      </c>
      <c r="C995" s="186">
        <v>683.39628516385687</v>
      </c>
      <c r="D995" s="187">
        <v>9840.9065063595372</v>
      </c>
      <c r="E995" s="186">
        <v>15284.633975206678</v>
      </c>
    </row>
    <row r="996" spans="1:5" x14ac:dyDescent="0.35">
      <c r="A996" s="184">
        <v>915</v>
      </c>
      <c r="B996" s="185">
        <v>22.459080691232781</v>
      </c>
      <c r="C996" s="186">
        <v>686.24968778766834</v>
      </c>
      <c r="D996" s="187">
        <v>9881.9955041424237</v>
      </c>
      <c r="E996" s="186">
        <v>15412.537112356546</v>
      </c>
    </row>
    <row r="997" spans="1:5" x14ac:dyDescent="0.35">
      <c r="A997" s="184">
        <v>916</v>
      </c>
      <c r="B997" s="185">
        <v>22.817253457557733</v>
      </c>
      <c r="C997" s="186">
        <v>697.19385564759739</v>
      </c>
      <c r="D997" s="187">
        <v>10039.591521325401</v>
      </c>
      <c r="E997" s="186">
        <v>15908.048913363149</v>
      </c>
    </row>
    <row r="998" spans="1:5" x14ac:dyDescent="0.35">
      <c r="A998" s="184">
        <v>917</v>
      </c>
      <c r="B998" s="185">
        <v>21.437471270912994</v>
      </c>
      <c r="C998" s="186">
        <v>655.0338443890081</v>
      </c>
      <c r="D998" s="187">
        <v>9432.4873592017175</v>
      </c>
      <c r="E998" s="186">
        <v>14042.269220565055</v>
      </c>
    </row>
    <row r="999" spans="1:5" x14ac:dyDescent="0.35">
      <c r="A999" s="184">
        <v>918</v>
      </c>
      <c r="B999" s="185">
        <v>22.728638610773992</v>
      </c>
      <c r="C999" s="186">
        <v>694.48617977364984</v>
      </c>
      <c r="D999" s="187">
        <v>10000.600988740556</v>
      </c>
      <c r="E999" s="186">
        <v>15784.725400252306</v>
      </c>
    </row>
    <row r="1000" spans="1:5" x14ac:dyDescent="0.35">
      <c r="A1000" s="184">
        <v>919</v>
      </c>
      <c r="B1000" s="185">
        <v>22.409288651253011</v>
      </c>
      <c r="C1000" s="186">
        <v>684.72826434384206</v>
      </c>
      <c r="D1000" s="187">
        <v>9860.0870065513245</v>
      </c>
      <c r="E1000" s="186">
        <v>15344.273323352632</v>
      </c>
    </row>
    <row r="1001" spans="1:5" x14ac:dyDescent="0.35">
      <c r="A1001" s="184">
        <v>920</v>
      </c>
      <c r="B1001" s="185">
        <v>22.136310343019332</v>
      </c>
      <c r="C1001" s="186">
        <v>676.38726048114643</v>
      </c>
      <c r="D1001" s="187">
        <v>9739.9765509285062</v>
      </c>
      <c r="E1001" s="186">
        <v>14972.718310075312</v>
      </c>
    </row>
    <row r="1002" spans="1:5" x14ac:dyDescent="0.35">
      <c r="A1002" s="184">
        <v>921</v>
      </c>
      <c r="B1002" s="185">
        <v>21.756162740222749</v>
      </c>
      <c r="C1002" s="186">
        <v>664.77163928458401</v>
      </c>
      <c r="D1002" s="187">
        <v>9572.7116056980085</v>
      </c>
      <c r="E1002" s="186">
        <v>14462.879969360065</v>
      </c>
    </row>
    <row r="1003" spans="1:5" x14ac:dyDescent="0.35">
      <c r="A1003" s="184">
        <v>922</v>
      </c>
      <c r="B1003" s="185">
        <v>21.965327943024494</v>
      </c>
      <c r="C1003" s="186">
        <v>671.1627982590818</v>
      </c>
      <c r="D1003" s="187">
        <v>9664.744294930777</v>
      </c>
      <c r="E1003" s="186">
        <v>14742.31096691872</v>
      </c>
    </row>
    <row r="1004" spans="1:5" x14ac:dyDescent="0.35">
      <c r="A1004" s="184">
        <v>923</v>
      </c>
      <c r="B1004" s="185">
        <v>22.049007108705386</v>
      </c>
      <c r="C1004" s="186">
        <v>673.71966165488675</v>
      </c>
      <c r="D1004" s="187">
        <v>9701.5631278303699</v>
      </c>
      <c r="E1004" s="186">
        <v>14854.849609103185</v>
      </c>
    </row>
    <row r="1005" spans="1:5" x14ac:dyDescent="0.35">
      <c r="A1005" s="184">
        <v>924</v>
      </c>
      <c r="B1005" s="185">
        <v>22.671213205086879</v>
      </c>
      <c r="C1005" s="186">
        <v>692.73151459987707</v>
      </c>
      <c r="D1005" s="187">
        <v>9975.3338102382277</v>
      </c>
      <c r="E1005" s="186">
        <v>15705.063861376568</v>
      </c>
    </row>
    <row r="1006" spans="1:5" x14ac:dyDescent="0.35">
      <c r="A1006" s="184">
        <v>925</v>
      </c>
      <c r="B1006" s="185">
        <v>21.170843360047211</v>
      </c>
      <c r="C1006" s="186">
        <v>646.88688044588696</v>
      </c>
      <c r="D1006" s="187">
        <v>9315.1710784207717</v>
      </c>
      <c r="E1006" s="186">
        <v>13695.140817589459</v>
      </c>
    </row>
    <row r="1007" spans="1:5" x14ac:dyDescent="0.35">
      <c r="A1007" s="184">
        <v>926</v>
      </c>
      <c r="B1007" s="185">
        <v>22.522888295666782</v>
      </c>
      <c r="C1007" s="186">
        <v>688.19936458981829</v>
      </c>
      <c r="D1007" s="187">
        <v>9910.0708500933833</v>
      </c>
      <c r="E1007" s="186">
        <v>15500.237413805335</v>
      </c>
    </row>
    <row r="1008" spans="1:5" x14ac:dyDescent="0.35">
      <c r="A1008" s="184">
        <v>927</v>
      </c>
      <c r="B1008" s="185">
        <v>23.242444889003373</v>
      </c>
      <c r="C1008" s="186">
        <v>710.1858160528808</v>
      </c>
      <c r="D1008" s="187">
        <v>10226.675751161483</v>
      </c>
      <c r="E1008" s="186">
        <v>16506.454690560968</v>
      </c>
    </row>
    <row r="1009" spans="1:5" x14ac:dyDescent="0.35">
      <c r="A1009" s="184">
        <v>928</v>
      </c>
      <c r="B1009" s="185">
        <v>21.858730563129882</v>
      </c>
      <c r="C1009" s="186">
        <v>667.90565609563532</v>
      </c>
      <c r="D1009" s="187">
        <v>9617.8414477771476</v>
      </c>
      <c r="E1009" s="186">
        <v>14599.569778184979</v>
      </c>
    </row>
    <row r="1010" spans="1:5" x14ac:dyDescent="0.35">
      <c r="A1010" s="184">
        <v>929</v>
      </c>
      <c r="B1010" s="185">
        <v>22.064234048883552</v>
      </c>
      <c r="C1010" s="186">
        <v>674.184929271442</v>
      </c>
      <c r="D1010" s="187">
        <v>9708.2629815087639</v>
      </c>
      <c r="E1010" s="186">
        <v>14875.3740716751</v>
      </c>
    </row>
    <row r="1011" spans="1:5" x14ac:dyDescent="0.35">
      <c r="A1011" s="184">
        <v>930</v>
      </c>
      <c r="B1011" s="185">
        <v>22.543834346279375</v>
      </c>
      <c r="C1011" s="186">
        <v>688.83938280298094</v>
      </c>
      <c r="D1011" s="187">
        <v>9919.2871123629247</v>
      </c>
      <c r="E1011" s="186">
        <v>15529.080937103729</v>
      </c>
    </row>
    <row r="1012" spans="1:5" x14ac:dyDescent="0.35">
      <c r="A1012" s="184">
        <v>931</v>
      </c>
      <c r="B1012" s="185">
        <v>21.458988823742445</v>
      </c>
      <c r="C1012" s="186">
        <v>655.69132516990805</v>
      </c>
      <c r="D1012" s="187">
        <v>9441.9550824466751</v>
      </c>
      <c r="E1012" s="186">
        <v>14070.472818645931</v>
      </c>
    </row>
    <row r="1013" spans="1:5" x14ac:dyDescent="0.35">
      <c r="A1013" s="184">
        <v>932</v>
      </c>
      <c r="B1013" s="185">
        <v>21.587790962714067</v>
      </c>
      <c r="C1013" s="186">
        <v>659.62694608292998</v>
      </c>
      <c r="D1013" s="187">
        <v>9498.6280235941886</v>
      </c>
      <c r="E1013" s="186">
        <v>14239.888625411755</v>
      </c>
    </row>
    <row r="1014" spans="1:5" x14ac:dyDescent="0.35">
      <c r="A1014" s="184">
        <v>933</v>
      </c>
      <c r="B1014" s="185">
        <v>21.754323038295627</v>
      </c>
      <c r="C1014" s="186">
        <v>664.71542617014427</v>
      </c>
      <c r="D1014" s="187">
        <v>9571.9021368500762</v>
      </c>
      <c r="E1014" s="186">
        <v>14460.434109443666</v>
      </c>
    </row>
    <row r="1015" spans="1:5" x14ac:dyDescent="0.35">
      <c r="A1015" s="184">
        <v>934</v>
      </c>
      <c r="B1015" s="185">
        <v>21.986036975957788</v>
      </c>
      <c r="C1015" s="186">
        <v>671.79557426537679</v>
      </c>
      <c r="D1015" s="187">
        <v>9673.856269421427</v>
      </c>
      <c r="E1015" s="186">
        <v>14770.12233608337</v>
      </c>
    </row>
    <row r="1016" spans="1:5" x14ac:dyDescent="0.35">
      <c r="A1016" s="184">
        <v>935</v>
      </c>
      <c r="B1016" s="185">
        <v>22.224874543575073</v>
      </c>
      <c r="C1016" s="186">
        <v>679.09338883146086</v>
      </c>
      <c r="D1016" s="187">
        <v>9778.944799173034</v>
      </c>
      <c r="E1016" s="186">
        <v>15092.765370150464</v>
      </c>
    </row>
    <row r="1017" spans="1:5" x14ac:dyDescent="0.35">
      <c r="A1017" s="184">
        <v>936</v>
      </c>
      <c r="B1017" s="185">
        <v>22.337307529008914</v>
      </c>
      <c r="C1017" s="186">
        <v>682.52884116416135</v>
      </c>
      <c r="D1017" s="187">
        <v>9828.415312763922</v>
      </c>
      <c r="E1017" s="186">
        <v>15245.856622501949</v>
      </c>
    </row>
    <row r="1018" spans="1:5" x14ac:dyDescent="0.35">
      <c r="A1018" s="184">
        <v>937</v>
      </c>
      <c r="B1018" s="185">
        <v>22.319849530001488</v>
      </c>
      <c r="C1018" s="186">
        <v>681.99540230560103</v>
      </c>
      <c r="D1018" s="187">
        <v>9820.733793200654</v>
      </c>
      <c r="E1018" s="186">
        <v>15222.034759613845</v>
      </c>
    </row>
    <row r="1019" spans="1:5" x14ac:dyDescent="0.35">
      <c r="A1019" s="184">
        <v>938</v>
      </c>
      <c r="B1019" s="185">
        <v>21.093482733098405</v>
      </c>
      <c r="C1019" s="186">
        <v>644.52308351134036</v>
      </c>
      <c r="D1019" s="187">
        <v>9281.1324025633003</v>
      </c>
      <c r="E1019" s="186">
        <v>13595.236533129799</v>
      </c>
    </row>
    <row r="1020" spans="1:5" x14ac:dyDescent="0.35">
      <c r="A1020" s="184">
        <v>939</v>
      </c>
      <c r="B1020" s="185">
        <v>22.340351011101085</v>
      </c>
      <c r="C1020" s="186">
        <v>682.62183645031098</v>
      </c>
      <c r="D1020" s="187">
        <v>9829.7544448844765</v>
      </c>
      <c r="E1020" s="186">
        <v>15250.011434142385</v>
      </c>
    </row>
    <row r="1021" spans="1:5" x14ac:dyDescent="0.35">
      <c r="A1021" s="184">
        <v>940</v>
      </c>
      <c r="B1021" s="185">
        <v>22.224684805116166</v>
      </c>
      <c r="C1021" s="186">
        <v>679.08759126743837</v>
      </c>
      <c r="D1021" s="187">
        <v>9778.8613142511131</v>
      </c>
      <c r="E1021" s="186">
        <v>15092.507670984374</v>
      </c>
    </row>
    <row r="1022" spans="1:5" x14ac:dyDescent="0.35">
      <c r="A1022" s="184">
        <v>941</v>
      </c>
      <c r="B1022" s="185">
        <v>23.005812467074595</v>
      </c>
      <c r="C1022" s="186">
        <v>702.95538093839048</v>
      </c>
      <c r="D1022" s="187">
        <v>10122.557485512822</v>
      </c>
      <c r="E1022" s="186">
        <v>16172.059666589596</v>
      </c>
    </row>
    <row r="1023" spans="1:5" x14ac:dyDescent="0.35">
      <c r="A1023" s="184">
        <v>942</v>
      </c>
      <c r="B1023" s="185">
        <v>22.398170665753</v>
      </c>
      <c r="C1023" s="186">
        <v>684.38854812023067</v>
      </c>
      <c r="D1023" s="187">
        <v>9855.1950929313207</v>
      </c>
      <c r="E1023" s="186">
        <v>15329.051502483835</v>
      </c>
    </row>
    <row r="1024" spans="1:5" x14ac:dyDescent="0.35">
      <c r="A1024" s="184">
        <v>943</v>
      </c>
      <c r="B1024" s="185">
        <v>22.575711070402669</v>
      </c>
      <c r="C1024" s="186">
        <v>689.81339381785938</v>
      </c>
      <c r="D1024" s="187">
        <v>9933.3128709771736</v>
      </c>
      <c r="E1024" s="186">
        <v>15573.027871325885</v>
      </c>
    </row>
    <row r="1025" spans="1:5" x14ac:dyDescent="0.35">
      <c r="A1025" s="184">
        <v>944</v>
      </c>
      <c r="B1025" s="185">
        <v>22.252129221685895</v>
      </c>
      <c r="C1025" s="186">
        <v>679.92617066262449</v>
      </c>
      <c r="D1025" s="187">
        <v>9790.9368575417939</v>
      </c>
      <c r="E1025" s="186">
        <v>15129.805010790777</v>
      </c>
    </row>
    <row r="1026" spans="1:5" x14ac:dyDescent="0.35">
      <c r="A1026" s="184">
        <v>945</v>
      </c>
      <c r="B1026" s="185">
        <v>22.193288369852716</v>
      </c>
      <c r="C1026" s="186">
        <v>678.1282557454997</v>
      </c>
      <c r="D1026" s="187">
        <v>9765.0468827351942</v>
      </c>
      <c r="E1026" s="186">
        <v>15049.895931505107</v>
      </c>
    </row>
    <row r="1027" spans="1:5" x14ac:dyDescent="0.35">
      <c r="A1027" s="184">
        <v>946</v>
      </c>
      <c r="B1027" s="185">
        <v>21.177936618784848</v>
      </c>
      <c r="C1027" s="186">
        <v>647.10361890731497</v>
      </c>
      <c r="D1027" s="187">
        <v>9318.2921122653352</v>
      </c>
      <c r="E1027" s="186">
        <v>13704.319427005421</v>
      </c>
    </row>
    <row r="1028" spans="1:5" x14ac:dyDescent="0.35">
      <c r="A1028" s="184">
        <v>947</v>
      </c>
      <c r="B1028" s="185">
        <v>22.312492461538149</v>
      </c>
      <c r="C1028" s="186">
        <v>681.77060299144364</v>
      </c>
      <c r="D1028" s="187">
        <v>9817.496683076788</v>
      </c>
      <c r="E1028" s="186">
        <v>15212.001439744905</v>
      </c>
    </row>
    <row r="1029" spans="1:5" x14ac:dyDescent="0.35">
      <c r="A1029" s="184">
        <v>948</v>
      </c>
      <c r="B1029" s="185">
        <v>22.974412642943761</v>
      </c>
      <c r="C1029" s="186">
        <v>701.99594186772617</v>
      </c>
      <c r="D1029" s="187">
        <v>10108.741562895255</v>
      </c>
      <c r="E1029" s="186">
        <v>16127.944442141103</v>
      </c>
    </row>
    <row r="1030" spans="1:5" x14ac:dyDescent="0.35">
      <c r="A1030" s="184">
        <v>949</v>
      </c>
      <c r="B1030" s="185">
        <v>21.345692696115627</v>
      </c>
      <c r="C1030" s="186">
        <v>652.22949904797758</v>
      </c>
      <c r="D1030" s="187">
        <v>9392.1047862908763</v>
      </c>
      <c r="E1030" s="186">
        <v>13922.29045401957</v>
      </c>
    </row>
    <row r="1031" spans="1:5" x14ac:dyDescent="0.35">
      <c r="A1031" s="184">
        <v>950</v>
      </c>
      <c r="B1031" s="185">
        <v>22.217446694953875</v>
      </c>
      <c r="C1031" s="186">
        <v>678.86642679025749</v>
      </c>
      <c r="D1031" s="187">
        <v>9775.6765457797046</v>
      </c>
      <c r="E1031" s="186">
        <v>15082.678650206353</v>
      </c>
    </row>
    <row r="1032" spans="1:5" x14ac:dyDescent="0.35">
      <c r="A1032" s="184">
        <v>951</v>
      </c>
      <c r="B1032" s="185">
        <v>22.242124344132687</v>
      </c>
      <c r="C1032" s="186">
        <v>679.62046607072091</v>
      </c>
      <c r="D1032" s="187">
        <v>9786.5347114183824</v>
      </c>
      <c r="E1032" s="186">
        <v>15116.202913162384</v>
      </c>
    </row>
    <row r="1033" spans="1:5" x14ac:dyDescent="0.35">
      <c r="A1033" s="184">
        <v>952</v>
      </c>
      <c r="B1033" s="185">
        <v>22.818132155659534</v>
      </c>
      <c r="C1033" s="186">
        <v>697.22070475626344</v>
      </c>
      <c r="D1033" s="187">
        <v>10039.978148490194</v>
      </c>
      <c r="E1033" s="186">
        <v>15909.274182790496</v>
      </c>
    </row>
    <row r="1034" spans="1:5" x14ac:dyDescent="0.35">
      <c r="A1034" s="184">
        <v>953</v>
      </c>
      <c r="B1034" s="185">
        <v>22.21530595607048</v>
      </c>
      <c r="C1034" s="186">
        <v>678.80101532437584</v>
      </c>
      <c r="D1034" s="187">
        <v>9774.7346206710117</v>
      </c>
      <c r="E1034" s="186">
        <v>15079.772238722297</v>
      </c>
    </row>
    <row r="1035" spans="1:5" x14ac:dyDescent="0.35">
      <c r="A1035" s="184">
        <v>954</v>
      </c>
      <c r="B1035" s="185">
        <v>22.31745597383539</v>
      </c>
      <c r="C1035" s="186">
        <v>681.92226586719255</v>
      </c>
      <c r="D1035" s="187">
        <v>9819.6806284875711</v>
      </c>
      <c r="E1035" s="186">
        <v>15218.770146069141</v>
      </c>
    </row>
    <row r="1036" spans="1:5" x14ac:dyDescent="0.35">
      <c r="A1036" s="184">
        <v>955</v>
      </c>
      <c r="B1036" s="185">
        <v>21.427373728930057</v>
      </c>
      <c r="C1036" s="186">
        <v>654.72530838397404</v>
      </c>
      <c r="D1036" s="187">
        <v>9428.0444407292252</v>
      </c>
      <c r="E1036" s="186">
        <v>14029.043872532395</v>
      </c>
    </row>
    <row r="1037" spans="1:5" x14ac:dyDescent="0.35">
      <c r="A1037" s="184">
        <v>956</v>
      </c>
      <c r="B1037" s="185">
        <v>22.4988289235311</v>
      </c>
      <c r="C1037" s="186">
        <v>687.4642171078948</v>
      </c>
      <c r="D1037" s="187">
        <v>9899.4847263536849</v>
      </c>
      <c r="E1037" s="186">
        <v>15467.139811759767</v>
      </c>
    </row>
    <row r="1038" spans="1:5" x14ac:dyDescent="0.35">
      <c r="A1038" s="184">
        <v>957</v>
      </c>
      <c r="B1038" s="185">
        <v>22.132884369648906</v>
      </c>
      <c r="C1038" s="186">
        <v>676.28257796149444</v>
      </c>
      <c r="D1038" s="187">
        <v>9738.4691226455179</v>
      </c>
      <c r="E1038" s="186">
        <v>14968.084099229829</v>
      </c>
    </row>
    <row r="1039" spans="1:5" x14ac:dyDescent="0.35">
      <c r="A1039" s="184">
        <v>958</v>
      </c>
      <c r="B1039" s="185">
        <v>22.264516503496846</v>
      </c>
      <c r="C1039" s="186">
        <v>680.3046709401815</v>
      </c>
      <c r="D1039" s="187">
        <v>9796.3872615386117</v>
      </c>
      <c r="E1039" s="186">
        <v>15146.654573553662</v>
      </c>
    </row>
    <row r="1040" spans="1:5" x14ac:dyDescent="0.35">
      <c r="A1040" s="184">
        <v>959</v>
      </c>
      <c r="B1040" s="185">
        <v>22.864611127006498</v>
      </c>
      <c r="C1040" s="186">
        <v>698.64089554742077</v>
      </c>
      <c r="D1040" s="187">
        <v>10060.428895882858</v>
      </c>
      <c r="E1040" s="186">
        <v>15974.152394115341</v>
      </c>
    </row>
    <row r="1041" spans="1:5" x14ac:dyDescent="0.35">
      <c r="A1041" s="184">
        <v>960</v>
      </c>
      <c r="B1041" s="185">
        <v>23.211701530729922</v>
      </c>
      <c r="C1041" s="186">
        <v>709.24643566119209</v>
      </c>
      <c r="D1041" s="187">
        <v>10213.148673521166</v>
      </c>
      <c r="E1041" s="186">
        <v>16462.816576301633</v>
      </c>
    </row>
    <row r="1042" spans="1:5" x14ac:dyDescent="0.35">
      <c r="A1042" s="184">
        <v>961</v>
      </c>
      <c r="B1042" s="185">
        <v>21.339775588462565</v>
      </c>
      <c r="C1042" s="186">
        <v>652.04869853635614</v>
      </c>
      <c r="D1042" s="187">
        <v>9389.5012589235266</v>
      </c>
      <c r="E1042" s="186">
        <v>13914.572899514918</v>
      </c>
    </row>
    <row r="1043" spans="1:5" x14ac:dyDescent="0.35">
      <c r="A1043" s="184">
        <v>962</v>
      </c>
      <c r="B1043" s="185">
        <v>22.150578829213579</v>
      </c>
      <c r="C1043" s="186">
        <v>676.82324200374842</v>
      </c>
      <c r="D1043" s="187">
        <v>9746.254684853975</v>
      </c>
      <c r="E1043" s="186">
        <v>14992.02657544793</v>
      </c>
    </row>
    <row r="1044" spans="1:5" x14ac:dyDescent="0.35">
      <c r="A1044" s="184">
        <v>963</v>
      </c>
      <c r="B1044" s="185">
        <v>21.848208667604656</v>
      </c>
      <c r="C1044" s="186">
        <v>667.58415373236448</v>
      </c>
      <c r="D1044" s="187">
        <v>9613.2118137460493</v>
      </c>
      <c r="E1044" s="186">
        <v>14585.517893930964</v>
      </c>
    </row>
    <row r="1045" spans="1:5" x14ac:dyDescent="0.35">
      <c r="A1045" s="184">
        <v>964</v>
      </c>
      <c r="B1045" s="185">
        <v>21.66410164848179</v>
      </c>
      <c r="C1045" s="186">
        <v>661.95866148138816</v>
      </c>
      <c r="D1045" s="187">
        <v>9532.204725331987</v>
      </c>
      <c r="E1045" s="186">
        <v>14340.739729425741</v>
      </c>
    </row>
    <row r="1046" spans="1:5" x14ac:dyDescent="0.35">
      <c r="A1046" s="184">
        <v>965</v>
      </c>
      <c r="B1046" s="185">
        <v>21.680101747418608</v>
      </c>
      <c r="C1046" s="186">
        <v>662.44755339334654</v>
      </c>
      <c r="D1046" s="187">
        <v>9539.2447688641878</v>
      </c>
      <c r="E1046" s="186">
        <v>14361.930359896274</v>
      </c>
    </row>
    <row r="1047" spans="1:5" x14ac:dyDescent="0.35">
      <c r="A1047" s="184">
        <v>966</v>
      </c>
      <c r="B1047" s="185">
        <v>21.897759097307809</v>
      </c>
      <c r="C1047" s="186">
        <v>669.09819463996098</v>
      </c>
      <c r="D1047" s="187">
        <v>9635.0140028154365</v>
      </c>
      <c r="E1047" s="186">
        <v>14651.751078669437</v>
      </c>
    </row>
    <row r="1048" spans="1:5" x14ac:dyDescent="0.35">
      <c r="A1048" s="184">
        <v>967</v>
      </c>
      <c r="B1048" s="185">
        <v>22.027565496562495</v>
      </c>
      <c r="C1048" s="186">
        <v>673.06450128385404</v>
      </c>
      <c r="D1048" s="187">
        <v>9692.1288184874975</v>
      </c>
      <c r="E1048" s="186">
        <v>14825.972385441266</v>
      </c>
    </row>
    <row r="1049" spans="1:5" x14ac:dyDescent="0.35">
      <c r="A1049" s="184">
        <v>968</v>
      </c>
      <c r="B1049" s="185">
        <v>22.713203987559336</v>
      </c>
      <c r="C1049" s="186">
        <v>694.01456628653546</v>
      </c>
      <c r="D1049" s="187">
        <v>9993.809754526108</v>
      </c>
      <c r="E1049" s="186">
        <v>15763.294414403601</v>
      </c>
    </row>
    <row r="1050" spans="1:5" x14ac:dyDescent="0.35">
      <c r="A1050" s="184">
        <v>969</v>
      </c>
      <c r="B1050" s="185">
        <v>21.895685278137872</v>
      </c>
      <c r="C1050" s="186">
        <v>669.03482794310173</v>
      </c>
      <c r="D1050" s="187">
        <v>9634.1015223806644</v>
      </c>
      <c r="E1050" s="186">
        <v>14648.976032755276</v>
      </c>
    </row>
    <row r="1051" spans="1:5" x14ac:dyDescent="0.35">
      <c r="A1051" s="184">
        <v>970</v>
      </c>
      <c r="B1051" s="185">
        <v>21.044732817374108</v>
      </c>
      <c r="C1051" s="186">
        <v>643.03350275309788</v>
      </c>
      <c r="D1051" s="187">
        <v>9259.6824396446082</v>
      </c>
      <c r="E1051" s="186">
        <v>13532.468258059143</v>
      </c>
    </row>
    <row r="1052" spans="1:5" x14ac:dyDescent="0.35">
      <c r="A1052" s="184">
        <v>971</v>
      </c>
      <c r="B1052" s="185">
        <v>23.21625398189159</v>
      </c>
      <c r="C1052" s="186">
        <v>709.38553833557648</v>
      </c>
      <c r="D1052" s="187">
        <v>10215.1517520323</v>
      </c>
      <c r="E1052" s="186">
        <v>16469.274829079637</v>
      </c>
    </row>
    <row r="1053" spans="1:5" x14ac:dyDescent="0.35">
      <c r="A1053" s="184">
        <v>972</v>
      </c>
      <c r="B1053" s="185">
        <v>20.669383491765092</v>
      </c>
      <c r="C1053" s="186">
        <v>631.56449558171118</v>
      </c>
      <c r="D1053" s="187">
        <v>9094.5287363766402</v>
      </c>
      <c r="E1053" s="186">
        <v>13054.04875896157</v>
      </c>
    </row>
    <row r="1054" spans="1:5" x14ac:dyDescent="0.35">
      <c r="A1054" s="184">
        <v>973</v>
      </c>
      <c r="B1054" s="185">
        <v>22.416585682520939</v>
      </c>
      <c r="C1054" s="186">
        <v>684.95122918813991</v>
      </c>
      <c r="D1054" s="187">
        <v>9863.2977003092128</v>
      </c>
      <c r="E1054" s="186">
        <v>15354.267917443975</v>
      </c>
    </row>
    <row r="1055" spans="1:5" x14ac:dyDescent="0.35">
      <c r="A1055" s="184">
        <v>974</v>
      </c>
      <c r="B1055" s="185">
        <v>21.209019217452095</v>
      </c>
      <c r="C1055" s="186">
        <v>648.05336497770293</v>
      </c>
      <c r="D1055" s="187">
        <v>9331.9684556789216</v>
      </c>
      <c r="E1055" s="186">
        <v>13744.576271746597</v>
      </c>
    </row>
    <row r="1056" spans="1:5" x14ac:dyDescent="0.35">
      <c r="A1056" s="184">
        <v>975</v>
      </c>
      <c r="B1056" s="185">
        <v>22.966059054649488</v>
      </c>
      <c r="C1056" s="186">
        <v>701.74069333651221</v>
      </c>
      <c r="D1056" s="187">
        <v>10105.065984045776</v>
      </c>
      <c r="E1056" s="186">
        <v>16116.218204217017</v>
      </c>
    </row>
    <row r="1057" spans="1:5" x14ac:dyDescent="0.35">
      <c r="A1057" s="184">
        <v>976</v>
      </c>
      <c r="B1057" s="185">
        <v>21.371169880395183</v>
      </c>
      <c r="C1057" s="186">
        <v>653.00796856763066</v>
      </c>
      <c r="D1057" s="187">
        <v>9403.3147473738809</v>
      </c>
      <c r="E1057" s="186">
        <v>13955.544229510593</v>
      </c>
    </row>
    <row r="1058" spans="1:5" x14ac:dyDescent="0.35">
      <c r="A1058" s="184">
        <v>977</v>
      </c>
      <c r="B1058" s="185">
        <v>22.748402988889573</v>
      </c>
      <c r="C1058" s="186">
        <v>695.09009132718143</v>
      </c>
      <c r="D1058" s="187">
        <v>10009.297315111413</v>
      </c>
      <c r="E1058" s="186">
        <v>15812.189511094781</v>
      </c>
    </row>
    <row r="1059" spans="1:5" x14ac:dyDescent="0.35">
      <c r="A1059" s="184">
        <v>978</v>
      </c>
      <c r="B1059" s="185">
        <v>22.18686823405525</v>
      </c>
      <c r="C1059" s="186">
        <v>677.9320849294661</v>
      </c>
      <c r="D1059" s="187">
        <v>9762.2220229843115</v>
      </c>
      <c r="E1059" s="186">
        <v>15041.189839968418</v>
      </c>
    </row>
    <row r="1060" spans="1:5" x14ac:dyDescent="0.35">
      <c r="A1060" s="184">
        <v>979</v>
      </c>
      <c r="B1060" s="185">
        <v>22.168865100195205</v>
      </c>
      <c r="C1060" s="186">
        <v>677.38198917263128</v>
      </c>
      <c r="D1060" s="187">
        <v>9754.3006440858899</v>
      </c>
      <c r="E1060" s="186">
        <v>15016.789939269953</v>
      </c>
    </row>
    <row r="1061" spans="1:5" x14ac:dyDescent="0.35">
      <c r="A1061" s="184">
        <v>980</v>
      </c>
      <c r="B1061" s="185">
        <v>22.168703259465264</v>
      </c>
      <c r="C1061" s="186">
        <v>677.37704403921646</v>
      </c>
      <c r="D1061" s="187">
        <v>9754.2294341647157</v>
      </c>
      <c r="E1061" s="186">
        <v>15016.570684079123</v>
      </c>
    </row>
    <row r="1062" spans="1:5" x14ac:dyDescent="0.35">
      <c r="A1062" s="184">
        <v>981</v>
      </c>
      <c r="B1062" s="185">
        <v>22.171475140325121</v>
      </c>
      <c r="C1062" s="186">
        <v>677.46174039882305</v>
      </c>
      <c r="D1062" s="187">
        <v>9755.4490617430529</v>
      </c>
      <c r="E1062" s="186">
        <v>15020.326135773896</v>
      </c>
    </row>
    <row r="1063" spans="1:5" x14ac:dyDescent="0.35">
      <c r="A1063" s="184">
        <v>982</v>
      </c>
      <c r="B1063" s="185">
        <v>22.993891142679171</v>
      </c>
      <c r="C1063" s="186">
        <v>702.59111824853028</v>
      </c>
      <c r="D1063" s="187">
        <v>10117.312102778835</v>
      </c>
      <c r="E1063" s="186">
        <v>16155.303690819934</v>
      </c>
    </row>
    <row r="1064" spans="1:5" x14ac:dyDescent="0.35">
      <c r="A1064" s="184">
        <v>983</v>
      </c>
      <c r="B1064" s="185">
        <v>21.147168683543047</v>
      </c>
      <c r="C1064" s="186">
        <v>646.16348755270428</v>
      </c>
      <c r="D1064" s="187">
        <v>9304.7542207589413</v>
      </c>
      <c r="E1064" s="186">
        <v>13664.528268423506</v>
      </c>
    </row>
    <row r="1065" spans="1:5" x14ac:dyDescent="0.35">
      <c r="A1065" s="184">
        <v>984</v>
      </c>
      <c r="B1065" s="185">
        <v>21.516286462838867</v>
      </c>
      <c r="C1065" s="186">
        <v>657.44208636452095</v>
      </c>
      <c r="D1065" s="187">
        <v>9467.1660436491002</v>
      </c>
      <c r="E1065" s="186">
        <v>14145.712262945483</v>
      </c>
    </row>
    <row r="1066" spans="1:5" x14ac:dyDescent="0.35">
      <c r="A1066" s="184">
        <v>985</v>
      </c>
      <c r="B1066" s="185">
        <v>21.91684880960511</v>
      </c>
      <c r="C1066" s="186">
        <v>669.68149140460059</v>
      </c>
      <c r="D1066" s="187">
        <v>9643.4134762262474</v>
      </c>
      <c r="E1066" s="186">
        <v>14677.307997705495</v>
      </c>
    </row>
    <row r="1067" spans="1:5" x14ac:dyDescent="0.35">
      <c r="A1067" s="184">
        <v>986</v>
      </c>
      <c r="B1067" s="185">
        <v>21.560409345584286</v>
      </c>
      <c r="C1067" s="186">
        <v>658.79028555951993</v>
      </c>
      <c r="D1067" s="187">
        <v>9486.5801120570868</v>
      </c>
      <c r="E1067" s="186">
        <v>14203.788229557615</v>
      </c>
    </row>
    <row r="1068" spans="1:5" x14ac:dyDescent="0.35">
      <c r="A1068" s="184">
        <v>987</v>
      </c>
      <c r="B1068" s="185">
        <v>22.328202888477612</v>
      </c>
      <c r="C1068" s="186">
        <v>682.2506438145939</v>
      </c>
      <c r="D1068" s="187">
        <v>9824.4092709301513</v>
      </c>
      <c r="E1068" s="186">
        <v>15233.430795886727</v>
      </c>
    </row>
    <row r="1069" spans="1:5" x14ac:dyDescent="0.35">
      <c r="A1069" s="184">
        <v>988</v>
      </c>
      <c r="B1069" s="185">
        <v>22.600269867309379</v>
      </c>
      <c r="C1069" s="186">
        <v>690.56380150111988</v>
      </c>
      <c r="D1069" s="187">
        <v>9944.1187416161265</v>
      </c>
      <c r="E1069" s="186">
        <v>15606.928274520375</v>
      </c>
    </row>
    <row r="1070" spans="1:5" x14ac:dyDescent="0.35">
      <c r="A1070" s="184">
        <v>989</v>
      </c>
      <c r="B1070" s="185">
        <v>22.788435136452144</v>
      </c>
      <c r="C1070" s="186">
        <v>696.3132958360377</v>
      </c>
      <c r="D1070" s="187">
        <v>10026.911460038944</v>
      </c>
      <c r="E1070" s="186">
        <v>15867.890376808757</v>
      </c>
    </row>
    <row r="1071" spans="1:5" x14ac:dyDescent="0.35">
      <c r="A1071" s="184">
        <v>990</v>
      </c>
      <c r="B1071" s="185">
        <v>22.973688558581063</v>
      </c>
      <c r="C1071" s="186">
        <v>701.97381706775479</v>
      </c>
      <c r="D1071" s="187">
        <v>10108.422965775668</v>
      </c>
      <c r="E1071" s="186">
        <v>16126.927849592954</v>
      </c>
    </row>
    <row r="1072" spans="1:5" x14ac:dyDescent="0.35">
      <c r="A1072" s="184">
        <v>991</v>
      </c>
      <c r="B1072" s="185">
        <v>20.925321902441286</v>
      </c>
      <c r="C1072" s="186">
        <v>639.38483590792828</v>
      </c>
      <c r="D1072" s="187">
        <v>9207.1416370741663</v>
      </c>
      <c r="E1072" s="186">
        <v>13379.333510913</v>
      </c>
    </row>
    <row r="1073" spans="1:5" x14ac:dyDescent="0.35">
      <c r="A1073" s="184">
        <v>992</v>
      </c>
      <c r="B1073" s="185">
        <v>20.995908742900163</v>
      </c>
      <c r="C1073" s="186">
        <v>641.54165603306069</v>
      </c>
      <c r="D1073" s="187">
        <v>9238.1998468760721</v>
      </c>
      <c r="E1073" s="186">
        <v>13469.750064839187</v>
      </c>
    </row>
    <row r="1074" spans="1:5" x14ac:dyDescent="0.35">
      <c r="A1074" s="184">
        <v>993</v>
      </c>
      <c r="B1074" s="185">
        <v>22.553083807660034</v>
      </c>
      <c r="C1074" s="186">
        <v>689.1220052340567</v>
      </c>
      <c r="D1074" s="187">
        <v>9923.3568753704149</v>
      </c>
      <c r="E1074" s="186">
        <v>15541.826337746417</v>
      </c>
    </row>
    <row r="1075" spans="1:5" x14ac:dyDescent="0.35">
      <c r="A1075" s="184">
        <v>994</v>
      </c>
      <c r="B1075" s="185">
        <v>21.792407460344879</v>
      </c>
      <c r="C1075" s="186">
        <v>665.87911684387132</v>
      </c>
      <c r="D1075" s="187">
        <v>9588.6592825517473</v>
      </c>
      <c r="E1075" s="186">
        <v>14511.10903359624</v>
      </c>
    </row>
    <row r="1076" spans="1:5" x14ac:dyDescent="0.35">
      <c r="A1076" s="184">
        <v>995</v>
      </c>
      <c r="B1076" s="185">
        <v>22.892723623200553</v>
      </c>
      <c r="C1076" s="186">
        <v>699.4998884866834</v>
      </c>
      <c r="D1076" s="187">
        <v>10072.798394208241</v>
      </c>
      <c r="E1076" s="186">
        <v>16013.457621585248</v>
      </c>
    </row>
    <row r="1077" spans="1:5" x14ac:dyDescent="0.35">
      <c r="A1077" s="184">
        <v>996</v>
      </c>
      <c r="B1077" s="185">
        <v>21.442300504252103</v>
      </c>
      <c r="C1077" s="186">
        <v>655.18140429659218</v>
      </c>
      <c r="D1077" s="187">
        <v>9434.6122218709243</v>
      </c>
      <c r="E1077" s="186">
        <v>14048.59655572542</v>
      </c>
    </row>
    <row r="1078" spans="1:5" x14ac:dyDescent="0.35">
      <c r="A1078" s="184">
        <v>997</v>
      </c>
      <c r="B1078" s="185">
        <v>23.230954428553286</v>
      </c>
      <c r="C1078" s="186">
        <v>709.83471865023932</v>
      </c>
      <c r="D1078" s="187">
        <v>10221.619948563446</v>
      </c>
      <c r="E1078" s="186">
        <v>16490.138000768653</v>
      </c>
    </row>
    <row r="1079" spans="1:5" x14ac:dyDescent="0.35">
      <c r="A1079" s="184">
        <v>998</v>
      </c>
      <c r="B1079" s="185">
        <v>21.320449531656241</v>
      </c>
      <c r="C1079" s="186">
        <v>651.45818013394069</v>
      </c>
      <c r="D1079" s="187">
        <v>9380.9977939287455</v>
      </c>
      <c r="E1079" s="186">
        <v>13889.381251530302</v>
      </c>
    </row>
    <row r="1080" spans="1:5" x14ac:dyDescent="0.35">
      <c r="A1080" s="184">
        <v>999</v>
      </c>
      <c r="B1080" s="185">
        <v>21.763230406216103</v>
      </c>
      <c r="C1080" s="186">
        <v>664.98759574549217</v>
      </c>
      <c r="D1080" s="187">
        <v>9575.8213787350869</v>
      </c>
      <c r="E1080" s="186">
        <v>14472.278263484837</v>
      </c>
    </row>
    <row r="1081" spans="1:5" x14ac:dyDescent="0.35">
      <c r="A1081" s="184">
        <v>1000</v>
      </c>
      <c r="B1081" s="185">
        <v>22.903781229087659</v>
      </c>
      <c r="C1081" s="186">
        <v>699.83775977767868</v>
      </c>
      <c r="D1081" s="187">
        <v>10077.663740798573</v>
      </c>
      <c r="E1081" s="186">
        <v>16028.930945802756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Part 1</vt:lpstr>
      <vt:lpstr>Excel Solver</vt:lpstr>
      <vt:lpstr>Answer Report 1</vt:lpstr>
      <vt:lpstr>Crystal ball Simulation</vt:lpstr>
      <vt:lpstr>Report</vt:lpstr>
      <vt:lpstr>Data</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Bansal</dc:creator>
  <cp:lastModifiedBy>Pavan Bansal</cp:lastModifiedBy>
  <dcterms:created xsi:type="dcterms:W3CDTF">2022-06-18T22:23:43Z</dcterms:created>
  <dcterms:modified xsi:type="dcterms:W3CDTF">2022-06-22T02:20:36Z</dcterms:modified>
</cp:coreProperties>
</file>