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uanc\Dropbox\7_Requerimientos_Descarbonización\Escenarios_Residuos\"/>
    </mc:Choice>
  </mc:AlternateContent>
  <xr:revisionPtr revIDLastSave="0" documentId="13_ncr:1_{3163EF8F-B900-46C6-9F58-97B19F05C51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ME" sheetId="1" r:id="rId1"/>
    <sheet name="EmisionesFactorEmision" sheetId="19" r:id="rId2"/>
    <sheet name="ProduccionResiduosSolidos" sheetId="10" r:id="rId3"/>
    <sheet name="ParticipacionTechsSolidosBAU" sheetId="12" r:id="rId4"/>
    <sheet name="ParticipacionTechsSolidos" sheetId="9" r:id="rId5"/>
    <sheet name="RecuperacionMetanoRellenos" sheetId="16" r:id="rId6"/>
    <sheet name="ProduccionAguasResiduales" sheetId="11" r:id="rId7"/>
    <sheet name="ParticipacionTechsAguasBAU" sheetId="18" r:id="rId8"/>
    <sheet name="ParticipacionTechsAguas" sheetId="5" r:id="rId9"/>
    <sheet name="AguasResidualesIndustriales" sheetId="20" r:id="rId10"/>
    <sheet name="CAPEX_BAU" sheetId="13" r:id="rId11"/>
    <sheet name="CAPEX_220" sheetId="22" r:id="rId12"/>
    <sheet name="OPEXvariable_BAU" sheetId="14" r:id="rId13"/>
    <sheet name="OPEXvariable_220" sheetId="23" r:id="rId14"/>
    <sheet name="Externalidades" sheetId="17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9" l="1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BF37" i="19"/>
  <c r="F37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BF36" i="19"/>
  <c r="F36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Q35" i="19"/>
  <c r="AR35" i="19"/>
  <c r="AS35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BF35" i="19"/>
  <c r="F35" i="19"/>
  <c r="G34" i="19" l="1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Q34" i="19"/>
  <c r="AR34" i="19"/>
  <c r="AS34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BF34" i="19"/>
  <c r="F34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BF33" i="19"/>
  <c r="F33" i="19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D18" i="11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D18" i="10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Q38" i="19"/>
  <c r="AR38" i="19"/>
  <c r="AS38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BF38" i="19"/>
  <c r="F38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Q24" i="19"/>
  <c r="AR24" i="19"/>
  <c r="AS24" i="19"/>
  <c r="AT24" i="19"/>
  <c r="AU24" i="19"/>
  <c r="AV24" i="19"/>
  <c r="AW24" i="19"/>
  <c r="AX24" i="19"/>
  <c r="AY24" i="19"/>
  <c r="AZ24" i="19"/>
  <c r="BA24" i="19"/>
  <c r="BB24" i="19"/>
  <c r="BC24" i="19"/>
  <c r="BD24" i="19"/>
  <c r="BE24" i="19"/>
  <c r="BF24" i="19"/>
  <c r="F24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Q25" i="19"/>
  <c r="AR25" i="19"/>
  <c r="AS25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BF25" i="19"/>
  <c r="F25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Q23" i="19"/>
  <c r="AR23" i="19"/>
  <c r="AS23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BF23" i="19"/>
  <c r="F23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Q22" i="19"/>
  <c r="AR22" i="19"/>
  <c r="AS22" i="19"/>
  <c r="AT22" i="19"/>
  <c r="AU22" i="19"/>
  <c r="AV22" i="19"/>
  <c r="AW22" i="19"/>
  <c r="AX22" i="19"/>
  <c r="AY22" i="19"/>
  <c r="AZ22" i="19"/>
  <c r="BA22" i="19"/>
  <c r="BB22" i="19"/>
  <c r="BC22" i="19"/>
  <c r="BD22" i="19"/>
  <c r="BE22" i="19"/>
  <c r="BF22" i="19"/>
  <c r="F22" i="19"/>
  <c r="G21" i="19"/>
  <c r="H21" i="19"/>
  <c r="I21" i="19"/>
  <c r="J21" i="19"/>
  <c r="K21" i="19"/>
  <c r="L21" i="19"/>
  <c r="M21" i="19"/>
  <c r="N21" i="19"/>
  <c r="O21" i="19"/>
  <c r="P21" i="19"/>
  <c r="Q21" i="19"/>
  <c r="Q28" i="19" s="1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O28" i="19" s="1"/>
  <c r="AP21" i="19"/>
  <c r="AP28" i="19" s="1"/>
  <c r="AQ21" i="19"/>
  <c r="AR21" i="19"/>
  <c r="AS21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BF21" i="19"/>
  <c r="F21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Q26" i="19"/>
  <c r="AR26" i="19"/>
  <c r="AS26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BF26" i="19"/>
  <c r="F26" i="19"/>
  <c r="F28" i="19" l="1"/>
  <c r="BE28" i="19"/>
  <c r="I28" i="19"/>
  <c r="AG28" i="19"/>
  <c r="R28" i="19"/>
  <c r="AZ28" i="19"/>
  <c r="AN28" i="19"/>
  <c r="AB28" i="19"/>
  <c r="P28" i="19"/>
  <c r="AM28" i="19"/>
  <c r="AA28" i="19"/>
  <c r="O28" i="19"/>
  <c r="AK28" i="19"/>
  <c r="M28" i="19"/>
  <c r="BB28" i="19"/>
  <c r="AD28" i="19"/>
  <c r="AX28" i="19"/>
  <c r="Z28" i="19"/>
  <c r="AY28" i="19"/>
  <c r="AW28" i="19"/>
  <c r="Y28" i="19"/>
  <c r="L28" i="19"/>
  <c r="AJ28" i="19"/>
  <c r="AU28" i="19"/>
  <c r="AI28" i="19"/>
  <c r="W28" i="19"/>
  <c r="K28" i="19"/>
  <c r="AS28" i="19"/>
  <c r="U28" i="19"/>
  <c r="AL28" i="19"/>
  <c r="N28" i="19"/>
  <c r="AV28" i="19"/>
  <c r="X28" i="19"/>
  <c r="BF28" i="19"/>
  <c r="AH28" i="19"/>
  <c r="J28" i="19"/>
  <c r="BD28" i="19"/>
  <c r="AR28" i="19"/>
  <c r="AF28" i="19"/>
  <c r="T28" i="19"/>
  <c r="H28" i="19"/>
  <c r="BC28" i="19"/>
  <c r="AQ28" i="19"/>
  <c r="AE28" i="19"/>
  <c r="S28" i="19"/>
  <c r="G28" i="19"/>
  <c r="BA28" i="19"/>
  <c r="AC28" i="19"/>
  <c r="AT28" i="19"/>
  <c r="V28" i="19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D17" i="10"/>
  <c r="E45" i="18" l="1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AV45" i="18"/>
  <c r="AW45" i="18"/>
  <c r="AX45" i="18"/>
  <c r="AY45" i="18"/>
  <c r="AZ45" i="18"/>
  <c r="BA45" i="18"/>
  <c r="BB45" i="18"/>
  <c r="BC45" i="18"/>
  <c r="BD45" i="18"/>
  <c r="BE45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A43" i="18"/>
  <c r="BB43" i="18"/>
  <c r="BC43" i="18"/>
  <c r="BD43" i="18"/>
  <c r="BE43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S44" i="18"/>
  <c r="AT44" i="18"/>
  <c r="AU44" i="18"/>
  <c r="AV44" i="18"/>
  <c r="AW44" i="18"/>
  <c r="AX44" i="18"/>
  <c r="AY44" i="18"/>
  <c r="AZ44" i="18"/>
  <c r="BA44" i="18"/>
  <c r="BB44" i="18"/>
  <c r="BC44" i="18"/>
  <c r="BD44" i="18"/>
  <c r="BE44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E21" i="18"/>
  <c r="E44" i="18"/>
  <c r="E43" i="18"/>
  <c r="E42" i="18"/>
  <c r="F38" i="18"/>
  <c r="G38" i="18"/>
  <c r="H38" i="18"/>
  <c r="H40" i="18" s="1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A38" i="18"/>
  <c r="BB38" i="18"/>
  <c r="BC38" i="18"/>
  <c r="BD38" i="18"/>
  <c r="BE38" i="18"/>
  <c r="F39" i="18"/>
  <c r="F40" i="18" s="1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A39" i="18"/>
  <c r="BB39" i="18"/>
  <c r="BC39" i="18"/>
  <c r="BD39" i="18"/>
  <c r="BE39" i="18"/>
  <c r="E39" i="18"/>
  <c r="E38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D32" i="18"/>
  <c r="BE32" i="18"/>
  <c r="F33" i="18"/>
  <c r="G33" i="18"/>
  <c r="H33" i="18"/>
  <c r="H35" i="18" s="1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D33" i="18"/>
  <c r="BE33" i="18"/>
  <c r="F34" i="18"/>
  <c r="G34" i="18"/>
  <c r="G35" i="18" s="1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D34" i="18"/>
  <c r="BE34" i="18"/>
  <c r="E34" i="18"/>
  <c r="E33" i="18"/>
  <c r="F35" i="18"/>
  <c r="E32" i="18"/>
  <c r="G40" i="18"/>
  <c r="E35" i="18"/>
  <c r="H20" i="18"/>
  <c r="H22" i="18" s="1"/>
  <c r="G20" i="18"/>
  <c r="G22" i="18" s="1"/>
  <c r="F20" i="18"/>
  <c r="F22" i="18" s="1"/>
  <c r="E20" i="18"/>
  <c r="H19" i="18"/>
  <c r="G19" i="18"/>
  <c r="F19" i="18"/>
  <c r="E19" i="18"/>
  <c r="H17" i="18"/>
  <c r="G17" i="18"/>
  <c r="F17" i="18"/>
  <c r="E17" i="18"/>
  <c r="I16" i="18"/>
  <c r="I15" i="18"/>
  <c r="J15" i="18" s="1"/>
  <c r="K15" i="18" s="1"/>
  <c r="L15" i="18" s="1"/>
  <c r="M15" i="18" s="1"/>
  <c r="N15" i="18" s="1"/>
  <c r="O15" i="18" s="1"/>
  <c r="P15" i="18" s="1"/>
  <c r="Q15" i="18" s="1"/>
  <c r="R15" i="18" s="1"/>
  <c r="S15" i="18" s="1"/>
  <c r="T15" i="18" s="1"/>
  <c r="U15" i="18" s="1"/>
  <c r="V15" i="18" s="1"/>
  <c r="W15" i="18" s="1"/>
  <c r="X15" i="18" s="1"/>
  <c r="Y15" i="18" s="1"/>
  <c r="Z15" i="18" s="1"/>
  <c r="AA15" i="18" s="1"/>
  <c r="AB15" i="18" s="1"/>
  <c r="AC15" i="18" s="1"/>
  <c r="AD15" i="18" s="1"/>
  <c r="AE15" i="18" s="1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H12" i="18"/>
  <c r="G12" i="18"/>
  <c r="F12" i="18"/>
  <c r="E12" i="18"/>
  <c r="I11" i="18"/>
  <c r="J11" i="18" s="1"/>
  <c r="K11" i="18" s="1"/>
  <c r="L11" i="18" s="1"/>
  <c r="M11" i="18" s="1"/>
  <c r="N11" i="18" s="1"/>
  <c r="O11" i="18" s="1"/>
  <c r="P11" i="18" s="1"/>
  <c r="Q11" i="18" s="1"/>
  <c r="R11" i="18" s="1"/>
  <c r="S11" i="18" s="1"/>
  <c r="T11" i="18" s="1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AE11" i="18" s="1"/>
  <c r="AF11" i="18" s="1"/>
  <c r="AG11" i="18" s="1"/>
  <c r="AH11" i="18" s="1"/>
  <c r="AI11" i="18" s="1"/>
  <c r="AJ11" i="18" s="1"/>
  <c r="AK11" i="18" s="1"/>
  <c r="AL11" i="18" s="1"/>
  <c r="AM11" i="18" s="1"/>
  <c r="AN11" i="18" s="1"/>
  <c r="AO11" i="18" s="1"/>
  <c r="AP11" i="18" s="1"/>
  <c r="AQ11" i="18" s="1"/>
  <c r="AR11" i="18" s="1"/>
  <c r="AS11" i="18" s="1"/>
  <c r="AT11" i="18" s="1"/>
  <c r="AU11" i="18" s="1"/>
  <c r="AV11" i="18" s="1"/>
  <c r="AW11" i="18" s="1"/>
  <c r="AX11" i="18" s="1"/>
  <c r="AY11" i="18" s="1"/>
  <c r="AZ11" i="18" s="1"/>
  <c r="BA11" i="18" s="1"/>
  <c r="BB11" i="18" s="1"/>
  <c r="BC11" i="18" s="1"/>
  <c r="BD11" i="18" s="1"/>
  <c r="BE11" i="18" s="1"/>
  <c r="I10" i="18"/>
  <c r="I9" i="18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AG9" i="18" s="1"/>
  <c r="AH9" i="18" s="1"/>
  <c r="AI9" i="18" s="1"/>
  <c r="AJ9" i="18" s="1"/>
  <c r="AK9" i="18" s="1"/>
  <c r="E40" i="18" l="1"/>
  <c r="J40" i="18"/>
  <c r="I40" i="18"/>
  <c r="I35" i="18"/>
  <c r="AL9" i="18"/>
  <c r="AM9" i="18" s="1"/>
  <c r="AN9" i="18" s="1"/>
  <c r="AO9" i="18" s="1"/>
  <c r="AP9" i="18" s="1"/>
  <c r="AQ9" i="18" s="1"/>
  <c r="AR9" i="18" s="1"/>
  <c r="AS9" i="18" s="1"/>
  <c r="AT9" i="18" s="1"/>
  <c r="AU9" i="18" s="1"/>
  <c r="AV9" i="18" s="1"/>
  <c r="AW9" i="18" s="1"/>
  <c r="AX9" i="18" s="1"/>
  <c r="AY9" i="18" s="1"/>
  <c r="AZ9" i="18" s="1"/>
  <c r="BA9" i="18" s="1"/>
  <c r="BB9" i="18" s="1"/>
  <c r="BC9" i="18" s="1"/>
  <c r="BD9" i="18" s="1"/>
  <c r="BE9" i="18" s="1"/>
  <c r="I17" i="18"/>
  <c r="I20" i="18"/>
  <c r="I22" i="18" s="1"/>
  <c r="J16" i="18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AE16" i="18" s="1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I19" i="18"/>
  <c r="E22" i="18"/>
  <c r="I12" i="18"/>
  <c r="J10" i="18"/>
  <c r="J12" i="18" l="1"/>
  <c r="K10" i="18"/>
  <c r="L10" i="18" s="1"/>
  <c r="L19" i="18" s="1"/>
  <c r="K40" i="18"/>
  <c r="J35" i="18"/>
  <c r="L17" i="18"/>
  <c r="J17" i="18"/>
  <c r="K17" i="18"/>
  <c r="J19" i="18"/>
  <c r="J20" i="18"/>
  <c r="J22" i="18" s="1"/>
  <c r="M17" i="18"/>
  <c r="L12" i="18" l="1"/>
  <c r="L20" i="18"/>
  <c r="L22" i="18" s="1"/>
  <c r="M10" i="18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AH10" i="18" s="1"/>
  <c r="AI10" i="18" s="1"/>
  <c r="AJ10" i="18" s="1"/>
  <c r="AK10" i="18" s="1"/>
  <c r="K35" i="18"/>
  <c r="L40" i="18"/>
  <c r="K19" i="18"/>
  <c r="K20" i="18"/>
  <c r="N17" i="18"/>
  <c r="AC20" i="18" l="1"/>
  <c r="AC22" i="18" s="1"/>
  <c r="AL10" i="18"/>
  <c r="AL12" i="18" s="1"/>
  <c r="AK20" i="18"/>
  <c r="AK22" i="18" s="1"/>
  <c r="AK12" i="18"/>
  <c r="M40" i="18"/>
  <c r="L35" i="18"/>
  <c r="AI20" i="18"/>
  <c r="AI22" i="18" s="1"/>
  <c r="AI12" i="18"/>
  <c r="AA20" i="18"/>
  <c r="AA22" i="18" s="1"/>
  <c r="V20" i="18"/>
  <c r="V22" i="18" s="1"/>
  <c r="K22" i="18"/>
  <c r="K12" i="18"/>
  <c r="Z12" i="18"/>
  <c r="O20" i="18"/>
  <c r="O22" i="18" s="1"/>
  <c r="O19" i="18"/>
  <c r="Z20" i="18"/>
  <c r="Z22" i="18" s="1"/>
  <c r="O17" i="18"/>
  <c r="P19" i="18"/>
  <c r="R20" i="18"/>
  <c r="R22" i="18" s="1"/>
  <c r="P20" i="18"/>
  <c r="P22" i="18" s="1"/>
  <c r="AH12" i="18"/>
  <c r="R12" i="18"/>
  <c r="AC12" i="18"/>
  <c r="AH20" i="18"/>
  <c r="AH22" i="18" s="1"/>
  <c r="V12" i="18"/>
  <c r="AD12" i="18"/>
  <c r="AA12" i="18"/>
  <c r="O12" i="18"/>
  <c r="P12" i="18"/>
  <c r="AD20" i="18"/>
  <c r="AD22" i="18" s="1"/>
  <c r="AM10" i="18" l="1"/>
  <c r="AL20" i="18"/>
  <c r="AL22" i="18" s="1"/>
  <c r="M35" i="18"/>
  <c r="N40" i="18"/>
  <c r="X20" i="18"/>
  <c r="X22" i="18" s="1"/>
  <c r="X12" i="18"/>
  <c r="W20" i="18"/>
  <c r="W22" i="18" s="1"/>
  <c r="W12" i="18"/>
  <c r="P17" i="18"/>
  <c r="Q19" i="18"/>
  <c r="U20" i="18"/>
  <c r="U22" i="18" s="1"/>
  <c r="U12" i="18"/>
  <c r="M20" i="18"/>
  <c r="M22" i="18" s="1"/>
  <c r="M19" i="18"/>
  <c r="M12" i="18"/>
  <c r="AF20" i="18"/>
  <c r="AF22" i="18" s="1"/>
  <c r="AF12" i="18"/>
  <c r="AG20" i="18"/>
  <c r="AG22" i="18" s="1"/>
  <c r="AG12" i="18"/>
  <c r="N20" i="18"/>
  <c r="N22" i="18" s="1"/>
  <c r="N19" i="18"/>
  <c r="N12" i="18"/>
  <c r="T20" i="18"/>
  <c r="T22" i="18" s="1"/>
  <c r="T12" i="18"/>
  <c r="Q20" i="18"/>
  <c r="Q22" i="18" s="1"/>
  <c r="Q12" i="18"/>
  <c r="AJ20" i="18"/>
  <c r="AJ22" i="18" s="1"/>
  <c r="AJ12" i="18"/>
  <c r="AE20" i="18"/>
  <c r="AE22" i="18" s="1"/>
  <c r="AE12" i="18"/>
  <c r="S20" i="18"/>
  <c r="S22" i="18" s="1"/>
  <c r="S12" i="18"/>
  <c r="Y20" i="18"/>
  <c r="Y22" i="18" s="1"/>
  <c r="Y12" i="18"/>
  <c r="AB20" i="18"/>
  <c r="AB22" i="18" s="1"/>
  <c r="AB12" i="18"/>
  <c r="AN10" i="18" l="1"/>
  <c r="AM20" i="18"/>
  <c r="AM22" i="18" s="1"/>
  <c r="AM12" i="18"/>
  <c r="O40" i="18"/>
  <c r="N35" i="18"/>
  <c r="Q17" i="18"/>
  <c r="AO10" i="18" l="1"/>
  <c r="AN20" i="18"/>
  <c r="AN22" i="18" s="1"/>
  <c r="AN12" i="18"/>
  <c r="O35" i="18"/>
  <c r="P40" i="18"/>
  <c r="R17" i="18"/>
  <c r="R19" i="18"/>
  <c r="AP10" i="18" l="1"/>
  <c r="AO20" i="18"/>
  <c r="AO22" i="18" s="1"/>
  <c r="AO12" i="18"/>
  <c r="Q40" i="18"/>
  <c r="P35" i="18"/>
  <c r="S17" i="18"/>
  <c r="S19" i="18"/>
  <c r="AQ10" i="18" l="1"/>
  <c r="AP20" i="18"/>
  <c r="AP22" i="18" s="1"/>
  <c r="AP12" i="18"/>
  <c r="Q35" i="18"/>
  <c r="R40" i="18"/>
  <c r="T17" i="18"/>
  <c r="T19" i="18"/>
  <c r="AR10" i="18" l="1"/>
  <c r="AQ20" i="18"/>
  <c r="AQ22" i="18" s="1"/>
  <c r="AQ12" i="18"/>
  <c r="S40" i="18"/>
  <c r="R35" i="18"/>
  <c r="U17" i="18"/>
  <c r="U19" i="18"/>
  <c r="AS10" i="18" l="1"/>
  <c r="AR20" i="18"/>
  <c r="AR22" i="18" s="1"/>
  <c r="AR12" i="18"/>
  <c r="S35" i="18"/>
  <c r="T40" i="18"/>
  <c r="V17" i="18"/>
  <c r="V19" i="18"/>
  <c r="AT10" i="18" l="1"/>
  <c r="AS20" i="18"/>
  <c r="AS22" i="18" s="1"/>
  <c r="AS12" i="18"/>
  <c r="U40" i="18"/>
  <c r="T35" i="18"/>
  <c r="W17" i="18"/>
  <c r="W19" i="18"/>
  <c r="AU10" i="18" l="1"/>
  <c r="AT20" i="18"/>
  <c r="AT22" i="18" s="1"/>
  <c r="AT12" i="18"/>
  <c r="V40" i="18"/>
  <c r="U35" i="18"/>
  <c r="X17" i="18"/>
  <c r="X19" i="18"/>
  <c r="AV10" i="18" l="1"/>
  <c r="AU20" i="18"/>
  <c r="AU22" i="18" s="1"/>
  <c r="AU12" i="18"/>
  <c r="W40" i="18"/>
  <c r="V35" i="18"/>
  <c r="Y17" i="18"/>
  <c r="Y19" i="18"/>
  <c r="AW10" i="18" l="1"/>
  <c r="AV20" i="18"/>
  <c r="AV22" i="18" s="1"/>
  <c r="AV12" i="18"/>
  <c r="X40" i="18"/>
  <c r="W35" i="18"/>
  <c r="Z17" i="18"/>
  <c r="Z19" i="18"/>
  <c r="AX10" i="18" l="1"/>
  <c r="AW20" i="18"/>
  <c r="AW22" i="18" s="1"/>
  <c r="AW12" i="18"/>
  <c r="Y40" i="18"/>
  <c r="X35" i="18"/>
  <c r="AA17" i="18"/>
  <c r="AA19" i="18"/>
  <c r="AY10" i="18" l="1"/>
  <c r="AX20" i="18"/>
  <c r="AX22" i="18" s="1"/>
  <c r="AX12" i="18"/>
  <c r="Y35" i="18"/>
  <c r="Z40" i="18"/>
  <c r="AB17" i="18"/>
  <c r="AB19" i="18"/>
  <c r="AZ10" i="18" l="1"/>
  <c r="AY20" i="18"/>
  <c r="AY22" i="18" s="1"/>
  <c r="AY12" i="18"/>
  <c r="AA40" i="18"/>
  <c r="Z35" i="18"/>
  <c r="AC17" i="18"/>
  <c r="AC19" i="18"/>
  <c r="BA10" i="18" l="1"/>
  <c r="AZ20" i="18"/>
  <c r="AZ22" i="18" s="1"/>
  <c r="AZ12" i="18"/>
  <c r="AA35" i="18"/>
  <c r="AB40" i="18"/>
  <c r="AD17" i="18"/>
  <c r="AD19" i="18"/>
  <c r="BB10" i="18" l="1"/>
  <c r="BA20" i="18"/>
  <c r="BA22" i="18" s="1"/>
  <c r="BA12" i="18"/>
  <c r="AC40" i="18"/>
  <c r="AB35" i="18"/>
  <c r="AE17" i="18"/>
  <c r="AE19" i="18"/>
  <c r="BC10" i="18" l="1"/>
  <c r="BB20" i="18"/>
  <c r="BB22" i="18" s="1"/>
  <c r="BB12" i="18"/>
  <c r="AC35" i="18"/>
  <c r="AD40" i="18"/>
  <c r="AF17" i="18"/>
  <c r="AF19" i="18"/>
  <c r="BD10" i="18" l="1"/>
  <c r="BC20" i="18"/>
  <c r="BC22" i="18" s="1"/>
  <c r="BC12" i="18"/>
  <c r="AE40" i="18"/>
  <c r="AD35" i="18"/>
  <c r="AG17" i="18"/>
  <c r="AG19" i="18"/>
  <c r="BE10" i="18" l="1"/>
  <c r="BD20" i="18"/>
  <c r="BD22" i="18" s="1"/>
  <c r="BD12" i="18"/>
  <c r="AE35" i="18"/>
  <c r="AF40" i="18"/>
  <c r="AH17" i="18"/>
  <c r="AH19" i="18"/>
  <c r="BE12" i="18" l="1"/>
  <c r="BE20" i="18"/>
  <c r="BE22" i="18" s="1"/>
  <c r="AG40" i="18"/>
  <c r="AF35" i="18"/>
  <c r="AI17" i="18"/>
  <c r="AI19" i="18"/>
  <c r="AG35" i="18" l="1"/>
  <c r="AH40" i="18"/>
  <c r="AJ17" i="18"/>
  <c r="AJ19" i="18"/>
  <c r="AI40" i="18" l="1"/>
  <c r="AH35" i="18"/>
  <c r="AK19" i="18"/>
  <c r="AK17" i="18"/>
  <c r="AI35" i="18" l="1"/>
  <c r="AJ40" i="18"/>
  <c r="AL17" i="18"/>
  <c r="AL19" i="18"/>
  <c r="AJ35" i="18" l="1"/>
  <c r="AK40" i="18"/>
  <c r="AM17" i="18"/>
  <c r="AM19" i="18"/>
  <c r="AL40" i="18" l="1"/>
  <c r="AK35" i="18"/>
  <c r="AN17" i="18"/>
  <c r="AN19" i="18"/>
  <c r="AM40" i="18" l="1"/>
  <c r="AL35" i="18"/>
  <c r="AO17" i="18"/>
  <c r="AO19" i="18"/>
  <c r="AN40" i="18" l="1"/>
  <c r="AM35" i="18"/>
  <c r="AP17" i="18"/>
  <c r="AP19" i="18"/>
  <c r="AN35" i="18" l="1"/>
  <c r="AO40" i="18"/>
  <c r="AQ17" i="18"/>
  <c r="AQ19" i="18"/>
  <c r="AP40" i="18" l="1"/>
  <c r="AO35" i="18"/>
  <c r="AR17" i="18"/>
  <c r="AR19" i="18"/>
  <c r="AP35" i="18" l="1"/>
  <c r="AQ40" i="18"/>
  <c r="AS17" i="18"/>
  <c r="AS19" i="18"/>
  <c r="AR40" i="18" l="1"/>
  <c r="AQ35" i="18"/>
  <c r="AT17" i="18"/>
  <c r="AT19" i="18"/>
  <c r="AR35" i="18" l="1"/>
  <c r="AS40" i="18"/>
  <c r="AU17" i="18"/>
  <c r="AU19" i="18"/>
  <c r="AT40" i="18" l="1"/>
  <c r="AS35" i="18"/>
  <c r="AV17" i="18"/>
  <c r="AV19" i="18"/>
  <c r="AT35" i="18" l="1"/>
  <c r="AU40" i="18"/>
  <c r="AW17" i="18"/>
  <c r="AW19" i="18"/>
  <c r="AU35" i="18" l="1"/>
  <c r="AV40" i="18"/>
  <c r="AX17" i="18"/>
  <c r="AX19" i="18"/>
  <c r="AV35" i="18" l="1"/>
  <c r="AW40" i="18"/>
  <c r="AY17" i="18"/>
  <c r="AY19" i="18"/>
  <c r="AW35" i="18" l="1"/>
  <c r="AX40" i="18"/>
  <c r="AZ17" i="18"/>
  <c r="AZ19" i="18"/>
  <c r="AY40" i="18" l="1"/>
  <c r="AX35" i="18"/>
  <c r="BA17" i="18"/>
  <c r="BA19" i="18"/>
  <c r="AZ40" i="18" l="1"/>
  <c r="AY35" i="18"/>
  <c r="BB17" i="18"/>
  <c r="BB19" i="18"/>
  <c r="BA40" i="18" l="1"/>
  <c r="AZ35" i="18"/>
  <c r="BC17" i="18"/>
  <c r="BC19" i="18"/>
  <c r="BA35" i="18" l="1"/>
  <c r="BB40" i="18"/>
  <c r="BD17" i="18"/>
  <c r="BD19" i="18"/>
  <c r="BC40" i="18" l="1"/>
  <c r="BB35" i="18"/>
  <c r="BE19" i="18"/>
  <c r="BE17" i="18"/>
  <c r="BC35" i="18" l="1"/>
  <c r="BE40" i="18"/>
  <c r="BD40" i="18"/>
  <c r="BD35" i="18" l="1"/>
  <c r="BE35" i="18" l="1"/>
  <c r="F17" i="11" l="1"/>
  <c r="E17" i="11"/>
  <c r="D17" i="11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F16" i="9"/>
  <c r="F21" i="9" s="1"/>
  <c r="G16" i="9"/>
  <c r="G21" i="9" s="1"/>
  <c r="H16" i="9"/>
  <c r="H21" i="9" s="1"/>
  <c r="I16" i="9"/>
  <c r="I21" i="9" s="1"/>
  <c r="J16" i="9"/>
  <c r="AK16" i="9"/>
  <c r="AK21" i="9" s="1"/>
  <c r="F17" i="9"/>
  <c r="F22" i="9" s="1"/>
  <c r="G17" i="9"/>
  <c r="G22" i="9" s="1"/>
  <c r="H17" i="9"/>
  <c r="H22" i="9" s="1"/>
  <c r="I17" i="9"/>
  <c r="I22" i="9" s="1"/>
  <c r="J17" i="9"/>
  <c r="J22" i="9" s="1"/>
  <c r="AK17" i="9"/>
  <c r="E17" i="9"/>
  <c r="E22" i="9" s="1"/>
  <c r="AK14" i="9"/>
  <c r="AK18" i="9" l="1"/>
  <c r="I23" i="9"/>
  <c r="H23" i="9"/>
  <c r="H18" i="9"/>
  <c r="H19" i="9" s="1"/>
  <c r="AK22" i="9"/>
  <c r="AK23" i="9" s="1"/>
  <c r="J21" i="9"/>
  <c r="J23" i="9" s="1"/>
  <c r="J18" i="9"/>
  <c r="J19" i="9" s="1"/>
  <c r="G18" i="9"/>
  <c r="G19" i="9" s="1"/>
  <c r="AK19" i="9"/>
  <c r="F18" i="9"/>
  <c r="F19" i="9" s="1"/>
  <c r="G23" i="9"/>
  <c r="F23" i="9"/>
  <c r="I18" i="9"/>
  <c r="I19" i="9" s="1"/>
  <c r="AP45" i="12"/>
  <c r="AD45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AZ21" i="12"/>
  <c r="AZ51" i="12" s="1"/>
  <c r="AX21" i="12"/>
  <c r="AN21" i="12"/>
  <c r="AN51" i="12" s="1"/>
  <c r="AL21" i="12"/>
  <c r="AI21" i="12"/>
  <c r="AI51" i="12" s="1"/>
  <c r="AF21" i="12"/>
  <c r="AF25" i="12" s="1"/>
  <c r="AB21" i="12"/>
  <c r="AB51" i="12" s="1"/>
  <c r="Y21" i="12"/>
  <c r="Y51" i="12" s="1"/>
  <c r="R21" i="12"/>
  <c r="R51" i="12" s="1"/>
  <c r="P21" i="12"/>
  <c r="P51" i="12" s="1"/>
  <c r="N21" i="12"/>
  <c r="M21" i="12"/>
  <c r="M51" i="12" s="1"/>
  <c r="BE20" i="12"/>
  <c r="AZ20" i="12"/>
  <c r="AZ50" i="12" s="1"/>
  <c r="AS20" i="12"/>
  <c r="AR20" i="12"/>
  <c r="AR50" i="12" s="1"/>
  <c r="AP20" i="12"/>
  <c r="AG20" i="12"/>
  <c r="AE20" i="12"/>
  <c r="AD20" i="12"/>
  <c r="W20" i="12"/>
  <c r="W50" i="12" s="1"/>
  <c r="P20" i="12"/>
  <c r="P50" i="12" s="1"/>
  <c r="I20" i="12"/>
  <c r="H20" i="12"/>
  <c r="H50" i="12" s="1"/>
  <c r="F20" i="12"/>
  <c r="F50" i="12" s="1"/>
  <c r="BC17" i="12"/>
  <c r="BC47" i="12" s="1"/>
  <c r="AX17" i="12"/>
  <c r="AX47" i="12" s="1"/>
  <c r="AQ17" i="12"/>
  <c r="AQ47" i="12" s="1"/>
  <c r="AD17" i="12"/>
  <c r="AD47" i="12" s="1"/>
  <c r="S17" i="12"/>
  <c r="S47" i="12" s="1"/>
  <c r="G17" i="12"/>
  <c r="G47" i="12" s="1"/>
  <c r="BE16" i="12"/>
  <c r="BE46" i="12" s="1"/>
  <c r="BD16" i="12"/>
  <c r="BD46" i="12" s="1"/>
  <c r="BC16" i="12"/>
  <c r="BC46" i="12" s="1"/>
  <c r="BB16" i="12"/>
  <c r="BB46" i="12" s="1"/>
  <c r="BA16" i="12"/>
  <c r="BA46" i="12" s="1"/>
  <c r="AZ16" i="12"/>
  <c r="AZ46" i="12" s="1"/>
  <c r="AY16" i="12"/>
  <c r="AY46" i="12" s="1"/>
  <c r="AX16" i="12"/>
  <c r="AX46" i="12" s="1"/>
  <c r="AW16" i="12"/>
  <c r="AW46" i="12" s="1"/>
  <c r="AV16" i="12"/>
  <c r="AV46" i="12" s="1"/>
  <c r="AU16" i="12"/>
  <c r="AU46" i="12" s="1"/>
  <c r="AT16" i="12"/>
  <c r="AT46" i="12" s="1"/>
  <c r="AS16" i="12"/>
  <c r="AS46" i="12" s="1"/>
  <c r="AR16" i="12"/>
  <c r="AR46" i="12" s="1"/>
  <c r="AQ16" i="12"/>
  <c r="AQ46" i="12" s="1"/>
  <c r="AP16" i="12"/>
  <c r="AP46" i="12" s="1"/>
  <c r="AO16" i="12"/>
  <c r="AO46" i="12" s="1"/>
  <c r="AN16" i="12"/>
  <c r="AN46" i="12" s="1"/>
  <c r="AM16" i="12"/>
  <c r="AM46" i="12" s="1"/>
  <c r="AL16" i="12"/>
  <c r="AL46" i="12" s="1"/>
  <c r="AK16" i="12"/>
  <c r="AK46" i="12" s="1"/>
  <c r="AJ16" i="12"/>
  <c r="AJ46" i="12" s="1"/>
  <c r="AI16" i="12"/>
  <c r="AI46" i="12" s="1"/>
  <c r="AH16" i="12"/>
  <c r="AH46" i="12" s="1"/>
  <c r="AG16" i="12"/>
  <c r="AG46" i="12" s="1"/>
  <c r="AF16" i="12"/>
  <c r="AF46" i="12" s="1"/>
  <c r="AE16" i="12"/>
  <c r="AE46" i="12" s="1"/>
  <c r="AD16" i="12"/>
  <c r="AD46" i="12" s="1"/>
  <c r="AC16" i="12"/>
  <c r="AC46" i="12" s="1"/>
  <c r="AB16" i="12"/>
  <c r="AB46" i="12" s="1"/>
  <c r="AA16" i="12"/>
  <c r="AA46" i="12" s="1"/>
  <c r="Z16" i="12"/>
  <c r="Z46" i="12" s="1"/>
  <c r="Y16" i="12"/>
  <c r="Y46" i="12" s="1"/>
  <c r="X16" i="12"/>
  <c r="X46" i="12" s="1"/>
  <c r="W16" i="12"/>
  <c r="W46" i="12" s="1"/>
  <c r="V16" i="12"/>
  <c r="V46" i="12" s="1"/>
  <c r="U16" i="12"/>
  <c r="U46" i="12" s="1"/>
  <c r="T16" i="12"/>
  <c r="T46" i="12" s="1"/>
  <c r="S16" i="12"/>
  <c r="S46" i="12" s="1"/>
  <c r="R16" i="12"/>
  <c r="R46" i="12" s="1"/>
  <c r="Q16" i="12"/>
  <c r="Q46" i="12" s="1"/>
  <c r="P16" i="12"/>
  <c r="P46" i="12" s="1"/>
  <c r="O16" i="12"/>
  <c r="O46" i="12" s="1"/>
  <c r="N16" i="12"/>
  <c r="N46" i="12" s="1"/>
  <c r="M16" i="12"/>
  <c r="M46" i="12" s="1"/>
  <c r="L16" i="12"/>
  <c r="L46" i="12" s="1"/>
  <c r="K16" i="12"/>
  <c r="K46" i="12" s="1"/>
  <c r="J16" i="12"/>
  <c r="J46" i="12" s="1"/>
  <c r="I16" i="12"/>
  <c r="I46" i="12" s="1"/>
  <c r="H16" i="12"/>
  <c r="H46" i="12" s="1"/>
  <c r="G16" i="12"/>
  <c r="G46" i="12" s="1"/>
  <c r="F16" i="12"/>
  <c r="F46" i="12" s="1"/>
  <c r="E16" i="12"/>
  <c r="E46" i="12" s="1"/>
  <c r="BE15" i="12"/>
  <c r="BD15" i="12"/>
  <c r="BD45" i="12" s="1"/>
  <c r="BC15" i="12"/>
  <c r="BC45" i="12" s="1"/>
  <c r="BB15" i="12"/>
  <c r="BB45" i="12" s="1"/>
  <c r="BA15" i="12"/>
  <c r="BA45" i="12" s="1"/>
  <c r="AZ15" i="12"/>
  <c r="AZ45" i="12" s="1"/>
  <c r="AY15" i="12"/>
  <c r="AY45" i="12" s="1"/>
  <c r="AX15" i="12"/>
  <c r="AX45" i="12" s="1"/>
  <c r="AW15" i="12"/>
  <c r="AW45" i="12" s="1"/>
  <c r="AV15" i="12"/>
  <c r="AV45" i="12" s="1"/>
  <c r="AU15" i="12"/>
  <c r="AU45" i="12" s="1"/>
  <c r="AT15" i="12"/>
  <c r="AT45" i="12" s="1"/>
  <c r="AS15" i="12"/>
  <c r="AR15" i="12"/>
  <c r="AR45" i="12" s="1"/>
  <c r="AQ15" i="12"/>
  <c r="AQ45" i="12" s="1"/>
  <c r="AP15" i="12"/>
  <c r="AP17" i="12" s="1"/>
  <c r="AP47" i="12" s="1"/>
  <c r="AO15" i="12"/>
  <c r="AO45" i="12" s="1"/>
  <c r="AN15" i="12"/>
  <c r="AN45" i="12" s="1"/>
  <c r="AM15" i="12"/>
  <c r="AM45" i="12" s="1"/>
  <c r="AL15" i="12"/>
  <c r="AL45" i="12" s="1"/>
  <c r="AK15" i="12"/>
  <c r="AK45" i="12" s="1"/>
  <c r="AJ15" i="12"/>
  <c r="AJ45" i="12" s="1"/>
  <c r="AI15" i="12"/>
  <c r="AI45" i="12" s="1"/>
  <c r="AH15" i="12"/>
  <c r="AH45" i="12" s="1"/>
  <c r="AG15" i="12"/>
  <c r="AF15" i="12"/>
  <c r="AF45" i="12" s="1"/>
  <c r="AE15" i="12"/>
  <c r="AE45" i="12" s="1"/>
  <c r="AD15" i="12"/>
  <c r="AD18" i="12" s="1"/>
  <c r="AD48" i="12" s="1"/>
  <c r="AC15" i="12"/>
  <c r="AC45" i="12" s="1"/>
  <c r="AB15" i="12"/>
  <c r="AB45" i="12" s="1"/>
  <c r="AA15" i="12"/>
  <c r="AA45" i="12" s="1"/>
  <c r="Z15" i="12"/>
  <c r="Z45" i="12" s="1"/>
  <c r="Y15" i="12"/>
  <c r="Y45" i="12" s="1"/>
  <c r="X15" i="12"/>
  <c r="X45" i="12" s="1"/>
  <c r="W15" i="12"/>
  <c r="W45" i="12" s="1"/>
  <c r="V15" i="12"/>
  <c r="V45" i="12" s="1"/>
  <c r="U15" i="12"/>
  <c r="U20" i="12" s="1"/>
  <c r="T15" i="12"/>
  <c r="T45" i="12" s="1"/>
  <c r="S15" i="12"/>
  <c r="S45" i="12" s="1"/>
  <c r="R15" i="12"/>
  <c r="R45" i="12" s="1"/>
  <c r="Q15" i="12"/>
  <c r="Q45" i="12" s="1"/>
  <c r="P15" i="12"/>
  <c r="P45" i="12" s="1"/>
  <c r="O15" i="12"/>
  <c r="O45" i="12" s="1"/>
  <c r="N15" i="12"/>
  <c r="N45" i="12" s="1"/>
  <c r="M15" i="12"/>
  <c r="M45" i="12" s="1"/>
  <c r="L15" i="12"/>
  <c r="L45" i="12" s="1"/>
  <c r="K15" i="12"/>
  <c r="K45" i="12" s="1"/>
  <c r="J15" i="12"/>
  <c r="J45" i="12" s="1"/>
  <c r="I15" i="12"/>
  <c r="H15" i="12"/>
  <c r="H45" i="12" s="1"/>
  <c r="G15" i="12"/>
  <c r="G45" i="12" s="1"/>
  <c r="F15" i="12"/>
  <c r="F45" i="12" s="1"/>
  <c r="E15" i="12"/>
  <c r="E45" i="12" s="1"/>
  <c r="BE13" i="12"/>
  <c r="BE43" i="12" s="1"/>
  <c r="BD13" i="12"/>
  <c r="BD43" i="12" s="1"/>
  <c r="BC13" i="12"/>
  <c r="BC43" i="12" s="1"/>
  <c r="BB13" i="12"/>
  <c r="BB43" i="12" s="1"/>
  <c r="BA13" i="12"/>
  <c r="BA43" i="12" s="1"/>
  <c r="AZ13" i="12"/>
  <c r="AZ43" i="12" s="1"/>
  <c r="AY13" i="12"/>
  <c r="AY43" i="12" s="1"/>
  <c r="AX13" i="12"/>
  <c r="AX43" i="12" s="1"/>
  <c r="AW13" i="12"/>
  <c r="AW43" i="12" s="1"/>
  <c r="AV13" i="12"/>
  <c r="AV43" i="12" s="1"/>
  <c r="AU13" i="12"/>
  <c r="AU43" i="12" s="1"/>
  <c r="AT13" i="12"/>
  <c r="AT43" i="12" s="1"/>
  <c r="AS13" i="12"/>
  <c r="AS43" i="12" s="1"/>
  <c r="AR13" i="12"/>
  <c r="AR43" i="12" s="1"/>
  <c r="AQ13" i="12"/>
  <c r="AQ43" i="12" s="1"/>
  <c r="AP13" i="12"/>
  <c r="AP43" i="12" s="1"/>
  <c r="AO13" i="12"/>
  <c r="AO43" i="12" s="1"/>
  <c r="AN13" i="12"/>
  <c r="AN43" i="12" s="1"/>
  <c r="AM13" i="12"/>
  <c r="AM43" i="12" s="1"/>
  <c r="AL13" i="12"/>
  <c r="AL43" i="12" s="1"/>
  <c r="AK13" i="12"/>
  <c r="AK43" i="12" s="1"/>
  <c r="AJ13" i="12"/>
  <c r="AJ43" i="12" s="1"/>
  <c r="AI13" i="12"/>
  <c r="AI43" i="12" s="1"/>
  <c r="AH13" i="12"/>
  <c r="AH43" i="12" s="1"/>
  <c r="AG13" i="12"/>
  <c r="AG43" i="12" s="1"/>
  <c r="AF13" i="12"/>
  <c r="AF43" i="12" s="1"/>
  <c r="AE13" i="12"/>
  <c r="AE43" i="12" s="1"/>
  <c r="AD13" i="12"/>
  <c r="AD43" i="12" s="1"/>
  <c r="AC13" i="12"/>
  <c r="AC43" i="12" s="1"/>
  <c r="AB13" i="12"/>
  <c r="AB43" i="12" s="1"/>
  <c r="AA13" i="12"/>
  <c r="AA43" i="12" s="1"/>
  <c r="Z13" i="12"/>
  <c r="Z43" i="12" s="1"/>
  <c r="Y13" i="12"/>
  <c r="Y43" i="12" s="1"/>
  <c r="X13" i="12"/>
  <c r="X43" i="12" s="1"/>
  <c r="W13" i="12"/>
  <c r="W43" i="12" s="1"/>
  <c r="V13" i="12"/>
  <c r="V43" i="12" s="1"/>
  <c r="U13" i="12"/>
  <c r="U43" i="12" s="1"/>
  <c r="T13" i="12"/>
  <c r="T43" i="12" s="1"/>
  <c r="S13" i="12"/>
  <c r="S43" i="12" s="1"/>
  <c r="R13" i="12"/>
  <c r="R43" i="12" s="1"/>
  <c r="Q13" i="12"/>
  <c r="Q43" i="12" s="1"/>
  <c r="P13" i="12"/>
  <c r="P43" i="12" s="1"/>
  <c r="O13" i="12"/>
  <c r="O43" i="12" s="1"/>
  <c r="N13" i="12"/>
  <c r="N43" i="12" s="1"/>
  <c r="M13" i="12"/>
  <c r="M43" i="12" s="1"/>
  <c r="L13" i="12"/>
  <c r="L43" i="12" s="1"/>
  <c r="K13" i="12"/>
  <c r="K43" i="12" s="1"/>
  <c r="J13" i="12"/>
  <c r="J43" i="12" s="1"/>
  <c r="I13" i="12"/>
  <c r="I43" i="12" s="1"/>
  <c r="H13" i="12"/>
  <c r="H43" i="12" s="1"/>
  <c r="G13" i="12"/>
  <c r="G43" i="12" s="1"/>
  <c r="F13" i="12"/>
  <c r="F43" i="12" s="1"/>
  <c r="E13" i="12"/>
  <c r="E43" i="12" s="1"/>
  <c r="AC17" i="12" l="1"/>
  <c r="AC47" i="12" s="1"/>
  <c r="E17" i="12"/>
  <c r="E47" i="12" s="1"/>
  <c r="AE17" i="12"/>
  <c r="AE47" i="12" s="1"/>
  <c r="K20" i="12"/>
  <c r="AF20" i="12"/>
  <c r="BB20" i="12"/>
  <c r="BB22" i="12" s="1"/>
  <c r="BB23" i="12" s="1"/>
  <c r="BB53" i="12" s="1"/>
  <c r="T21" i="12"/>
  <c r="T25" i="12" s="1"/>
  <c r="AW20" i="12"/>
  <c r="AW50" i="12" s="1"/>
  <c r="AM21" i="12"/>
  <c r="F17" i="12"/>
  <c r="AI17" i="12"/>
  <c r="AI47" i="12" s="1"/>
  <c r="R18" i="12"/>
  <c r="R48" i="12" s="1"/>
  <c r="M20" i="12"/>
  <c r="M26" i="12" s="1"/>
  <c r="M56" i="12" s="1"/>
  <c r="BC20" i="12"/>
  <c r="BC50" i="12" s="1"/>
  <c r="W21" i="12"/>
  <c r="W51" i="12" s="1"/>
  <c r="AP21" i="12"/>
  <c r="Z18" i="12"/>
  <c r="Z48" i="12" s="1"/>
  <c r="M25" i="12"/>
  <c r="AL17" i="12"/>
  <c r="AL47" i="12" s="1"/>
  <c r="AI20" i="12"/>
  <c r="AI50" i="12" s="1"/>
  <c r="K17" i="12"/>
  <c r="K47" i="12" s="1"/>
  <c r="AO17" i="12"/>
  <c r="AO47" i="12" s="1"/>
  <c r="R20" i="12"/>
  <c r="AK20" i="12"/>
  <c r="Z21" i="12"/>
  <c r="AU21" i="12"/>
  <c r="AU51" i="12" s="1"/>
  <c r="BD20" i="12"/>
  <c r="BD50" i="12" s="1"/>
  <c r="AR21" i="12"/>
  <c r="AR25" i="12" s="1"/>
  <c r="N17" i="12"/>
  <c r="N47" i="12" s="1"/>
  <c r="S20" i="12"/>
  <c r="AN20" i="12"/>
  <c r="AN50" i="12" s="1"/>
  <c r="F21" i="12"/>
  <c r="AA21" i="12"/>
  <c r="AA51" i="12" s="1"/>
  <c r="AW21" i="12"/>
  <c r="AW51" i="12" s="1"/>
  <c r="Q17" i="12"/>
  <c r="Q47" i="12" s="1"/>
  <c r="AP18" i="12"/>
  <c r="AP48" i="12" s="1"/>
  <c r="T20" i="12"/>
  <c r="T50" i="12" s="1"/>
  <c r="H21" i="12"/>
  <c r="H25" i="12" s="1"/>
  <c r="R17" i="12"/>
  <c r="R47" i="12" s="1"/>
  <c r="AU17" i="12"/>
  <c r="AU47" i="12" s="1"/>
  <c r="AX18" i="12"/>
  <c r="AX48" i="12" s="1"/>
  <c r="AQ20" i="12"/>
  <c r="K21" i="12"/>
  <c r="K51" i="12" s="1"/>
  <c r="AD21" i="12"/>
  <c r="AY21" i="12"/>
  <c r="AY51" i="12" s="1"/>
  <c r="BA17" i="12"/>
  <c r="BA47" i="12" s="1"/>
  <c r="W17" i="12"/>
  <c r="W47" i="12" s="1"/>
  <c r="Y20" i="12"/>
  <c r="BB21" i="12"/>
  <c r="BB51" i="12" s="1"/>
  <c r="Z17" i="12"/>
  <c r="Z47" i="12" s="1"/>
  <c r="BB17" i="12"/>
  <c r="G20" i="12"/>
  <c r="AB20" i="12"/>
  <c r="AB50" i="12" s="1"/>
  <c r="AU20" i="12"/>
  <c r="O21" i="12"/>
  <c r="O51" i="12" s="1"/>
  <c r="AK21" i="12"/>
  <c r="AK51" i="12" s="1"/>
  <c r="BD21" i="12"/>
  <c r="BD25" i="12" s="1"/>
  <c r="BD55" i="12" s="1"/>
  <c r="BE22" i="12"/>
  <c r="N25" i="12"/>
  <c r="N51" i="12"/>
  <c r="P17" i="12"/>
  <c r="P47" i="12" s="1"/>
  <c r="AB17" i="12"/>
  <c r="AB47" i="12" s="1"/>
  <c r="AN17" i="12"/>
  <c r="AN47" i="12" s="1"/>
  <c r="AZ17" i="12"/>
  <c r="AZ47" i="12" s="1"/>
  <c r="K18" i="12"/>
  <c r="K48" i="12" s="1"/>
  <c r="AU18" i="12"/>
  <c r="AU48" i="12" s="1"/>
  <c r="AD50" i="12"/>
  <c r="AD22" i="12"/>
  <c r="AP50" i="12"/>
  <c r="BB50" i="12"/>
  <c r="H22" i="12"/>
  <c r="P25" i="12"/>
  <c r="F26" i="12"/>
  <c r="F56" i="12" s="1"/>
  <c r="T26" i="12"/>
  <c r="T56" i="12" s="1"/>
  <c r="AI26" i="12"/>
  <c r="AI56" i="12" s="1"/>
  <c r="U45" i="12"/>
  <c r="Y50" i="12"/>
  <c r="Z25" i="12"/>
  <c r="Z51" i="12"/>
  <c r="W22" i="12"/>
  <c r="AZ22" i="12"/>
  <c r="R25" i="12"/>
  <c r="AU25" i="12"/>
  <c r="H26" i="12"/>
  <c r="H56" i="12" s="1"/>
  <c r="W26" i="12"/>
  <c r="W56" i="12" s="1"/>
  <c r="AZ26" i="12"/>
  <c r="AZ56" i="12" s="1"/>
  <c r="AG45" i="12"/>
  <c r="I50" i="12"/>
  <c r="I26" i="12"/>
  <c r="I56" i="12" s="1"/>
  <c r="H17" i="12"/>
  <c r="H47" i="12" s="1"/>
  <c r="T17" i="12"/>
  <c r="T47" i="12" s="1"/>
  <c r="AF17" i="12"/>
  <c r="AF47" i="12" s="1"/>
  <c r="AR17" i="12"/>
  <c r="AR47" i="12" s="1"/>
  <c r="BD17" i="12"/>
  <c r="BD47" i="12" s="1"/>
  <c r="J20" i="12"/>
  <c r="V20" i="12"/>
  <c r="AH20" i="12"/>
  <c r="AT20" i="12"/>
  <c r="E21" i="12"/>
  <c r="Q21" i="12"/>
  <c r="AC21" i="12"/>
  <c r="AO21" i="12"/>
  <c r="BA21" i="12"/>
  <c r="M22" i="12"/>
  <c r="F25" i="12"/>
  <c r="AI25" i="12"/>
  <c r="K26" i="12"/>
  <c r="K56" i="12" s="1"/>
  <c r="AN26" i="12"/>
  <c r="AN56" i="12" s="1"/>
  <c r="BB26" i="12"/>
  <c r="BB56" i="12" s="1"/>
  <c r="AS45" i="12"/>
  <c r="AG50" i="12"/>
  <c r="AG26" i="12"/>
  <c r="AG56" i="12" s="1"/>
  <c r="I17" i="12"/>
  <c r="I47" i="12" s="1"/>
  <c r="U17" i="12"/>
  <c r="U47" i="12" s="1"/>
  <c r="AG17" i="12"/>
  <c r="AG47" i="12" s="1"/>
  <c r="AS17" i="12"/>
  <c r="AS47" i="12" s="1"/>
  <c r="BE17" i="12"/>
  <c r="BE47" i="12" s="1"/>
  <c r="AB18" i="12"/>
  <c r="AB48" i="12" s="1"/>
  <c r="BD22" i="12"/>
  <c r="AY25" i="12"/>
  <c r="BC26" i="12"/>
  <c r="BC56" i="12" s="1"/>
  <c r="AQ50" i="12"/>
  <c r="U50" i="12"/>
  <c r="U26" i="12"/>
  <c r="U56" i="12" s="1"/>
  <c r="J17" i="12"/>
  <c r="J47" i="12" s="1"/>
  <c r="V17" i="12"/>
  <c r="V47" i="12" s="1"/>
  <c r="AH17" i="12"/>
  <c r="AH47" i="12" s="1"/>
  <c r="AT17" i="12"/>
  <c r="AT47" i="12" s="1"/>
  <c r="E18" i="12"/>
  <c r="E48" i="12" s="1"/>
  <c r="AO18" i="12"/>
  <c r="AO48" i="12" s="1"/>
  <c r="L20" i="12"/>
  <c r="X20" i="12"/>
  <c r="AJ20" i="12"/>
  <c r="AV20" i="12"/>
  <c r="G21" i="12"/>
  <c r="G22" i="12" s="1"/>
  <c r="S21" i="12"/>
  <c r="AE21" i="12"/>
  <c r="AQ21" i="12"/>
  <c r="BC21" i="12"/>
  <c r="AB22" i="12"/>
  <c r="AB23" i="12" s="1"/>
  <c r="AB53" i="12" s="1"/>
  <c r="AQ22" i="12"/>
  <c r="AQ23" i="12" s="1"/>
  <c r="AQ53" i="12" s="1"/>
  <c r="W25" i="12"/>
  <c r="AK25" i="12"/>
  <c r="AZ25" i="12"/>
  <c r="AB26" i="12"/>
  <c r="AB56" i="12" s="1"/>
  <c r="AP26" i="12"/>
  <c r="AP56" i="12" s="1"/>
  <c r="BD26" i="12"/>
  <c r="BD56" i="12" s="1"/>
  <c r="BE45" i="12"/>
  <c r="H51" i="12"/>
  <c r="AS50" i="12"/>
  <c r="AS26" i="12"/>
  <c r="AS56" i="12" s="1"/>
  <c r="T55" i="12"/>
  <c r="AR55" i="12"/>
  <c r="P22" i="12"/>
  <c r="P23" i="12" s="1"/>
  <c r="P53" i="12" s="1"/>
  <c r="AR22" i="12"/>
  <c r="S50" i="12"/>
  <c r="AQ26" i="12"/>
  <c r="AQ56" i="12" s="1"/>
  <c r="L17" i="12"/>
  <c r="AJ17" i="12"/>
  <c r="AV17" i="12"/>
  <c r="S18" i="12"/>
  <c r="S48" i="12" s="1"/>
  <c r="AQ18" i="12"/>
  <c r="AQ48" i="12" s="1"/>
  <c r="BC18" i="12"/>
  <c r="BC48" i="12" s="1"/>
  <c r="N20" i="12"/>
  <c r="AL20" i="12"/>
  <c r="AX20" i="12"/>
  <c r="I21" i="12"/>
  <c r="U21" i="12"/>
  <c r="U22" i="12" s="1"/>
  <c r="AG21" i="12"/>
  <c r="AS21" i="12"/>
  <c r="AS22" i="12" s="1"/>
  <c r="BE21" i="12"/>
  <c r="Y25" i="12"/>
  <c r="AN25" i="12"/>
  <c r="BB25" i="12"/>
  <c r="P26" i="12"/>
  <c r="P56" i="12" s="1"/>
  <c r="AD26" i="12"/>
  <c r="AD56" i="12" s="1"/>
  <c r="AR26" i="12"/>
  <c r="AR56" i="12" s="1"/>
  <c r="T51" i="12"/>
  <c r="AE50" i="12"/>
  <c r="AX25" i="12"/>
  <c r="AX51" i="12"/>
  <c r="BE50" i="12"/>
  <c r="BE26" i="12"/>
  <c r="BE56" i="12" s="1"/>
  <c r="H55" i="12"/>
  <c r="AF55" i="12"/>
  <c r="X17" i="12"/>
  <c r="G18" i="12"/>
  <c r="G48" i="12" s="1"/>
  <c r="Z20" i="12"/>
  <c r="M17" i="12"/>
  <c r="Y17" i="12"/>
  <c r="AK17" i="12"/>
  <c r="AW17" i="12"/>
  <c r="AR18" i="12"/>
  <c r="AR48" i="12" s="1"/>
  <c r="BD18" i="12"/>
  <c r="BD48" i="12" s="1"/>
  <c r="O20" i="12"/>
  <c r="AA20" i="12"/>
  <c r="AM20" i="12"/>
  <c r="AY20" i="12"/>
  <c r="J21" i="12"/>
  <c r="V21" i="12"/>
  <c r="AH21" i="12"/>
  <c r="AT21" i="12"/>
  <c r="AF22" i="12"/>
  <c r="AF23" i="12" s="1"/>
  <c r="AF53" i="12" s="1"/>
  <c r="H23" i="12"/>
  <c r="H53" i="12" s="1"/>
  <c r="AE26" i="12"/>
  <c r="AE56" i="12" s="1"/>
  <c r="G50" i="12"/>
  <c r="S22" i="12"/>
  <c r="S23" i="12" s="1"/>
  <c r="S53" i="12" s="1"/>
  <c r="AU22" i="12"/>
  <c r="W23" i="12"/>
  <c r="W53" i="12" s="1"/>
  <c r="M55" i="12"/>
  <c r="AB25" i="12"/>
  <c r="I45" i="12"/>
  <c r="M50" i="12"/>
  <c r="AF51" i="12"/>
  <c r="AL25" i="12"/>
  <c r="AL51" i="12"/>
  <c r="G26" i="12"/>
  <c r="G56" i="12" s="1"/>
  <c r="O17" i="12"/>
  <c r="O47" i="12" s="1"/>
  <c r="AA17" i="12"/>
  <c r="AA47" i="12" s="1"/>
  <c r="AM17" i="12"/>
  <c r="AM47" i="12" s="1"/>
  <c r="AY17" i="12"/>
  <c r="AY47" i="12" s="1"/>
  <c r="J18" i="12"/>
  <c r="J48" i="12" s="1"/>
  <c r="AH18" i="12"/>
  <c r="AH48" i="12" s="1"/>
  <c r="E20" i="12"/>
  <c r="Q20" i="12"/>
  <c r="AC20" i="12"/>
  <c r="AO20" i="12"/>
  <c r="BA20" i="12"/>
  <c r="L21" i="12"/>
  <c r="X21" i="12"/>
  <c r="AJ21" i="12"/>
  <c r="AV21" i="12"/>
  <c r="T22" i="12"/>
  <c r="T23" i="12" s="1"/>
  <c r="T53" i="12" s="1"/>
  <c r="S26" i="12"/>
  <c r="S56" i="12" s="1"/>
  <c r="R50" i="12" l="1"/>
  <c r="R26" i="12"/>
  <c r="R56" i="12" s="1"/>
  <c r="Q18" i="12"/>
  <c r="Q48" i="12" s="1"/>
  <c r="F47" i="12"/>
  <c r="F18" i="12"/>
  <c r="F48" i="12" s="1"/>
  <c r="AG22" i="12"/>
  <c r="AG23" i="12" s="1"/>
  <c r="AG53" i="12" s="1"/>
  <c r="AD51" i="12"/>
  <c r="AD25" i="12"/>
  <c r="AD55" i="12" s="1"/>
  <c r="F51" i="12"/>
  <c r="F22" i="12"/>
  <c r="F23" i="12" s="1"/>
  <c r="F53" i="12" s="1"/>
  <c r="AM51" i="12"/>
  <c r="AM25" i="12"/>
  <c r="AM55" i="12" s="1"/>
  <c r="AC18" i="12"/>
  <c r="AC48" i="12" s="1"/>
  <c r="BD51" i="12"/>
  <c r="AI18" i="12"/>
  <c r="AI48" i="12" s="1"/>
  <c r="W18" i="12"/>
  <c r="W48" i="12" s="1"/>
  <c r="AU50" i="12"/>
  <c r="AU26" i="12"/>
  <c r="AU56" i="12" s="1"/>
  <c r="O25" i="12"/>
  <c r="AA25" i="12"/>
  <c r="AA55" i="12" s="1"/>
  <c r="P18" i="12"/>
  <c r="P48" i="12" s="1"/>
  <c r="AW25" i="12"/>
  <c r="AL18" i="12"/>
  <c r="AL48" i="12" s="1"/>
  <c r="AK50" i="12"/>
  <c r="AK22" i="12"/>
  <c r="AW22" i="12"/>
  <c r="AW52" i="12" s="1"/>
  <c r="AT18" i="12"/>
  <c r="AT48" i="12" s="1"/>
  <c r="AK26" i="12"/>
  <c r="AK56" i="12" s="1"/>
  <c r="AR51" i="12"/>
  <c r="AI22" i="12"/>
  <c r="AI23" i="12" s="1"/>
  <c r="AI53" i="12" s="1"/>
  <c r="AF50" i="12"/>
  <c r="AF26" i="12"/>
  <c r="AF56" i="12" s="1"/>
  <c r="T18" i="12"/>
  <c r="T48" i="12" s="1"/>
  <c r="K25" i="12"/>
  <c r="BB47" i="12"/>
  <c r="BB18" i="12"/>
  <c r="BB48" i="12" s="1"/>
  <c r="AP51" i="12"/>
  <c r="AP25" i="12"/>
  <c r="AP55" i="12" s="1"/>
  <c r="K50" i="12"/>
  <c r="K22" i="12"/>
  <c r="V18" i="12"/>
  <c r="V48" i="12" s="1"/>
  <c r="R22" i="12"/>
  <c r="AE18" i="12"/>
  <c r="AE48" i="12" s="1"/>
  <c r="AD23" i="12"/>
  <c r="AD53" i="12" s="1"/>
  <c r="N18" i="12"/>
  <c r="N48" i="12" s="1"/>
  <c r="AN22" i="12"/>
  <c r="AN23" i="12" s="1"/>
  <c r="AN53" i="12" s="1"/>
  <c r="R23" i="12"/>
  <c r="R53" i="12" s="1"/>
  <c r="BA18" i="12"/>
  <c r="BA48" i="12" s="1"/>
  <c r="AW26" i="12"/>
  <c r="AW56" i="12" s="1"/>
  <c r="AP22" i="12"/>
  <c r="AP23" i="12" s="1"/>
  <c r="AP53" i="12" s="1"/>
  <c r="Y26" i="12"/>
  <c r="Y56" i="12" s="1"/>
  <c r="Y22" i="12"/>
  <c r="U52" i="12"/>
  <c r="U27" i="12"/>
  <c r="U57" i="12" s="1"/>
  <c r="U23" i="12"/>
  <c r="U53" i="12" s="1"/>
  <c r="L22" i="12"/>
  <c r="L50" i="12"/>
  <c r="L26" i="12"/>
  <c r="L56" i="12" s="1"/>
  <c r="L23" i="12"/>
  <c r="L53" i="12" s="1"/>
  <c r="AM50" i="12"/>
  <c r="AM26" i="12"/>
  <c r="AM22" i="12"/>
  <c r="Z50" i="12"/>
  <c r="Z26" i="12"/>
  <c r="Z56" i="12" s="1"/>
  <c r="Z22" i="12"/>
  <c r="Z23" i="12" s="1"/>
  <c r="Z53" i="12" s="1"/>
  <c r="K55" i="12"/>
  <c r="V50" i="12"/>
  <c r="V26" i="12"/>
  <c r="V56" i="12" s="1"/>
  <c r="V22" i="12"/>
  <c r="V23" i="12" s="1"/>
  <c r="V53" i="12" s="1"/>
  <c r="AZ27" i="12"/>
  <c r="AZ57" i="12" s="1"/>
  <c r="AZ52" i="12"/>
  <c r="AE22" i="12"/>
  <c r="AE23" i="12" s="1"/>
  <c r="AE53" i="12" s="1"/>
  <c r="AV51" i="12"/>
  <c r="AV25" i="12"/>
  <c r="AA50" i="12"/>
  <c r="AA26" i="12"/>
  <c r="AA56" i="12" s="1"/>
  <c r="AA22" i="12"/>
  <c r="AA23" i="12" s="1"/>
  <c r="AA53" i="12" s="1"/>
  <c r="AX55" i="12"/>
  <c r="AB27" i="12"/>
  <c r="AB57" i="12" s="1"/>
  <c r="AB52" i="12"/>
  <c r="J50" i="12"/>
  <c r="J26" i="12"/>
  <c r="J56" i="12" s="1"/>
  <c r="J22" i="12"/>
  <c r="W52" i="12"/>
  <c r="W27" i="12"/>
  <c r="W57" i="12" s="1"/>
  <c r="X47" i="12"/>
  <c r="X18" i="12"/>
  <c r="X48" i="12" s="1"/>
  <c r="AR52" i="12"/>
  <c r="AR27" i="12"/>
  <c r="AR23" i="12"/>
  <c r="AR53" i="12" s="1"/>
  <c r="BC51" i="12"/>
  <c r="BC25" i="12"/>
  <c r="BC22" i="12"/>
  <c r="BC23" i="12" s="1"/>
  <c r="BC53" i="12" s="1"/>
  <c r="AY18" i="12"/>
  <c r="AY48" i="12" s="1"/>
  <c r="AP52" i="12"/>
  <c r="AP27" i="12"/>
  <c r="X51" i="12"/>
  <c r="X25" i="12"/>
  <c r="AB55" i="12"/>
  <c r="P27" i="12"/>
  <c r="P57" i="12" s="1"/>
  <c r="P52" i="12"/>
  <c r="AQ51" i="12"/>
  <c r="AQ25" i="12"/>
  <c r="AY55" i="12"/>
  <c r="AN27" i="12"/>
  <c r="AN57" i="12" s="1"/>
  <c r="AN52" i="12"/>
  <c r="AM18" i="12"/>
  <c r="AM48" i="12" s="1"/>
  <c r="N55" i="12"/>
  <c r="AY50" i="12"/>
  <c r="AY26" i="12"/>
  <c r="AY56" i="12" s="1"/>
  <c r="AY22" i="12"/>
  <c r="AJ51" i="12"/>
  <c r="AJ25" i="12"/>
  <c r="AS52" i="12"/>
  <c r="AS27" i="12"/>
  <c r="AS57" i="12" s="1"/>
  <c r="AE51" i="12"/>
  <c r="AE25" i="12"/>
  <c r="M27" i="12"/>
  <c r="M52" i="12"/>
  <c r="BA50" i="12"/>
  <c r="BA26" i="12"/>
  <c r="BA56" i="12" s="1"/>
  <c r="BA22" i="12"/>
  <c r="AF52" i="12"/>
  <c r="AF27" i="12"/>
  <c r="AF18" i="12"/>
  <c r="AF48" i="12" s="1"/>
  <c r="BE51" i="12"/>
  <c r="BE25" i="12"/>
  <c r="AV47" i="12"/>
  <c r="AV18" i="12"/>
  <c r="AV48" i="12" s="1"/>
  <c r="S51" i="12"/>
  <c r="S25" i="12"/>
  <c r="BD52" i="12"/>
  <c r="BD23" i="12"/>
  <c r="BD53" i="12" s="1"/>
  <c r="BD27" i="12"/>
  <c r="BA25" i="12"/>
  <c r="BA51" i="12"/>
  <c r="O18" i="12"/>
  <c r="O48" i="12" s="1"/>
  <c r="Z55" i="12"/>
  <c r="L51" i="12"/>
  <c r="L25" i="12"/>
  <c r="AA18" i="12"/>
  <c r="AA48" i="12" s="1"/>
  <c r="AD52" i="12"/>
  <c r="AD27" i="12"/>
  <c r="AD57" i="12" s="1"/>
  <c r="AO50" i="12"/>
  <c r="AO26" i="12"/>
  <c r="AO56" i="12" s="1"/>
  <c r="AO22" i="12"/>
  <c r="AO23" i="12" s="1"/>
  <c r="AO53" i="12" s="1"/>
  <c r="AG52" i="12"/>
  <c r="AG27" i="12"/>
  <c r="AG57" i="12" s="1"/>
  <c r="AZ23" i="12"/>
  <c r="AZ53" i="12" s="1"/>
  <c r="R52" i="12"/>
  <c r="R27" i="12"/>
  <c r="R57" i="12" s="1"/>
  <c r="AS51" i="12"/>
  <c r="AS25" i="12"/>
  <c r="AJ47" i="12"/>
  <c r="AJ18" i="12"/>
  <c r="AJ48" i="12" s="1"/>
  <c r="AZ55" i="12"/>
  <c r="G51" i="12"/>
  <c r="G25" i="12"/>
  <c r="AZ18" i="12"/>
  <c r="AZ48" i="12" s="1"/>
  <c r="AO51" i="12"/>
  <c r="AO25" i="12"/>
  <c r="P55" i="12"/>
  <c r="P28" i="12"/>
  <c r="P58" i="12" s="1"/>
  <c r="BE18" i="12"/>
  <c r="BE48" i="12" s="1"/>
  <c r="T52" i="12"/>
  <c r="T27" i="12"/>
  <c r="T57" i="12" s="1"/>
  <c r="G52" i="12"/>
  <c r="G27" i="12"/>
  <c r="G57" i="12" s="1"/>
  <c r="AS23" i="12"/>
  <c r="AS53" i="12" s="1"/>
  <c r="AC50" i="12"/>
  <c r="AC22" i="12"/>
  <c r="AC23" i="12" s="1"/>
  <c r="AC53" i="12" s="1"/>
  <c r="AC26" i="12"/>
  <c r="AC56" i="12" s="1"/>
  <c r="AT51" i="12"/>
  <c r="AT25" i="12"/>
  <c r="H18" i="12"/>
  <c r="H48" i="12" s="1"/>
  <c r="AG51" i="12"/>
  <c r="AG25" i="12"/>
  <c r="L47" i="12"/>
  <c r="L18" i="12"/>
  <c r="L48" i="12" s="1"/>
  <c r="AK55" i="12"/>
  <c r="AV22" i="12"/>
  <c r="AV23" i="12" s="1"/>
  <c r="AV53" i="12" s="1"/>
  <c r="AV50" i="12"/>
  <c r="AV26" i="12"/>
  <c r="AV56" i="12" s="1"/>
  <c r="AN18" i="12"/>
  <c r="AN48" i="12" s="1"/>
  <c r="AC25" i="12"/>
  <c r="AC51" i="12"/>
  <c r="AU55" i="12"/>
  <c r="AS18" i="12"/>
  <c r="AS48" i="12" s="1"/>
  <c r="AN55" i="12"/>
  <c r="O50" i="12"/>
  <c r="O26" i="12"/>
  <c r="O56" i="12" s="1"/>
  <c r="O22" i="12"/>
  <c r="O23" i="12" s="1"/>
  <c r="O53" i="12" s="1"/>
  <c r="AW47" i="12"/>
  <c r="AW18" i="12"/>
  <c r="AW48" i="12" s="1"/>
  <c r="W55" i="12"/>
  <c r="J51" i="12"/>
  <c r="J25" i="12"/>
  <c r="Q50" i="12"/>
  <c r="Q26" i="12"/>
  <c r="Q56" i="12" s="1"/>
  <c r="Q22" i="12"/>
  <c r="Q23" i="12"/>
  <c r="Q53" i="12" s="1"/>
  <c r="AH51" i="12"/>
  <c r="AH25" i="12"/>
  <c r="U51" i="12"/>
  <c r="U25" i="12"/>
  <c r="AJ22" i="12"/>
  <c r="AJ23" i="12" s="1"/>
  <c r="AJ53" i="12" s="1"/>
  <c r="AJ50" i="12"/>
  <c r="AJ26" i="12"/>
  <c r="AJ56" i="12" s="1"/>
  <c r="Q25" i="12"/>
  <c r="Q51" i="12"/>
  <c r="R55" i="12"/>
  <c r="AG18" i="12"/>
  <c r="AG48" i="12" s="1"/>
  <c r="O55" i="12"/>
  <c r="E50" i="12"/>
  <c r="E26" i="12"/>
  <c r="E56" i="12" s="1"/>
  <c r="E22" i="12"/>
  <c r="E23" i="12" s="1"/>
  <c r="E53" i="12" s="1"/>
  <c r="AL55" i="12"/>
  <c r="AU52" i="12"/>
  <c r="AU27" i="12"/>
  <c r="AU57" i="12" s="1"/>
  <c r="V51" i="12"/>
  <c r="V25" i="12"/>
  <c r="AK47" i="12"/>
  <c r="AK18" i="12"/>
  <c r="AK48" i="12" s="1"/>
  <c r="M23" i="12"/>
  <c r="M53" i="12" s="1"/>
  <c r="BB55" i="12"/>
  <c r="I51" i="12"/>
  <c r="I25" i="12"/>
  <c r="I22" i="12"/>
  <c r="AU23" i="12"/>
  <c r="AU53" i="12" s="1"/>
  <c r="X22" i="12"/>
  <c r="X23" i="12" s="1"/>
  <c r="X53" i="12" s="1"/>
  <c r="X50" i="12"/>
  <c r="X26" i="12"/>
  <c r="X56" i="12" s="1"/>
  <c r="AW55" i="12"/>
  <c r="E51" i="12"/>
  <c r="E25" i="12"/>
  <c r="BE23" i="12"/>
  <c r="BE53" i="12" s="1"/>
  <c r="U18" i="12"/>
  <c r="U48" i="12" s="1"/>
  <c r="Y47" i="12"/>
  <c r="Y18" i="12"/>
  <c r="Y48" i="12" s="1"/>
  <c r="AI55" i="12"/>
  <c r="AT26" i="12"/>
  <c r="AT56" i="12" s="1"/>
  <c r="AT22" i="12"/>
  <c r="AT23" i="12" s="1"/>
  <c r="AT53" i="12" s="1"/>
  <c r="AT50" i="12"/>
  <c r="AI52" i="12"/>
  <c r="AI27" i="12"/>
  <c r="AI57" i="12" s="1"/>
  <c r="I18" i="12"/>
  <c r="I48" i="12" s="1"/>
  <c r="AX50" i="12"/>
  <c r="AX26" i="12"/>
  <c r="AX56" i="12" s="1"/>
  <c r="AX22" i="12"/>
  <c r="AX23" i="12" s="1"/>
  <c r="AX53" i="12" s="1"/>
  <c r="M47" i="12"/>
  <c r="M18" i="12"/>
  <c r="M48" i="12" s="1"/>
  <c r="Y55" i="12"/>
  <c r="AL50" i="12"/>
  <c r="AL26" i="12"/>
  <c r="AL56" i="12" s="1"/>
  <c r="AL22" i="12"/>
  <c r="AW23" i="12"/>
  <c r="AW53" i="12" s="1"/>
  <c r="F55" i="12"/>
  <c r="AH26" i="12"/>
  <c r="AH56" i="12" s="1"/>
  <c r="AH22" i="12"/>
  <c r="AH23" i="12"/>
  <c r="AH53" i="12" s="1"/>
  <c r="AH50" i="12"/>
  <c r="H52" i="12"/>
  <c r="H27" i="12"/>
  <c r="BE52" i="12"/>
  <c r="BE27" i="12"/>
  <c r="BE57" i="12" s="1"/>
  <c r="S52" i="12"/>
  <c r="S27" i="12"/>
  <c r="S57" i="12" s="1"/>
  <c r="G23" i="12"/>
  <c r="G53" i="12" s="1"/>
  <c r="N50" i="12"/>
  <c r="N26" i="12"/>
  <c r="N56" i="12" s="1"/>
  <c r="N22" i="12"/>
  <c r="N23" i="12"/>
  <c r="N53" i="12" s="1"/>
  <c r="AQ52" i="12"/>
  <c r="AQ27" i="12"/>
  <c r="AQ57" i="12" s="1"/>
  <c r="BB52" i="12"/>
  <c r="BB27" i="12"/>
  <c r="BB57" i="12" s="1"/>
  <c r="AW27" i="12" l="1"/>
  <c r="AW57" i="12" s="1"/>
  <c r="AI28" i="12"/>
  <c r="AI58" i="12" s="1"/>
  <c r="AK27" i="12"/>
  <c r="AK52" i="12"/>
  <c r="Y27" i="12"/>
  <c r="Y57" i="12" s="1"/>
  <c r="Y23" i="12"/>
  <c r="Y53" i="12" s="1"/>
  <c r="Y52" i="12"/>
  <c r="K52" i="12"/>
  <c r="K27" i="12"/>
  <c r="AD28" i="12"/>
  <c r="AD58" i="12" s="1"/>
  <c r="R28" i="12"/>
  <c r="R58" i="12" s="1"/>
  <c r="AN28" i="12"/>
  <c r="AN58" i="12" s="1"/>
  <c r="K23" i="12"/>
  <c r="K53" i="12" s="1"/>
  <c r="AZ28" i="12"/>
  <c r="AZ58" i="12" s="1"/>
  <c r="AB28" i="12"/>
  <c r="AB58" i="12" s="1"/>
  <c r="F52" i="12"/>
  <c r="F27" i="12"/>
  <c r="AK23" i="12"/>
  <c r="AK53" i="12" s="1"/>
  <c r="V55" i="12"/>
  <c r="AV52" i="12"/>
  <c r="AV27" i="12"/>
  <c r="AV57" i="12" s="1"/>
  <c r="L55" i="12"/>
  <c r="I52" i="12"/>
  <c r="I27" i="12"/>
  <c r="I57" i="12" s="1"/>
  <c r="I23" i="12"/>
  <c r="I53" i="12" s="1"/>
  <c r="Q55" i="12"/>
  <c r="AC52" i="12"/>
  <c r="AC27" i="12"/>
  <c r="AC57" i="12" s="1"/>
  <c r="AO55" i="12"/>
  <c r="M57" i="12"/>
  <c r="M28" i="12"/>
  <c r="M58" i="12" s="1"/>
  <c r="V52" i="12"/>
  <c r="V27" i="12"/>
  <c r="V57" i="12" s="1"/>
  <c r="AM56" i="12"/>
  <c r="T28" i="12"/>
  <c r="T58" i="12" s="1"/>
  <c r="E55" i="12"/>
  <c r="E52" i="12"/>
  <c r="E27" i="12"/>
  <c r="E57" i="12" s="1"/>
  <c r="G28" i="12"/>
  <c r="G58" i="12" s="1"/>
  <c r="G55" i="12"/>
  <c r="AA27" i="12"/>
  <c r="AA57" i="12" s="1"/>
  <c r="AA52" i="12"/>
  <c r="I55" i="12"/>
  <c r="I28" i="12"/>
  <c r="I58" i="12" s="1"/>
  <c r="J55" i="12"/>
  <c r="AE55" i="12"/>
  <c r="AL52" i="12"/>
  <c r="AL27" i="12"/>
  <c r="BE55" i="12"/>
  <c r="BE28" i="12"/>
  <c r="BE58" i="12" s="1"/>
  <c r="AL23" i="12"/>
  <c r="AL53" i="12" s="1"/>
  <c r="BB28" i="12"/>
  <c r="BB58" i="12" s="1"/>
  <c r="AJ52" i="12"/>
  <c r="AJ27" i="12"/>
  <c r="AJ57" i="12" s="1"/>
  <c r="W28" i="12"/>
  <c r="W58" i="12" s="1"/>
  <c r="AU28" i="12"/>
  <c r="AU58" i="12" s="1"/>
  <c r="X55" i="12"/>
  <c r="AR57" i="12"/>
  <c r="AR28" i="12"/>
  <c r="AR58" i="12" s="1"/>
  <c r="H57" i="12"/>
  <c r="H28" i="12"/>
  <c r="H58" i="12" s="1"/>
  <c r="U55" i="12"/>
  <c r="U28" i="12"/>
  <c r="U58" i="12" s="1"/>
  <c r="AG55" i="12"/>
  <c r="AG28" i="12"/>
  <c r="AG58" i="12" s="1"/>
  <c r="AO52" i="12"/>
  <c r="AO27" i="12"/>
  <c r="AO57" i="12" s="1"/>
  <c r="AF57" i="12"/>
  <c r="AF28" i="12"/>
  <c r="AF58" i="12" s="1"/>
  <c r="AJ55" i="12"/>
  <c r="AJ28" i="12"/>
  <c r="AJ58" i="12" s="1"/>
  <c r="L52" i="12"/>
  <c r="L27" i="12"/>
  <c r="L57" i="12" s="1"/>
  <c r="AC28" i="12"/>
  <c r="AC58" i="12" s="1"/>
  <c r="AC55" i="12"/>
  <c r="BA55" i="12"/>
  <c r="AY28" i="12"/>
  <c r="AY58" i="12" s="1"/>
  <c r="AP57" i="12"/>
  <c r="AP28" i="12"/>
  <c r="AP58" i="12" s="1"/>
  <c r="BD57" i="12"/>
  <c r="BD28" i="12"/>
  <c r="BD58" i="12" s="1"/>
  <c r="BA52" i="12"/>
  <c r="BA27" i="12"/>
  <c r="BA57" i="12" s="1"/>
  <c r="AY52" i="12"/>
  <c r="AY27" i="12"/>
  <c r="AY57" i="12" s="1"/>
  <c r="J52" i="12"/>
  <c r="J27" i="12"/>
  <c r="J57" i="12" s="1"/>
  <c r="AV55" i="12"/>
  <c r="AV28" i="12"/>
  <c r="AV58" i="12" s="1"/>
  <c r="Z52" i="12"/>
  <c r="Z27" i="12"/>
  <c r="Z57" i="12" s="1"/>
  <c r="O52" i="12"/>
  <c r="O27" i="12"/>
  <c r="O57" i="12" s="1"/>
  <c r="AT55" i="12"/>
  <c r="AT28" i="12"/>
  <c r="AT58" i="12" s="1"/>
  <c r="AY23" i="12"/>
  <c r="AY53" i="12" s="1"/>
  <c r="AQ28" i="12"/>
  <c r="AQ58" i="12" s="1"/>
  <c r="AQ55" i="12"/>
  <c r="AH52" i="12"/>
  <c r="AH27" i="12"/>
  <c r="AH57" i="12" s="1"/>
  <c r="AS55" i="12"/>
  <c r="AS28" i="12"/>
  <c r="AS58" i="12" s="1"/>
  <c r="BA23" i="12"/>
  <c r="BA53" i="12" s="1"/>
  <c r="BC52" i="12"/>
  <c r="BC27" i="12"/>
  <c r="BC57" i="12" s="1"/>
  <c r="AE52" i="12"/>
  <c r="AE27" i="12"/>
  <c r="AE57" i="12" s="1"/>
  <c r="AT52" i="12"/>
  <c r="AT27" i="12"/>
  <c r="AT57" i="12" s="1"/>
  <c r="BC55" i="12"/>
  <c r="AM27" i="12"/>
  <c r="AM57" i="12" s="1"/>
  <c r="AM52" i="12"/>
  <c r="AH55" i="12"/>
  <c r="AH28" i="12"/>
  <c r="AH58" i="12" s="1"/>
  <c r="N52" i="12"/>
  <c r="N27" i="12"/>
  <c r="N57" i="12" s="1"/>
  <c r="AX52" i="12"/>
  <c r="AX27" i="12"/>
  <c r="AX57" i="12" s="1"/>
  <c r="X27" i="12"/>
  <c r="X57" i="12" s="1"/>
  <c r="X52" i="12"/>
  <c r="Q52" i="12"/>
  <c r="Q27" i="12"/>
  <c r="Q57" i="12" s="1"/>
  <c r="S28" i="12"/>
  <c r="S58" i="12" s="1"/>
  <c r="S55" i="12"/>
  <c r="J23" i="12"/>
  <c r="J53" i="12" s="1"/>
  <c r="AM23" i="12"/>
  <c r="AM53" i="12" s="1"/>
  <c r="AA28" i="12" l="1"/>
  <c r="AA58" i="12" s="1"/>
  <c r="K57" i="12"/>
  <c r="K28" i="12"/>
  <c r="K58" i="12" s="1"/>
  <c r="F57" i="12"/>
  <c r="F28" i="12"/>
  <c r="F58" i="12" s="1"/>
  <c r="Q28" i="12"/>
  <c r="Q58" i="12" s="1"/>
  <c r="AK57" i="12"/>
  <c r="AK28" i="12"/>
  <c r="AK58" i="12" s="1"/>
  <c r="X28" i="12"/>
  <c r="X58" i="12" s="1"/>
  <c r="AM28" i="12"/>
  <c r="AM58" i="12" s="1"/>
  <c r="Y28" i="12"/>
  <c r="Y58" i="12" s="1"/>
  <c r="AW28" i="12"/>
  <c r="AW58" i="12" s="1"/>
  <c r="Z28" i="12"/>
  <c r="Z58" i="12" s="1"/>
  <c r="N28" i="12"/>
  <c r="N58" i="12" s="1"/>
  <c r="L28" i="12"/>
  <c r="L58" i="12" s="1"/>
  <c r="AL57" i="12"/>
  <c r="AL28" i="12"/>
  <c r="AL58" i="12" s="1"/>
  <c r="AX28" i="12"/>
  <c r="AX58" i="12" s="1"/>
  <c r="BA28" i="12"/>
  <c r="BA58" i="12" s="1"/>
  <c r="BC28" i="12"/>
  <c r="BC58" i="12" s="1"/>
  <c r="AE28" i="12"/>
  <c r="AE58" i="12" s="1"/>
  <c r="AO28" i="12"/>
  <c r="AO58" i="12" s="1"/>
  <c r="V28" i="12"/>
  <c r="V58" i="12" s="1"/>
  <c r="O28" i="12"/>
  <c r="O58" i="12" s="1"/>
  <c r="J28" i="12"/>
  <c r="J58" i="12" s="1"/>
  <c r="E28" i="12"/>
  <c r="E58" i="12" s="1"/>
  <c r="AL16" i="9" l="1"/>
  <c r="AL14" i="9"/>
  <c r="AL17" i="9"/>
  <c r="AL22" i="9" s="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D13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D7" i="10"/>
  <c r="AM17" i="9" l="1"/>
  <c r="AM22" i="9" s="1"/>
  <c r="AL21" i="9"/>
  <c r="AL23" i="9" s="1"/>
  <c r="AL18" i="9"/>
  <c r="AL19" i="9" s="1"/>
  <c r="AM16" i="9"/>
  <c r="AM14" i="9"/>
  <c r="D9" i="11"/>
  <c r="D9" i="10"/>
  <c r="D10" i="10" s="1"/>
  <c r="AM21" i="9" l="1"/>
  <c r="AM23" i="9" s="1"/>
  <c r="AM18" i="9"/>
  <c r="AM19" i="9" s="1"/>
  <c r="AN16" i="9"/>
  <c r="AN14" i="9"/>
  <c r="AN17" i="9"/>
  <c r="AN22" i="9" s="1"/>
  <c r="D10" i="11"/>
  <c r="AJ12" i="11" s="1"/>
  <c r="AP12" i="10"/>
  <c r="BB12" i="10"/>
  <c r="N12" i="10"/>
  <c r="Z12" i="10"/>
  <c r="S12" i="10"/>
  <c r="AV12" i="10"/>
  <c r="AQ12" i="10"/>
  <c r="BC12" i="10"/>
  <c r="O12" i="10"/>
  <c r="AA12" i="10"/>
  <c r="T12" i="10"/>
  <c r="AR12" i="10"/>
  <c r="BD12" i="10"/>
  <c r="P12" i="10"/>
  <c r="AB12" i="10"/>
  <c r="AS12" i="10"/>
  <c r="E12" i="10"/>
  <c r="Q12" i="10"/>
  <c r="AC12" i="10"/>
  <c r="AE12" i="10"/>
  <c r="AT12" i="10"/>
  <c r="F12" i="10"/>
  <c r="R12" i="10"/>
  <c r="AD12" i="10"/>
  <c r="G12" i="10"/>
  <c r="AF12" i="10"/>
  <c r="AK12" i="10"/>
  <c r="AK13" i="10" s="1"/>
  <c r="AW12" i="10"/>
  <c r="I12" i="10"/>
  <c r="U12" i="10"/>
  <c r="AG12" i="10"/>
  <c r="AX12" i="10"/>
  <c r="J12" i="10"/>
  <c r="AH12" i="10"/>
  <c r="AL12" i="10"/>
  <c r="V12" i="10"/>
  <c r="H12" i="10"/>
  <c r="AM12" i="10"/>
  <c r="AY12" i="10"/>
  <c r="K12" i="10"/>
  <c r="W12" i="10"/>
  <c r="AI12" i="10"/>
  <c r="AN12" i="10"/>
  <c r="AZ12" i="10"/>
  <c r="L12" i="10"/>
  <c r="X12" i="10"/>
  <c r="D12" i="10"/>
  <c r="AO12" i="10"/>
  <c r="BA12" i="10"/>
  <c r="M12" i="10"/>
  <c r="Y12" i="10"/>
  <c r="AU12" i="10"/>
  <c r="AJ12" i="10"/>
  <c r="AO17" i="9" l="1"/>
  <c r="AO22" i="9" s="1"/>
  <c r="AN21" i="9"/>
  <c r="AN23" i="9" s="1"/>
  <c r="AN18" i="9"/>
  <c r="AN19" i="9" s="1"/>
  <c r="AO14" i="9"/>
  <c r="AO16" i="9"/>
  <c r="AQ12" i="11"/>
  <c r="R12" i="11"/>
  <c r="Q12" i="11"/>
  <c r="AT12" i="11"/>
  <c r="AB12" i="11"/>
  <c r="AW12" i="11"/>
  <c r="J12" i="11"/>
  <c r="O12" i="11"/>
  <c r="D12" i="11"/>
  <c r="U12" i="11"/>
  <c r="AA12" i="11"/>
  <c r="AP12" i="11"/>
  <c r="M12" i="11"/>
  <c r="AU12" i="11"/>
  <c r="BB12" i="11"/>
  <c r="BC12" i="11"/>
  <c r="AL12" i="11"/>
  <c r="AY12" i="11"/>
  <c r="AO12" i="11"/>
  <c r="AC12" i="11"/>
  <c r="I12" i="11"/>
  <c r="AI12" i="11"/>
  <c r="W12" i="11"/>
  <c r="N12" i="11"/>
  <c r="BD12" i="11"/>
  <c r="K12" i="11"/>
  <c r="H12" i="11"/>
  <c r="X12" i="11"/>
  <c r="AD12" i="11"/>
  <c r="AK12" i="11"/>
  <c r="AK13" i="11" s="1"/>
  <c r="V12" i="11"/>
  <c r="AZ12" i="11"/>
  <c r="E12" i="11"/>
  <c r="AR12" i="11"/>
  <c r="BA12" i="11"/>
  <c r="AS12" i="11"/>
  <c r="Z12" i="11"/>
  <c r="AN12" i="11"/>
  <c r="G12" i="11"/>
  <c r="AF12" i="11"/>
  <c r="T12" i="11"/>
  <c r="AH12" i="11"/>
  <c r="L12" i="11"/>
  <c r="AG12" i="11"/>
  <c r="AX12" i="11"/>
  <c r="AV12" i="11"/>
  <c r="S12" i="11"/>
  <c r="AE12" i="11"/>
  <c r="F12" i="11"/>
  <c r="Y12" i="11"/>
  <c r="P12" i="11"/>
  <c r="AM12" i="11"/>
  <c r="AL13" i="10"/>
  <c r="AP14" i="9" l="1"/>
  <c r="AP16" i="9"/>
  <c r="AO21" i="9"/>
  <c r="AO23" i="9" s="1"/>
  <c r="AO18" i="9"/>
  <c r="AO19" i="9" s="1"/>
  <c r="AP17" i="9"/>
  <c r="AP22" i="9" s="1"/>
  <c r="AL13" i="11"/>
  <c r="AM13" i="11" s="1"/>
  <c r="AN13" i="11" s="1"/>
  <c r="AO13" i="11" s="1"/>
  <c r="AP13" i="11" s="1"/>
  <c r="AQ13" i="11" s="1"/>
  <c r="AR13" i="11" s="1"/>
  <c r="AS13" i="11" s="1"/>
  <c r="AT13" i="11" s="1"/>
  <c r="AU13" i="11" s="1"/>
  <c r="AV13" i="11" s="1"/>
  <c r="AW13" i="11" s="1"/>
  <c r="AX13" i="11" s="1"/>
  <c r="AY13" i="11" s="1"/>
  <c r="AZ13" i="11" s="1"/>
  <c r="BA13" i="11" s="1"/>
  <c r="BB13" i="11" s="1"/>
  <c r="BC13" i="11" s="1"/>
  <c r="BD13" i="11" s="1"/>
  <c r="AM13" i="10"/>
  <c r="AQ17" i="9" l="1"/>
  <c r="AQ22" i="9" s="1"/>
  <c r="AP21" i="9"/>
  <c r="AP23" i="9" s="1"/>
  <c r="AP18" i="9"/>
  <c r="AP19" i="9"/>
  <c r="AQ14" i="9"/>
  <c r="AQ16" i="9"/>
  <c r="AN13" i="10"/>
  <c r="AR14" i="9" l="1"/>
  <c r="AR16" i="9"/>
  <c r="AQ21" i="9"/>
  <c r="AQ23" i="9" s="1"/>
  <c r="AQ18" i="9"/>
  <c r="AQ19" i="9" s="1"/>
  <c r="AR17" i="9"/>
  <c r="AR22" i="9" s="1"/>
  <c r="AO13" i="10"/>
  <c r="AS17" i="9" l="1"/>
  <c r="AS22" i="9" s="1"/>
  <c r="AR21" i="9"/>
  <c r="AR23" i="9" s="1"/>
  <c r="AR18" i="9"/>
  <c r="AR19" i="9"/>
  <c r="AS16" i="9"/>
  <c r="AS14" i="9"/>
  <c r="AP13" i="10"/>
  <c r="BD46" i="10"/>
  <c r="P46" i="10"/>
  <c r="G46" i="10"/>
  <c r="F27" i="9"/>
  <c r="I27" i="9"/>
  <c r="J27" i="9"/>
  <c r="AK27" i="9"/>
  <c r="H26" i="9"/>
  <c r="AS21" i="9" l="1"/>
  <c r="AS23" i="9" s="1"/>
  <c r="AS18" i="9"/>
  <c r="AS19" i="9"/>
  <c r="AT16" i="9"/>
  <c r="AT14" i="9"/>
  <c r="AT17" i="9"/>
  <c r="AT22" i="9" s="1"/>
  <c r="AQ13" i="10"/>
  <c r="AK24" i="9"/>
  <c r="E26" i="9"/>
  <c r="G27" i="9"/>
  <c r="H27" i="9"/>
  <c r="J26" i="9"/>
  <c r="J28" i="9" s="1"/>
  <c r="J29" i="9" s="1"/>
  <c r="F24" i="9"/>
  <c r="F26" i="9"/>
  <c r="I26" i="9"/>
  <c r="I28" i="9" s="1"/>
  <c r="I29" i="9" s="1"/>
  <c r="AK26" i="9"/>
  <c r="AK28" i="9" s="1"/>
  <c r="G24" i="9"/>
  <c r="G26" i="9"/>
  <c r="P48" i="10"/>
  <c r="P49" i="10" s="1"/>
  <c r="K46" i="10"/>
  <c r="K48" i="10" s="1"/>
  <c r="K49" i="10" s="1"/>
  <c r="E16" i="9"/>
  <c r="H13" i="9"/>
  <c r="G13" i="9"/>
  <c r="F13" i="9"/>
  <c r="E13" i="9"/>
  <c r="AU17" i="9" l="1"/>
  <c r="AU22" i="9" s="1"/>
  <c r="E18" i="9"/>
  <c r="E21" i="9"/>
  <c r="AT21" i="9"/>
  <c r="AT23" i="9" s="1"/>
  <c r="AT18" i="9"/>
  <c r="AT19" i="9" s="1"/>
  <c r="AU16" i="9"/>
  <c r="AU14" i="9"/>
  <c r="AR13" i="10"/>
  <c r="J24" i="9"/>
  <c r="H28" i="9"/>
  <c r="AK29" i="9"/>
  <c r="I24" i="9"/>
  <c r="H24" i="9"/>
  <c r="G28" i="9"/>
  <c r="G29" i="9" s="1"/>
  <c r="F28" i="9"/>
  <c r="F29" i="9" s="1"/>
  <c r="AS46" i="10"/>
  <c r="AH46" i="10"/>
  <c r="BA46" i="10"/>
  <c r="AK46" i="10"/>
  <c r="AX46" i="10"/>
  <c r="V46" i="10"/>
  <c r="AC46" i="10"/>
  <c r="Y46" i="10"/>
  <c r="AP46" i="10"/>
  <c r="U46" i="10"/>
  <c r="AZ46" i="10"/>
  <c r="AI46" i="10"/>
  <c r="AL46" i="10"/>
  <c r="T46" i="10"/>
  <c r="S46" i="10"/>
  <c r="AM46" i="10"/>
  <c r="W46" i="10"/>
  <c r="AU46" i="10"/>
  <c r="BB46" i="10"/>
  <c r="AA46" i="10"/>
  <c r="AD46" i="10"/>
  <c r="Z46" i="10"/>
  <c r="R46" i="10"/>
  <c r="AT46" i="10"/>
  <c r="AY46" i="10"/>
  <c r="AE46" i="10"/>
  <c r="AB46" i="10"/>
  <c r="AQ46" i="10"/>
  <c r="AN46" i="10"/>
  <c r="BC46" i="10"/>
  <c r="AF46" i="10"/>
  <c r="Q46" i="10"/>
  <c r="AR46" i="10"/>
  <c r="X46" i="10"/>
  <c r="AJ46" i="10"/>
  <c r="AW46" i="10"/>
  <c r="AO46" i="10"/>
  <c r="AG46" i="10"/>
  <c r="AV46" i="10"/>
  <c r="L46" i="10"/>
  <c r="O46" i="10"/>
  <c r="N46" i="10"/>
  <c r="M46" i="10"/>
  <c r="K17" i="9" l="1"/>
  <c r="K22" i="9" s="1"/>
  <c r="E27" i="9"/>
  <c r="E23" i="9"/>
  <c r="E24" i="9" s="1"/>
  <c r="E19" i="9"/>
  <c r="AU21" i="9"/>
  <c r="AU23" i="9" s="1"/>
  <c r="AU18" i="9"/>
  <c r="AU19" i="9" s="1"/>
  <c r="AV16" i="9"/>
  <c r="AV14" i="9"/>
  <c r="AV17" i="9"/>
  <c r="AV22" i="9" s="1"/>
  <c r="AS13" i="10"/>
  <c r="H29" i="9"/>
  <c r="I46" i="10"/>
  <c r="I48" i="10" s="1"/>
  <c r="K26" i="9"/>
  <c r="G40" i="19" l="1"/>
  <c r="AB17" i="9"/>
  <c r="AB22" i="9" s="1"/>
  <c r="R17" i="9"/>
  <c r="R22" i="9" s="1"/>
  <c r="R26" i="9" s="1"/>
  <c r="AD17" i="9"/>
  <c r="AD22" i="9" s="1"/>
  <c r="X17" i="9"/>
  <c r="X22" i="9" s="1"/>
  <c r="X26" i="9" s="1"/>
  <c r="AI17" i="9"/>
  <c r="AI22" i="9" s="1"/>
  <c r="AI26" i="9" s="1"/>
  <c r="AE17" i="9"/>
  <c r="AE22" i="9" s="1"/>
  <c r="N17" i="9"/>
  <c r="N22" i="9" s="1"/>
  <c r="N26" i="9" s="1"/>
  <c r="P17" i="9"/>
  <c r="P22" i="9" s="1"/>
  <c r="AC17" i="9"/>
  <c r="AC22" i="9" s="1"/>
  <c r="AC26" i="9" s="1"/>
  <c r="O17" i="9"/>
  <c r="O22" i="9" s="1"/>
  <c r="AH17" i="9"/>
  <c r="AH22" i="9" s="1"/>
  <c r="AH26" i="9" s="1"/>
  <c r="S14" i="9"/>
  <c r="AG17" i="9"/>
  <c r="AG22" i="9" s="1"/>
  <c r="W17" i="9"/>
  <c r="W22" i="9" s="1"/>
  <c r="W26" i="9" s="1"/>
  <c r="Y17" i="9"/>
  <c r="Y22" i="9" s="1"/>
  <c r="U17" i="9"/>
  <c r="U22" i="9" s="1"/>
  <c r="U26" i="9" s="1"/>
  <c r="AF17" i="9"/>
  <c r="AF22" i="9" s="1"/>
  <c r="Z17" i="9"/>
  <c r="Z22" i="9" s="1"/>
  <c r="Z26" i="9" s="1"/>
  <c r="AJ17" i="9"/>
  <c r="AJ22" i="9" s="1"/>
  <c r="AJ26" i="9" s="1"/>
  <c r="AA17" i="9"/>
  <c r="AA22" i="9" s="1"/>
  <c r="AA26" i="9" s="1"/>
  <c r="Q14" i="9"/>
  <c r="Q16" i="9"/>
  <c r="U16" i="9"/>
  <c r="U14" i="9"/>
  <c r="X16" i="9"/>
  <c r="X14" i="9"/>
  <c r="AJ14" i="9"/>
  <c r="AJ16" i="9"/>
  <c r="AE16" i="9"/>
  <c r="AE14" i="9"/>
  <c r="V17" i="9"/>
  <c r="V22" i="9" s="1"/>
  <c r="V26" i="9" s="1"/>
  <c r="Z16" i="9"/>
  <c r="AH14" i="9"/>
  <c r="AH16" i="9"/>
  <c r="AB14" i="9"/>
  <c r="AB16" i="9"/>
  <c r="W16" i="9"/>
  <c r="AF16" i="9"/>
  <c r="V16" i="9"/>
  <c r="V14" i="9"/>
  <c r="M16" i="9"/>
  <c r="AD16" i="9"/>
  <c r="AD14" i="9"/>
  <c r="AW17" i="9"/>
  <c r="AW22" i="9" s="1"/>
  <c r="AI14" i="9"/>
  <c r="AI16" i="9"/>
  <c r="R14" i="9"/>
  <c r="R16" i="9"/>
  <c r="P16" i="9"/>
  <c r="P14" i="9"/>
  <c r="K14" i="9"/>
  <c r="K16" i="9"/>
  <c r="E28" i="9"/>
  <c r="E29" i="9" s="1"/>
  <c r="S16" i="9"/>
  <c r="AG14" i="9"/>
  <c r="AG16" i="9"/>
  <c r="O16" i="9"/>
  <c r="O14" i="9"/>
  <c r="Q17" i="9"/>
  <c r="Q22" i="9" s="1"/>
  <c r="Q26" i="9" s="1"/>
  <c r="AC16" i="9"/>
  <c r="AC14" i="9"/>
  <c r="AV19" i="9"/>
  <c r="AV21" i="9"/>
  <c r="AV23" i="9" s="1"/>
  <c r="AV18" i="9"/>
  <c r="N16" i="9"/>
  <c r="L16" i="9"/>
  <c r="T16" i="9"/>
  <c r="Y14" i="9"/>
  <c r="Y16" i="9"/>
  <c r="AA14" i="9"/>
  <c r="AA16" i="9"/>
  <c r="AW14" i="9"/>
  <c r="AW16" i="9"/>
  <c r="L14" i="9"/>
  <c r="AT13" i="10"/>
  <c r="G48" i="10"/>
  <c r="G49" i="10" s="1"/>
  <c r="H46" i="10" s="1"/>
  <c r="I49" i="10"/>
  <c r="J46" i="10" s="1"/>
  <c r="AD26" i="9"/>
  <c r="AF26" i="9"/>
  <c r="AG26" i="9"/>
  <c r="J13" i="9"/>
  <c r="O26" i="9"/>
  <c r="H40" i="19" l="1"/>
  <c r="F40" i="19"/>
  <c r="I40" i="19"/>
  <c r="T17" i="9"/>
  <c r="T22" i="9" s="1"/>
  <c r="T26" i="9" s="1"/>
  <c r="T14" i="9"/>
  <c r="Z14" i="9"/>
  <c r="M17" i="9"/>
  <c r="M22" i="9" s="1"/>
  <c r="N14" i="9"/>
  <c r="W14" i="9"/>
  <c r="AF14" i="9"/>
  <c r="S17" i="9"/>
  <c r="S22" i="9" s="1"/>
  <c r="M14" i="9"/>
  <c r="AG21" i="9"/>
  <c r="AG23" i="9" s="1"/>
  <c r="AG18" i="9"/>
  <c r="AE21" i="9"/>
  <c r="AE23" i="9" s="1"/>
  <c r="AE18" i="9"/>
  <c r="AH21" i="9"/>
  <c r="AH23" i="9" s="1"/>
  <c r="AH18" i="9"/>
  <c r="L21" i="9"/>
  <c r="O18" i="9"/>
  <c r="O21" i="9"/>
  <c r="O23" i="9" s="1"/>
  <c r="X21" i="9"/>
  <c r="X23" i="9" s="1"/>
  <c r="X18" i="9"/>
  <c r="T21" i="9"/>
  <c r="T23" i="9" s="1"/>
  <c r="T18" i="9"/>
  <c r="AF21" i="9"/>
  <c r="AF23" i="9" s="1"/>
  <c r="AF18" i="9"/>
  <c r="AI21" i="9"/>
  <c r="AI23" i="9" s="1"/>
  <c r="AI18" i="9"/>
  <c r="AJ18" i="9"/>
  <c r="AJ21" i="9"/>
  <c r="AJ23" i="9" s="1"/>
  <c r="K21" i="9"/>
  <c r="K23" i="9" s="1"/>
  <c r="K18" i="9"/>
  <c r="Z21" i="9"/>
  <c r="Z23" i="9" s="1"/>
  <c r="Z18" i="9"/>
  <c r="M21" i="9"/>
  <c r="M18" i="9"/>
  <c r="AA21" i="9"/>
  <c r="AA23" i="9" s="1"/>
  <c r="AA18" i="9"/>
  <c r="AX17" i="9"/>
  <c r="AX22" i="9" s="1"/>
  <c r="N21" i="9"/>
  <c r="N23" i="9" s="1"/>
  <c r="N18" i="9"/>
  <c r="L17" i="9"/>
  <c r="L22" i="9" s="1"/>
  <c r="AW21" i="9"/>
  <c r="AW23" i="9" s="1"/>
  <c r="AW18" i="9"/>
  <c r="AW19" i="9" s="1"/>
  <c r="Y21" i="9"/>
  <c r="Y23" i="9" s="1"/>
  <c r="Y18" i="9"/>
  <c r="AC21" i="9"/>
  <c r="AC23" i="9" s="1"/>
  <c r="AC18" i="9"/>
  <c r="AC19" i="9"/>
  <c r="S21" i="9"/>
  <c r="S23" i="9" s="1"/>
  <c r="S18" i="9"/>
  <c r="P21" i="9"/>
  <c r="P23" i="9" s="1"/>
  <c r="P18" i="9"/>
  <c r="V18" i="9"/>
  <c r="V21" i="9"/>
  <c r="V23" i="9" s="1"/>
  <c r="W18" i="9"/>
  <c r="W21" i="9"/>
  <c r="W23" i="9" s="1"/>
  <c r="U21" i="9"/>
  <c r="U23" i="9" s="1"/>
  <c r="U18" i="9"/>
  <c r="R21" i="9"/>
  <c r="R23" i="9" s="1"/>
  <c r="R18" i="9"/>
  <c r="AD21" i="9"/>
  <c r="AD23" i="9" s="1"/>
  <c r="AD18" i="9"/>
  <c r="AB21" i="9"/>
  <c r="AB23" i="9" s="1"/>
  <c r="AB18" i="9"/>
  <c r="Q21" i="9"/>
  <c r="Q23" i="9" s="1"/>
  <c r="Q18" i="9"/>
  <c r="AX14" i="9"/>
  <c r="AX16" i="9"/>
  <c r="AH24" i="9"/>
  <c r="AU13" i="10"/>
  <c r="P26" i="9"/>
  <c r="AE26" i="9"/>
  <c r="AT24" i="9"/>
  <c r="AT27" i="9"/>
  <c r="AS27" i="9"/>
  <c r="AS24" i="9"/>
  <c r="AN27" i="9"/>
  <c r="AP26" i="9"/>
  <c r="AB26" i="9"/>
  <c r="M26" i="9"/>
  <c r="AQ27" i="9"/>
  <c r="Y26" i="9"/>
  <c r="S26" i="9"/>
  <c r="AN24" i="9"/>
  <c r="AN26" i="9"/>
  <c r="AQ24" i="9"/>
  <c r="AQ26" i="9"/>
  <c r="I13" i="9"/>
  <c r="Q19" i="9" l="1"/>
  <c r="M23" i="9"/>
  <c r="AD19" i="9"/>
  <c r="Y19" i="9"/>
  <c r="AA19" i="9"/>
  <c r="AG27" i="9"/>
  <c r="AG28" i="9" s="1"/>
  <c r="AG29" i="9" s="1"/>
  <c r="AF24" i="9"/>
  <c r="M19" i="9"/>
  <c r="X19" i="9"/>
  <c r="AE19" i="9"/>
  <c r="AF27" i="9"/>
  <c r="AF28" i="9" s="1"/>
  <c r="AF29" i="9" s="1"/>
  <c r="Z19" i="9"/>
  <c r="AG19" i="9"/>
  <c r="AW27" i="9"/>
  <c r="S27" i="9"/>
  <c r="S28" i="9" s="1"/>
  <c r="S29" i="9" s="1"/>
  <c r="AB19" i="9"/>
  <c r="S19" i="9"/>
  <c r="N19" i="9"/>
  <c r="T19" i="9"/>
  <c r="O19" i="9"/>
  <c r="AX21" i="9"/>
  <c r="AX23" i="9" s="1"/>
  <c r="AX18" i="9"/>
  <c r="AX19" i="9" s="1"/>
  <c r="AY14" i="9"/>
  <c r="AY16" i="9"/>
  <c r="P19" i="9"/>
  <c r="AJ19" i="9"/>
  <c r="AF19" i="9"/>
  <c r="W19" i="9"/>
  <c r="AY17" i="9"/>
  <c r="AY22" i="9" s="1"/>
  <c r="AI19" i="9"/>
  <c r="L23" i="9"/>
  <c r="L27" i="9"/>
  <c r="AE27" i="9"/>
  <c r="AE28" i="9" s="1"/>
  <c r="AE29" i="9" s="1"/>
  <c r="R19" i="9"/>
  <c r="L18" i="9"/>
  <c r="M40" i="19" s="1"/>
  <c r="U19" i="9"/>
  <c r="V19" i="9"/>
  <c r="K19" i="9"/>
  <c r="AH19" i="9"/>
  <c r="S24" i="9"/>
  <c r="AE24" i="9"/>
  <c r="AL40" i="19"/>
  <c r="AG24" i="9"/>
  <c r="AH27" i="9"/>
  <c r="AH28" i="9" s="1"/>
  <c r="AH29" i="9" s="1"/>
  <c r="AV13" i="10"/>
  <c r="AA27" i="9"/>
  <c r="AA24" i="9"/>
  <c r="R24" i="9"/>
  <c r="R27" i="9"/>
  <c r="AC24" i="9"/>
  <c r="AC27" i="9"/>
  <c r="AC28" i="9" s="1"/>
  <c r="AC29" i="9" s="1"/>
  <c r="M27" i="9"/>
  <c r="M28" i="9" s="1"/>
  <c r="M24" i="9"/>
  <c r="AQ28" i="9"/>
  <c r="AQ29" i="9" s="1"/>
  <c r="AN28" i="9"/>
  <c r="AN29" i="9" s="1"/>
  <c r="O27" i="9"/>
  <c r="O28" i="9" s="1"/>
  <c r="O29" i="9" s="1"/>
  <c r="O24" i="9"/>
  <c r="AP27" i="9"/>
  <c r="AL27" i="9"/>
  <c r="AL24" i="9"/>
  <c r="AU24" i="9"/>
  <c r="AU27" i="9"/>
  <c r="AV24" i="9"/>
  <c r="AV27" i="9"/>
  <c r="AP24" i="9"/>
  <c r="AO24" i="9"/>
  <c r="AO27" i="9"/>
  <c r="AW24" i="9"/>
  <c r="AW26" i="9"/>
  <c r="W24" i="9"/>
  <c r="W27" i="9"/>
  <c r="AM27" i="9"/>
  <c r="AM24" i="9"/>
  <c r="AR24" i="9"/>
  <c r="AR27" i="9"/>
  <c r="K13" i="9"/>
  <c r="W40" i="19"/>
  <c r="O40" i="19" l="1"/>
  <c r="AO40" i="19"/>
  <c r="S40" i="19"/>
  <c r="L19" i="9"/>
  <c r="AX27" i="9"/>
  <c r="AY21" i="9"/>
  <c r="AY18" i="9"/>
  <c r="AY19" i="9" s="1"/>
  <c r="AZ14" i="9"/>
  <c r="AZ16" i="9"/>
  <c r="AZ17" i="9"/>
  <c r="AZ22" i="9" s="1"/>
  <c r="AZ26" i="9" s="1"/>
  <c r="AX24" i="9"/>
  <c r="T40" i="19"/>
  <c r="Z40" i="19"/>
  <c r="AA40" i="19"/>
  <c r="L13" i="9"/>
  <c r="AM40" i="19"/>
  <c r="L24" i="9"/>
  <c r="L26" i="9"/>
  <c r="AW13" i="10"/>
  <c r="AA28" i="9"/>
  <c r="AA29" i="9" s="1"/>
  <c r="Q24" i="9"/>
  <c r="Q27" i="9"/>
  <c r="Q28" i="9" s="1"/>
  <c r="Q29" i="9" s="1"/>
  <c r="Z27" i="9"/>
  <c r="Z24" i="9"/>
  <c r="V24" i="9"/>
  <c r="V27" i="9"/>
  <c r="AJ24" i="9"/>
  <c r="AJ27" i="9"/>
  <c r="AP28" i="9"/>
  <c r="AP29" i="9" s="1"/>
  <c r="AI24" i="9"/>
  <c r="AI27" i="9"/>
  <c r="AB27" i="9"/>
  <c r="AB24" i="9"/>
  <c r="Y27" i="9"/>
  <c r="Y24" i="9"/>
  <c r="AD27" i="9"/>
  <c r="AD24" i="9"/>
  <c r="X24" i="9"/>
  <c r="X27" i="9"/>
  <c r="W28" i="9"/>
  <c r="W29" i="9" s="1"/>
  <c r="N27" i="9"/>
  <c r="N24" i="9"/>
  <c r="R28" i="9"/>
  <c r="R29" i="9" s="1"/>
  <c r="T27" i="9"/>
  <c r="T24" i="9"/>
  <c r="P27" i="9"/>
  <c r="P24" i="9"/>
  <c r="M29" i="9"/>
  <c r="U24" i="9"/>
  <c r="U27" i="9"/>
  <c r="U28" i="9" s="1"/>
  <c r="U29" i="9" s="1"/>
  <c r="AW28" i="9"/>
  <c r="AW29" i="9" s="1"/>
  <c r="K24" i="9"/>
  <c r="K27" i="9"/>
  <c r="U40" i="19"/>
  <c r="X40" i="19"/>
  <c r="Q40" i="19"/>
  <c r="AC40" i="19" l="1"/>
  <c r="AB40" i="19"/>
  <c r="AZ21" i="9"/>
  <c r="AZ18" i="9"/>
  <c r="AZ19" i="9" s="1"/>
  <c r="BA16" i="9"/>
  <c r="BA14" i="9"/>
  <c r="BA17" i="9"/>
  <c r="BA22" i="9" s="1"/>
  <c r="AY23" i="9"/>
  <c r="AY24" i="9" s="1"/>
  <c r="AY27" i="9"/>
  <c r="Y40" i="19"/>
  <c r="N40" i="19"/>
  <c r="R40" i="19"/>
  <c r="V40" i="19"/>
  <c r="AP40" i="19"/>
  <c r="P40" i="19"/>
  <c r="M13" i="9"/>
  <c r="N13" i="9"/>
  <c r="L28" i="9"/>
  <c r="L29" i="9" s="1"/>
  <c r="AX13" i="10"/>
  <c r="P28" i="9"/>
  <c r="P29" i="9" s="1"/>
  <c r="AD28" i="9"/>
  <c r="AD29" i="9" s="1"/>
  <c r="AJ28" i="9"/>
  <c r="AJ29" i="9" s="1"/>
  <c r="Z28" i="9"/>
  <c r="Z29" i="9" s="1"/>
  <c r="N28" i="9"/>
  <c r="N29" i="9" s="1"/>
  <c r="Y28" i="9"/>
  <c r="Y29" i="9" s="1"/>
  <c r="AI28" i="9"/>
  <c r="AI29" i="9" s="1"/>
  <c r="X28" i="9"/>
  <c r="X29" i="9" s="1"/>
  <c r="V28" i="9"/>
  <c r="V29" i="9" s="1"/>
  <c r="AB28" i="9"/>
  <c r="AB29" i="9" s="1"/>
  <c r="T28" i="9"/>
  <c r="T29" i="9" s="1"/>
  <c r="K28" i="9"/>
  <c r="K29" i="9" s="1"/>
  <c r="AD40" i="19" l="1"/>
  <c r="BB17" i="9"/>
  <c r="BB22" i="9" s="1"/>
  <c r="BB26" i="9" s="1"/>
  <c r="BB16" i="9"/>
  <c r="BB14" i="9"/>
  <c r="BA21" i="9"/>
  <c r="BA18" i="9"/>
  <c r="BA19" i="9"/>
  <c r="AZ23" i="9"/>
  <c r="AZ24" i="9" s="1"/>
  <c r="AZ27" i="9"/>
  <c r="AZ28" i="9" s="1"/>
  <c r="AZ29" i="9" s="1"/>
  <c r="O13" i="9"/>
  <c r="AY13" i="10"/>
  <c r="BC17" i="9" l="1"/>
  <c r="BC22" i="9" s="1"/>
  <c r="BC26" i="9" s="1"/>
  <c r="BA23" i="9"/>
  <c r="BA24" i="9" s="1"/>
  <c r="BA27" i="9"/>
  <c r="BB21" i="9"/>
  <c r="BB18" i="9"/>
  <c r="BB19" i="9" s="1"/>
  <c r="BC16" i="9"/>
  <c r="BC14" i="9"/>
  <c r="AN40" i="19"/>
  <c r="P13" i="9"/>
  <c r="AZ13" i="10"/>
  <c r="AE40" i="19" l="1"/>
  <c r="BB23" i="9"/>
  <c r="BB24" i="9" s="1"/>
  <c r="BB27" i="9"/>
  <c r="BB28" i="9" s="1"/>
  <c r="BB29" i="9" s="1"/>
  <c r="BC21" i="9"/>
  <c r="BC18" i="9"/>
  <c r="BC19" i="9" s="1"/>
  <c r="BD16" i="9"/>
  <c r="BD14" i="9"/>
  <c r="BD17" i="9"/>
  <c r="BD22" i="9" s="1"/>
  <c r="BA13" i="10"/>
  <c r="AF40" i="19" l="1"/>
  <c r="BC23" i="9"/>
  <c r="BC24" i="9" s="1"/>
  <c r="BC27" i="9"/>
  <c r="BC28" i="9" s="1"/>
  <c r="BC29" i="9" s="1"/>
  <c r="BE17" i="9"/>
  <c r="BE22" i="9" s="1"/>
  <c r="BE26" i="9" s="1"/>
  <c r="BD21" i="9"/>
  <c r="BD18" i="9"/>
  <c r="BD19" i="9" s="1"/>
  <c r="Q13" i="9"/>
  <c r="BE14" i="9"/>
  <c r="BE16" i="9"/>
  <c r="AT40" i="19"/>
  <c r="BB13" i="10"/>
  <c r="AG40" i="19" l="1"/>
  <c r="BD23" i="9"/>
  <c r="BD24" i="9" s="1"/>
  <c r="BD27" i="9"/>
  <c r="BE18" i="9"/>
  <c r="BE19" i="9" s="1"/>
  <c r="BE21" i="9"/>
  <c r="R13" i="9"/>
  <c r="AU40" i="19"/>
  <c r="BC13" i="10"/>
  <c r="AH40" i="19" l="1"/>
  <c r="AV26" i="9"/>
  <c r="AV28" i="9" s="1"/>
  <c r="AV29" i="9" s="1"/>
  <c r="AL26" i="9"/>
  <c r="AL28" i="9" s="1"/>
  <c r="AL29" i="9" s="1"/>
  <c r="BA26" i="9"/>
  <c r="BA28" i="9" s="1"/>
  <c r="BA29" i="9" s="1"/>
  <c r="AY26" i="9"/>
  <c r="AS26" i="9"/>
  <c r="AS28" i="9" s="1"/>
  <c r="AS29" i="9" s="1"/>
  <c r="BD26" i="9"/>
  <c r="BD28" i="9" s="1"/>
  <c r="BD29" i="9" s="1"/>
  <c r="AX26" i="9"/>
  <c r="AX28" i="9" s="1"/>
  <c r="AX29" i="9" s="1"/>
  <c r="AU26" i="9"/>
  <c r="AU28" i="9" s="1"/>
  <c r="AU29" i="9" s="1"/>
  <c r="AM26" i="9"/>
  <c r="AM28" i="9" s="1"/>
  <c r="AM29" i="9" s="1"/>
  <c r="BE23" i="9"/>
  <c r="BE24" i="9" s="1"/>
  <c r="BE27" i="9"/>
  <c r="BE28" i="9" s="1"/>
  <c r="BE29" i="9" s="1"/>
  <c r="AT26" i="9"/>
  <c r="AT28" i="9" s="1"/>
  <c r="AT29" i="9" s="1"/>
  <c r="AR26" i="9"/>
  <c r="AR28" i="9" s="1"/>
  <c r="AR29" i="9" s="1"/>
  <c r="S13" i="9"/>
  <c r="BD13" i="10"/>
  <c r="AJ40" i="19" l="1"/>
  <c r="AI40" i="19"/>
  <c r="AY28" i="9"/>
  <c r="AY29" i="9" s="1"/>
  <c r="AO26" i="9"/>
  <c r="AO28" i="9" s="1"/>
  <c r="AO29" i="9" s="1"/>
  <c r="T13" i="9"/>
  <c r="AK40" i="19" l="1"/>
  <c r="U13" i="9"/>
  <c r="V13" i="9"/>
  <c r="AY40" i="19" l="1"/>
  <c r="W13" i="9" l="1"/>
  <c r="AZ40" i="19"/>
  <c r="X13" i="9" l="1"/>
  <c r="Y13" i="9" l="1"/>
  <c r="BB40" i="19"/>
  <c r="Z13" i="9" l="1"/>
  <c r="AA13" i="9" l="1"/>
  <c r="BD40" i="19"/>
  <c r="AC13" i="9" l="1"/>
  <c r="AB13" i="9"/>
  <c r="AD13" i="9"/>
  <c r="BF40" i="19" l="1"/>
  <c r="AE13" i="9" l="1"/>
  <c r="AF13" i="9"/>
  <c r="AG13" i="9" l="1"/>
  <c r="BC40" i="19"/>
  <c r="AR40" i="19"/>
  <c r="AW40" i="19"/>
  <c r="AH13" i="9" l="1"/>
  <c r="BA40" i="19"/>
  <c r="AQ40" i="19"/>
  <c r="BE40" i="19"/>
  <c r="AX40" i="19"/>
  <c r="AS40" i="19"/>
  <c r="AV40" i="19"/>
  <c r="AI13" i="9" l="1"/>
  <c r="AJ13" i="9" l="1"/>
  <c r="AK13" i="9" l="1"/>
  <c r="AL13" i="9"/>
  <c r="AM13" i="9" l="1"/>
  <c r="AN13" i="9" l="1"/>
  <c r="AO13" i="9" l="1"/>
  <c r="AP13" i="9" l="1"/>
  <c r="AQ13" i="9" l="1"/>
  <c r="AR13" i="9" l="1"/>
  <c r="AS13" i="9" l="1"/>
  <c r="AT13" i="9" l="1"/>
  <c r="AU13" i="9" l="1"/>
  <c r="AV13" i="9" l="1"/>
  <c r="AW13" i="9" l="1"/>
  <c r="AX13" i="9" l="1"/>
  <c r="AY13" i="9" l="1"/>
  <c r="AZ13" i="9" l="1"/>
  <c r="BA13" i="9" l="1"/>
  <c r="BB13" i="9" l="1"/>
  <c r="BC13" i="9" l="1"/>
  <c r="BD13" i="9" l="1"/>
  <c r="BE13" i="9" l="1"/>
  <c r="K40" i="19" l="1"/>
  <c r="J40" i="19"/>
  <c r="L4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E7" authorId="0" shapeId="0" xr:uid="{6066F8C2-EB4D-40C5-A5C9-56ACB109A52E}">
      <text>
        <r>
          <rPr>
            <b/>
            <sz val="9"/>
            <color indexed="81"/>
            <rFont val="Tahoma"/>
            <charset val="1"/>
          </rPr>
          <t>Se pidió excluir este costo pues está asociado al sector industria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E7" authorId="0" shapeId="0" xr:uid="{E6DA0DE5-5AA1-4F5D-82C8-92EF9665FBAC}">
      <text>
        <r>
          <rPr>
            <b/>
            <sz val="9"/>
            <color indexed="81"/>
            <rFont val="Tahoma"/>
            <charset val="1"/>
          </rPr>
          <t>Se pidió excluir este costo pues está asociado al sector industria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F7" authorId="0" shapeId="0" xr:uid="{5F39EBB5-E218-4729-901F-39AFCDBF1FF6}">
      <text>
        <r>
          <rPr>
            <b/>
            <sz val="9"/>
            <color indexed="81"/>
            <rFont val="Tahoma"/>
            <charset val="1"/>
          </rPr>
          <t>Se pidió excluir este costo pues está asociado al sector industria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F7" authorId="0" shapeId="0" xr:uid="{2EB4398C-ABE8-44A5-861A-9138E7D0FBBF}">
      <text>
        <r>
          <rPr>
            <b/>
            <sz val="9"/>
            <color indexed="81"/>
            <rFont val="Tahoma"/>
            <charset val="1"/>
          </rPr>
          <t>Se pidió excluir este costo pues está asociado al sector industria</t>
        </r>
      </text>
    </comment>
  </commentList>
</comments>
</file>

<file path=xl/sharedStrings.xml><?xml version="1.0" encoding="utf-8"?>
<sst xmlns="http://schemas.openxmlformats.org/spreadsheetml/2006/main" count="528" uniqueCount="152">
  <si>
    <t>Notas importantes</t>
  </si>
  <si>
    <t>Llenar por favor TODAS las hojas y los espacios en blanco de este libro de Excel.</t>
  </si>
  <si>
    <t>Acompañe los datos de las casillas con comentarios para facilitar la comprensión de los datos, su origen, los cálculos, los supuestos, entre otros.</t>
  </si>
  <si>
    <t>Si requiere agregar más hojas, más filas o columnas, más tecnologías u otro para completar todos los datos necesarios de los 3 escenarios complementarios al BAU, hágalo por favor.</t>
  </si>
  <si>
    <t>Agregue comentarios explicativos bajo las tablas de los datos para la mejor comprensión de los escenarios.</t>
  </si>
  <si>
    <t>Si tiene dudas, contacte a los equipos o personas correspondientes para aclararlas.</t>
  </si>
  <si>
    <t>Si las variables dentro de las hojas no varían en comparación con el escenario BAU, replicar los datos donde corresponda e indicar que esto pasa.</t>
  </si>
  <si>
    <t>Siempre que sea posible, acompañe los datos con la referencia de procedencia (enlaces de la web, nombre del informe u otro).</t>
  </si>
  <si>
    <t>No se detallan necesariamente todas las tecnologías. Se incorporaron algunas de ellas y es cuestión de agregar más líneas para caracterizar cada tecnología,
sobretodo con las tecnologías reductoras de emisiones o indicadores mejorados de los 3 escenarios de emisiones reducidas.</t>
  </si>
  <si>
    <t>En algunos casos, se incluyeros unidades predeterminadas para los datos. Si los datos están en otras unidades o es mejor verlos en otras unidades, modifíquelo por favor.</t>
  </si>
  <si>
    <t>Si solo se tienen valores en años puntuales o años meta y no en todo el intervalo, colóquelos en el año correspondiente de igual manera. Se usará algún método de interpolación
o extrapolación para completar todo el intervalo.</t>
  </si>
  <si>
    <t>Si existen datos de la recuperación de metano consumido para generación de electricidad con plantas instaladas en vertederos, crear una nueva hoja e indicar la evolución esperada
en el tiempo de esa tecnología.</t>
  </si>
  <si>
    <t>Ecuador</t>
  </si>
  <si>
    <t>RESIDUOS SÓLIDOS</t>
  </si>
  <si>
    <t>Producción per cápita PPC [kg residuos sólidos/año]</t>
  </si>
  <si>
    <t>RESIDUOS LÍQUIDOS</t>
  </si>
  <si>
    <t>Producción per cápita PPC [m3/año]</t>
  </si>
  <si>
    <t>Disposición final</t>
  </si>
  <si>
    <t>Reciclaje de residuos inorgánicos separados en sitio de disposición final</t>
  </si>
  <si>
    <t>Compostaje</t>
  </si>
  <si>
    <t>Relleno sanitario</t>
  </si>
  <si>
    <t>Botadero a cielo abierto</t>
  </si>
  <si>
    <t>Separación en sitio de disposición final</t>
  </si>
  <si>
    <t>Separación de residuos inorgánicos en sitio de disposición final</t>
  </si>
  <si>
    <t>No separación de residuos mezclados en sitio de disposición final</t>
  </si>
  <si>
    <t>Recolección</t>
  </si>
  <si>
    <t>Recolección diferenciada de residuos inorgánicos</t>
  </si>
  <si>
    <t>Recolección diferenciada de residuos orgánicos</t>
  </si>
  <si>
    <t>Recolección no diferenciada de residuos mezclados</t>
  </si>
  <si>
    <t>Separación en la fuente</t>
  </si>
  <si>
    <t>Separación de residuos orgánicos en la fuente</t>
  </si>
  <si>
    <t>Separación de residuos inorgánicos en la fuente</t>
  </si>
  <si>
    <t>No separación de residuos en la fuente</t>
  </si>
  <si>
    <t>Distribución de las aguas residuales</t>
  </si>
  <si>
    <t>% Residuos sin tratamiento</t>
  </si>
  <si>
    <t>% Alcantarillado</t>
  </si>
  <si>
    <t>% Total</t>
  </si>
  <si>
    <t>Distribución de las aguas residuales que van al alcantarillado</t>
  </si>
  <si>
    <t>% Con tratamiento</t>
  </si>
  <si>
    <t>% Sin tratamiento</t>
  </si>
  <si>
    <t xml:space="preserve">Residuos liquidos: sigue la tendencia de incremento de consumo per capita tal  como se explica en el producto 3: </t>
  </si>
  <si>
    <t>% Tanques sépticos/ tratamiento descentralizado</t>
  </si>
  <si>
    <t>m1</t>
  </si>
  <si>
    <t>b1</t>
  </si>
  <si>
    <t>Separación de residuos orgánicos en sitio de disposición final</t>
  </si>
  <si>
    <t>OSS_INORG</t>
  </si>
  <si>
    <t>OSS_ORG</t>
  </si>
  <si>
    <t>NO_OSS_BLEND</t>
  </si>
  <si>
    <t>INORG_RCY_OS</t>
  </si>
  <si>
    <t>COMPOST</t>
  </si>
  <si>
    <t>LANDFILL</t>
  </si>
  <si>
    <t>NO_CONTR_OD</t>
  </si>
  <si>
    <t>ORG_SS</t>
  </si>
  <si>
    <t>INORG_SS</t>
  </si>
  <si>
    <t>NO_SS</t>
  </si>
  <si>
    <t>BLEND_NO_DCOLL</t>
  </si>
  <si>
    <t>INORG_DCOLL</t>
  </si>
  <si>
    <t>ORG_DCOLL</t>
  </si>
  <si>
    <t>Población</t>
  </si>
  <si>
    <t>Total</t>
  </si>
  <si>
    <t>m</t>
  </si>
  <si>
    <t>b</t>
  </si>
  <si>
    <t>Población a 2070</t>
  </si>
  <si>
    <t>Códificación OSeMOSYS</t>
  </si>
  <si>
    <t>Producción de residuos sólidos</t>
  </si>
  <si>
    <t>TSW</t>
  </si>
  <si>
    <t>% Con tratamiento (ESTO ES CON RESPECTO AL TOTAL DE AGUAS RESIDUALES)</t>
  </si>
  <si>
    <t>% Sin tratamiento (ESTO ES CON RESPECTO AL TOTAL DE AGUAS RESIDUALES)</t>
  </si>
  <si>
    <t>Códigos OSeMOSYS</t>
  </si>
  <si>
    <t>WWWT;SEWERWWWT;SEWERWW</t>
  </si>
  <si>
    <t>WWWOT;TWWWOT</t>
  </si>
  <si>
    <t>STWW</t>
  </si>
  <si>
    <t>Tasa de crecimiento anual de la población</t>
  </si>
  <si>
    <t>Tasa de crecimiento anual de la población a 2070</t>
  </si>
  <si>
    <t>Producción de residuos sólidos [Mt]</t>
  </si>
  <si>
    <t>Producción de aguas residuales [miles de millones de m3]</t>
  </si>
  <si>
    <t>Resto</t>
  </si>
  <si>
    <t>BAU</t>
  </si>
  <si>
    <t>Residuos sólidos (PORCENTAJES)</t>
  </si>
  <si>
    <t>Aguas residuales (PORCENTAJES)</t>
  </si>
  <si>
    <t>Residuos sólidos (Mt)</t>
  </si>
  <si>
    <t>WWWOT</t>
  </si>
  <si>
    <t>WWWT</t>
  </si>
  <si>
    <t>WFIRU</t>
  </si>
  <si>
    <t>LANDFILL_ELEC</t>
  </si>
  <si>
    <t>SEWERWWWOT</t>
  </si>
  <si>
    <t>SEWERWWWT</t>
  </si>
  <si>
    <t>WWWTFIRU</t>
  </si>
  <si>
    <t>TWWWOT</t>
  </si>
  <si>
    <t>SEWERWW</t>
  </si>
  <si>
    <t>Agua residual sin tratamiento</t>
  </si>
  <si>
    <t>Agua residual con tratamiento</t>
  </si>
  <si>
    <t>Aguas en alcantarillado que no se tratan</t>
  </si>
  <si>
    <t>Aguas en alcantarillado que sí se tratan</t>
  </si>
  <si>
    <t>Sistemas sépticos</t>
  </si>
  <si>
    <t>Alcantarillado para aguas residuales</t>
  </si>
  <si>
    <t>Aguas residuales no recolectadas</t>
  </si>
  <si>
    <t>Agua para reúso</t>
  </si>
  <si>
    <t>Agua tratada para reúso</t>
  </si>
  <si>
    <t>Tratamiento/No tratamiento</t>
  </si>
  <si>
    <t>Clasificación de aguas residuales</t>
  </si>
  <si>
    <t>Escenario</t>
  </si>
  <si>
    <t>Código en OSeMOSYS</t>
  </si>
  <si>
    <t>Reducción de emisiones por recuperación de emisiones [MtCO2eq]</t>
  </si>
  <si>
    <t>RM</t>
  </si>
  <si>
    <t>FERT_ORG</t>
  </si>
  <si>
    <t>SALUD</t>
  </si>
  <si>
    <t>Valorización del material reciclado [USD/t]</t>
  </si>
  <si>
    <t>Valorización del material compostado [USD/t]</t>
  </si>
  <si>
    <t>Externalidades (igual para todos los escenarios)</t>
  </si>
  <si>
    <t>% Con tratamiento (ESTO ES CON RESPECTO A LO QUE VA A ACANTARILLADO)</t>
  </si>
  <si>
    <t>% Sin tratamiento (ESTO ES CON RESPECTO A LO QUE VA A ACANTARILLADO)</t>
  </si>
  <si>
    <t>Escenario BAU</t>
  </si>
  <si>
    <t>Aguas residuales [miles millones de m3]</t>
  </si>
  <si>
    <t>Producción de aguas residuales</t>
  </si>
  <si>
    <t>Residuos sin tratamiento</t>
  </si>
  <si>
    <t>Alcantarillado</t>
  </si>
  <si>
    <t>Tanques sépticos/ tratamiento descentralizado</t>
  </si>
  <si>
    <t>Con tratamiento (ESTO ES CON RESPECTO A LO QUE VA A ACANTARILLADO)</t>
  </si>
  <si>
    <t>Sin tratamiento (ESTO ES CON RESPECTO A LO QUE VA A ACANTARILLADO)</t>
  </si>
  <si>
    <t>Con tratamiento (ESTO ES CON RESPECTO AL TOTAL DE AGUAS RESIDUALES)</t>
  </si>
  <si>
    <t>Sin tratamiento (ESTO ES CON RESPECTO AL TOTAL DE AGUAS RESIDUALES)</t>
  </si>
  <si>
    <t>Tecnología</t>
  </si>
  <si>
    <t>Nomenclatura en OSeMOSYS</t>
  </si>
  <si>
    <t>IWW</t>
  </si>
  <si>
    <t>Aguas residuales industriales</t>
  </si>
  <si>
    <t>Descripción</t>
  </si>
  <si>
    <t>Tratamiento biológico de residuos sólidos orgánicos</t>
  </si>
  <si>
    <t xml:space="preserve">FACTORES DE EMISIÓN </t>
  </si>
  <si>
    <t>Unidades</t>
  </si>
  <si>
    <t>MtCO2e/Mt residuos sólidos</t>
  </si>
  <si>
    <t>Aguas residuales sin tratamiento</t>
  </si>
  <si>
    <t>Aguas residuales tratadas</t>
  </si>
  <si>
    <t>EMISIONES</t>
  </si>
  <si>
    <t>TOTAL</t>
  </si>
  <si>
    <t>MtCO2e</t>
  </si>
  <si>
    <t>MtCO2e/miles de millones de m3</t>
  </si>
  <si>
    <t>MtCO2eq/Mt COD</t>
  </si>
  <si>
    <t>Aguas residuales industriales [MtCOD]</t>
  </si>
  <si>
    <t>Recuperación de metano en relleno sanitario</t>
  </si>
  <si>
    <t>Sitios de disposición final controlados y no controlados</t>
  </si>
  <si>
    <t>Escenario 220</t>
  </si>
  <si>
    <t>BAU Residuos sólidos: OPEX variable [MUSD/Mt]</t>
  </si>
  <si>
    <t>BAU Aguas residuales: OPEX variable (MUSD/miles de millones de m3)</t>
  </si>
  <si>
    <t>Escenario 220 Aguas residuales: OPEX variable (MUSD/miles de millones de m3)</t>
  </si>
  <si>
    <t>Escenario 220 Residuos sólidos: OPEX variable [MUSD/Mt]</t>
  </si>
  <si>
    <t>Escenario 220 Residuos sólidos: CAPEX [MUSD/Mt]</t>
  </si>
  <si>
    <t>Escenario 220 Aguas residuales: CAPEX (MUSD/miles de millones de m3)</t>
  </si>
  <si>
    <t>BAU Residuos sólidos: CAPEX [MUSD/Mt]</t>
  </si>
  <si>
    <t>BAU Aguas residuales: CAPEX (MUSD/miles de millones de m3)</t>
  </si>
  <si>
    <t>Nota: igual para todos los escenarios</t>
  </si>
  <si>
    <t>Beneficio por cada dólar invertido [USD/USD]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</si>
</sst>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"/>
    <numFmt numFmtId="166" formatCode="0.0%"/>
    <numFmt numFmtId="167" formatCode="0.0000%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3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0" xfId="0" applyFill="1"/>
    <xf numFmtId="0" fontId="4" fillId="3" borderId="0" xfId="0" applyFont="1" applyFill="1"/>
    <xf numFmtId="0" fontId="0" fillId="3" borderId="4" xfId="0" applyFill="1" applyBorder="1"/>
    <xf numFmtId="0" fontId="0" fillId="3" borderId="4" xfId="0" applyFill="1" applyBorder="1" applyAlignment="1">
      <alignment vertical="center"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4" fillId="4" borderId="0" xfId="0" applyFont="1" applyFill="1"/>
    <xf numFmtId="0" fontId="0" fillId="4" borderId="0" xfId="0" applyFill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9" fontId="0" fillId="4" borderId="0" xfId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4" borderId="0" xfId="0" applyFill="1" applyAlignment="1">
      <alignment horizontal="left"/>
    </xf>
    <xf numFmtId="0" fontId="4" fillId="6" borderId="0" xfId="0" applyFont="1" applyFill="1"/>
    <xf numFmtId="0" fontId="0" fillId="6" borderId="0" xfId="0" applyFill="1"/>
    <xf numFmtId="9" fontId="0" fillId="0" borderId="0" xfId="1" applyFont="1"/>
    <xf numFmtId="9" fontId="5" fillId="5" borderId="0" xfId="1" applyFont="1" applyFill="1" applyAlignment="1">
      <alignment horizontal="center"/>
    </xf>
    <xf numFmtId="9" fontId="0" fillId="5" borderId="0" xfId="1" applyFont="1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1" fontId="0" fillId="0" borderId="0" xfId="0" applyNumberFormat="1"/>
    <xf numFmtId="164" fontId="0" fillId="0" borderId="0" xfId="0" applyNumberFormat="1"/>
    <xf numFmtId="164" fontId="0" fillId="7" borderId="0" xfId="0" applyNumberFormat="1" applyFill="1"/>
    <xf numFmtId="10" fontId="0" fillId="4" borderId="0" xfId="0" applyNumberFormat="1" applyFill="1" applyAlignment="1">
      <alignment horizontal="center"/>
    </xf>
    <xf numFmtId="165" fontId="0" fillId="0" borderId="0" xfId="0" applyNumberFormat="1"/>
    <xf numFmtId="165" fontId="0" fillId="4" borderId="0" xfId="0" applyNumberFormat="1" applyFill="1"/>
    <xf numFmtId="165" fontId="4" fillId="4" borderId="0" xfId="0" applyNumberFormat="1" applyFont="1" applyFill="1"/>
    <xf numFmtId="165" fontId="4" fillId="4" borderId="0" xfId="2" applyNumberFormat="1" applyFont="1" applyFill="1" applyBorder="1"/>
    <xf numFmtId="0" fontId="0" fillId="8" borderId="0" xfId="0" applyFill="1"/>
    <xf numFmtId="2" fontId="0" fillId="3" borderId="0" xfId="0" applyNumberFormat="1" applyFill="1"/>
    <xf numFmtId="1" fontId="0" fillId="4" borderId="0" xfId="0" applyNumberFormat="1" applyFill="1"/>
    <xf numFmtId="2" fontId="0" fillId="4" borderId="0" xfId="0" applyNumberFormat="1" applyFill="1" applyAlignment="1">
      <alignment horizontal="center"/>
    </xf>
    <xf numFmtId="2" fontId="0" fillId="4" borderId="11" xfId="0" applyNumberForma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11" xfId="0" applyFill="1" applyBorder="1" applyAlignment="1">
      <alignment horizontal="right"/>
    </xf>
    <xf numFmtId="167" fontId="0" fillId="4" borderId="0" xfId="0" applyNumberFormat="1" applyFill="1" applyAlignment="1">
      <alignment horizontal="center"/>
    </xf>
    <xf numFmtId="165" fontId="0" fillId="4" borderId="11" xfId="0" applyNumberFormat="1" applyFill="1" applyBorder="1"/>
    <xf numFmtId="165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1" applyNumberFormat="1" applyFont="1" applyFill="1" applyBorder="1" applyAlignment="1">
      <alignment horizontal="center"/>
    </xf>
    <xf numFmtId="1" fontId="0" fillId="9" borderId="0" xfId="1" applyNumberFormat="1" applyFont="1" applyFill="1" applyBorder="1" applyAlignment="1">
      <alignment horizontal="center"/>
    </xf>
    <xf numFmtId="1" fontId="5" fillId="9" borderId="0" xfId="1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1" fontId="0" fillId="9" borderId="0" xfId="0" applyNumberFormat="1" applyFill="1" applyAlignment="1">
      <alignment horizontal="center"/>
    </xf>
    <xf numFmtId="9" fontId="0" fillId="5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2" fontId="0" fillId="5" borderId="0" xfId="0" applyNumberFormat="1" applyFill="1"/>
    <xf numFmtId="1" fontId="5" fillId="4" borderId="0" xfId="1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8" fontId="0" fillId="4" borderId="0" xfId="0" applyNumberFormat="1" applyFill="1"/>
    <xf numFmtId="2" fontId="0" fillId="5" borderId="0" xfId="1" applyNumberFormat="1" applyFont="1" applyFill="1" applyAlignment="1">
      <alignment horizontal="center"/>
    </xf>
    <xf numFmtId="2" fontId="0" fillId="4" borderId="0" xfId="1" applyNumberFormat="1" applyFont="1" applyFill="1" applyAlignment="1">
      <alignment horizontal="center"/>
    </xf>
    <xf numFmtId="2" fontId="5" fillId="5" borderId="0" xfId="1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4" fillId="7" borderId="0" xfId="0" applyFont="1" applyFill="1"/>
    <xf numFmtId="165" fontId="0" fillId="5" borderId="0" xfId="1" applyNumberFormat="1" applyFont="1" applyFill="1" applyBorder="1" applyAlignment="1">
      <alignment horizontal="center"/>
    </xf>
    <xf numFmtId="165" fontId="5" fillId="5" borderId="0" xfId="1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5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3" borderId="0" xfId="1" applyFont="1" applyFill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749300</xdr:colOff>
      <xdr:row>27</xdr:row>
      <xdr:rowOff>82550</xdr:rowOff>
    </xdr:from>
    <xdr:to>
      <xdr:col>6</xdr:col>
      <xdr:colOff>462781</xdr:colOff>
      <xdr:row>33</xdr:row>
      <xdr:rowOff>91931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94CE30-8D04-41BB-8519-3B3D35469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160" y="5111750"/>
          <a:ext cx="6289541" cy="1106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5"/>
  <sheetViews>
    <sheetView zoomScale="130" zoomScaleNormal="130" workbookViewId="0"/>
  </sheetViews>
  <sheetFormatPr baseColWidth="10" defaultColWidth="9.1796875" defaultRowHeight="14.5" x14ac:dyDescent="0.35"/>
  <cols>
    <col min="1" max="1" width="9.1796875" style="5"/>
    <col min="2" max="2" width="3.1796875" style="5" bestFit="1" customWidth="1"/>
    <col min="3" max="3" width="163.1796875" style="5" bestFit="1" customWidth="1"/>
    <col min="4" max="16384" width="9.1796875" style="5"/>
  </cols>
  <sheetData>
    <row r="3" spans="2:3" x14ac:dyDescent="0.35">
      <c r="C3" s="6" t="s">
        <v>0</v>
      </c>
    </row>
    <row r="5" spans="2:3" x14ac:dyDescent="0.35">
      <c r="B5" s="19">
        <v>1</v>
      </c>
      <c r="C5" s="7" t="s">
        <v>1</v>
      </c>
    </row>
    <row r="6" spans="2:3" x14ac:dyDescent="0.35">
      <c r="B6" s="19">
        <v>2</v>
      </c>
      <c r="C6" s="7" t="s">
        <v>2</v>
      </c>
    </row>
    <row r="7" spans="2:3" x14ac:dyDescent="0.35">
      <c r="B7" s="19">
        <v>3</v>
      </c>
      <c r="C7" s="7" t="s">
        <v>3</v>
      </c>
    </row>
    <row r="8" spans="2:3" x14ac:dyDescent="0.35">
      <c r="B8" s="19">
        <v>4</v>
      </c>
      <c r="C8" s="7" t="s">
        <v>4</v>
      </c>
    </row>
    <row r="9" spans="2:3" x14ac:dyDescent="0.35">
      <c r="B9" s="19">
        <v>5</v>
      </c>
      <c r="C9" s="7" t="s">
        <v>5</v>
      </c>
    </row>
    <row r="10" spans="2:3" x14ac:dyDescent="0.35">
      <c r="B10" s="19">
        <v>6</v>
      </c>
      <c r="C10" s="7" t="s">
        <v>6</v>
      </c>
    </row>
    <row r="11" spans="2:3" x14ac:dyDescent="0.35">
      <c r="B11" s="19">
        <v>7</v>
      </c>
      <c r="C11" s="7" t="s">
        <v>7</v>
      </c>
    </row>
    <row r="12" spans="2:3" ht="29" x14ac:dyDescent="0.35">
      <c r="B12" s="20">
        <v>8</v>
      </c>
      <c r="C12" s="8" t="s">
        <v>8</v>
      </c>
    </row>
    <row r="13" spans="2:3" x14ac:dyDescent="0.35">
      <c r="B13" s="19">
        <v>9</v>
      </c>
      <c r="C13" s="7" t="s">
        <v>9</v>
      </c>
    </row>
    <row r="14" spans="2:3" ht="29" x14ac:dyDescent="0.35">
      <c r="B14" s="20">
        <v>10</v>
      </c>
      <c r="C14" s="8" t="s">
        <v>10</v>
      </c>
    </row>
    <row r="15" spans="2:3" ht="31.5" customHeight="1" x14ac:dyDescent="0.35">
      <c r="B15" s="20">
        <v>11</v>
      </c>
      <c r="C15" s="23" t="s">
        <v>11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7883-059A-4D0A-940A-C30041EF007E}">
  <sheetPr>
    <tabColor rgb="FF92D050"/>
  </sheetPr>
  <dimension ref="B1:BF9"/>
  <sheetViews>
    <sheetView workbookViewId="0"/>
  </sheetViews>
  <sheetFormatPr baseColWidth="10" defaultColWidth="11.54296875" defaultRowHeight="14.5" x14ac:dyDescent="0.35"/>
  <cols>
    <col min="3" max="3" width="20.6328125" bestFit="1" customWidth="1"/>
    <col min="4" max="4" width="32.36328125" bestFit="1" customWidth="1"/>
  </cols>
  <sheetData>
    <row r="1" spans="2:58" ht="20" thickBot="1" x14ac:dyDescent="0.4">
      <c r="B1" s="1"/>
      <c r="C1" s="2" t="s">
        <v>12</v>
      </c>
      <c r="D1" s="3"/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150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63</v>
      </c>
      <c r="D6" s="13" t="s">
        <v>17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 t="s">
        <v>124</v>
      </c>
      <c r="D7" s="14" t="s">
        <v>138</v>
      </c>
      <c r="E7" s="75">
        <v>0.88000554263663844</v>
      </c>
      <c r="F7" s="75">
        <v>0.88527583322484482</v>
      </c>
      <c r="G7" s="75">
        <v>0.83468449447008519</v>
      </c>
      <c r="H7" s="75">
        <v>0.86050905512542453</v>
      </c>
      <c r="I7" s="75">
        <v>0.89302976185342631</v>
      </c>
      <c r="J7" s="75">
        <v>0.91234913426494346</v>
      </c>
      <c r="K7" s="75">
        <v>0.94861028495606092</v>
      </c>
      <c r="L7" s="75">
        <v>0.96466100327376292</v>
      </c>
      <c r="M7" s="75">
        <v>0.99525914600001131</v>
      </c>
      <c r="N7" s="75">
        <v>1.0171273678291011</v>
      </c>
      <c r="O7" s="75">
        <v>1.0540619172086549</v>
      </c>
      <c r="P7" s="75">
        <v>1.0664934562139641</v>
      </c>
      <c r="Q7" s="75">
        <v>1.0996415204652616</v>
      </c>
      <c r="R7" s="75">
        <v>1.1245763986650879</v>
      </c>
      <c r="S7" s="75">
        <v>1.1595640729432697</v>
      </c>
      <c r="T7" s="75">
        <v>1.1839852582959554</v>
      </c>
      <c r="U7" s="75">
        <v>1.2184909393920147</v>
      </c>
      <c r="V7" s="75">
        <v>1.2390025760142276</v>
      </c>
      <c r="W7" s="75">
        <v>1.276283088894467</v>
      </c>
      <c r="X7" s="75">
        <v>1.2976559500808766</v>
      </c>
      <c r="Y7" s="75">
        <v>1.3328444515784015</v>
      </c>
      <c r="Z7" s="75">
        <v>1.3594968990893737</v>
      </c>
      <c r="AA7" s="75">
        <v>1.3943386045437531</v>
      </c>
      <c r="AB7" s="75">
        <v>1.4198456208625567</v>
      </c>
      <c r="AC7" s="75">
        <v>1.454680625145147</v>
      </c>
      <c r="AD7" s="75">
        <v>1.4744201730994821</v>
      </c>
      <c r="AE7" s="75">
        <v>1.5092344666066324</v>
      </c>
      <c r="AF7" s="75">
        <v>1.5321212205257235</v>
      </c>
      <c r="AG7" s="75">
        <v>1.5690291982238858</v>
      </c>
      <c r="AH7" s="75">
        <v>1.5932325317177509</v>
      </c>
      <c r="AI7" s="75">
        <v>1.6231055401877585</v>
      </c>
      <c r="AJ7" s="75">
        <v>1.6484246822634381</v>
      </c>
      <c r="AK7" s="75">
        <v>1.6790217568040553</v>
      </c>
      <c r="AL7" s="75">
        <v>1.7115685308405131</v>
      </c>
      <c r="AM7" s="75">
        <v>1.7437746526761833</v>
      </c>
      <c r="AN7" s="75">
        <v>1.776669769342921</v>
      </c>
      <c r="AO7" s="75">
        <v>1.8092696302586853</v>
      </c>
      <c r="AP7" s="75">
        <v>1.8432537363390036</v>
      </c>
      <c r="AQ7" s="75">
        <v>1.8770670114137948</v>
      </c>
      <c r="AR7" s="75">
        <v>1.912043188246952</v>
      </c>
      <c r="AS7" s="75">
        <v>1.9467227098206572</v>
      </c>
      <c r="AT7" s="75">
        <v>1.9825111380872884</v>
      </c>
      <c r="AU7" s="75">
        <v>2.0188915352074708</v>
      </c>
      <c r="AV7" s="75">
        <v>2.0564445291643341</v>
      </c>
      <c r="AW7" s="75">
        <v>2.0947034037223071</v>
      </c>
      <c r="AX7" s="75">
        <v>2.133525529769519</v>
      </c>
      <c r="AY7" s="75">
        <v>2.1730122247991099</v>
      </c>
      <c r="AZ7" s="75">
        <v>2.2131592843548487</v>
      </c>
      <c r="BA7" s="75">
        <v>2.2540735133422047</v>
      </c>
      <c r="BB7" s="75">
        <v>2.2956833516481869</v>
      </c>
      <c r="BC7" s="75">
        <v>2.3380854055909679</v>
      </c>
      <c r="BD7" s="75">
        <v>2.3812359770506912</v>
      </c>
      <c r="BE7" s="75">
        <v>2.4252517755885927</v>
      </c>
      <c r="BF7" s="15"/>
    </row>
    <row r="8" spans="2:58" x14ac:dyDescent="0.35">
      <c r="B8" s="12"/>
      <c r="C8" s="14"/>
      <c r="D8" s="1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15"/>
    </row>
    <row r="9" spans="2:58" ht="15" thickBot="1" x14ac:dyDescent="0.4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AAF6-57DF-4B38-A1B6-D5BA99B655A1}">
  <sheetPr>
    <tabColor rgb="FF92D050"/>
  </sheetPr>
  <dimension ref="B1:BF47"/>
  <sheetViews>
    <sheetView workbookViewId="0"/>
  </sheetViews>
  <sheetFormatPr baseColWidth="10" defaultColWidth="11.54296875" defaultRowHeight="14.5" x14ac:dyDescent="0.35"/>
  <cols>
    <col min="3" max="3" width="20.6328125" bestFit="1" customWidth="1"/>
    <col min="4" max="4" width="60.36328125" customWidth="1"/>
  </cols>
  <sheetData>
    <row r="1" spans="2:58" ht="20" thickBot="1" x14ac:dyDescent="0.4">
      <c r="B1" s="1"/>
      <c r="C1" s="2" t="s">
        <v>12</v>
      </c>
      <c r="D1" s="3"/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148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63</v>
      </c>
      <c r="D6" s="13" t="s">
        <v>17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 t="s">
        <v>48</v>
      </c>
      <c r="D7" s="14" t="s">
        <v>18</v>
      </c>
      <c r="E7" s="54">
        <v>0</v>
      </c>
      <c r="F7" s="54">
        <v>1.064E-2</v>
      </c>
      <c r="G7" s="54">
        <v>1.064E-2</v>
      </c>
      <c r="H7" s="54">
        <v>1.064E-2</v>
      </c>
      <c r="I7" s="54">
        <v>1.064E-2</v>
      </c>
      <c r="J7" s="54">
        <v>1.064E-2</v>
      </c>
      <c r="K7" s="54">
        <v>1.064E-2</v>
      </c>
      <c r="L7" s="54">
        <v>1.064E-2</v>
      </c>
      <c r="M7" s="54">
        <v>1.064E-2</v>
      </c>
      <c r="N7" s="54">
        <v>1.064E-2</v>
      </c>
      <c r="O7" s="54">
        <v>1.064E-2</v>
      </c>
      <c r="P7" s="54">
        <v>1.064E-2</v>
      </c>
      <c r="Q7" s="54">
        <v>1.064E-2</v>
      </c>
      <c r="R7" s="54">
        <v>1.064E-2</v>
      </c>
      <c r="S7" s="54">
        <v>1.064E-2</v>
      </c>
      <c r="T7" s="54">
        <v>1.064E-2</v>
      </c>
      <c r="U7" s="54">
        <v>1.064E-2</v>
      </c>
      <c r="V7" s="54">
        <v>1.064E-2</v>
      </c>
      <c r="W7" s="54">
        <v>1.064E-2</v>
      </c>
      <c r="X7" s="54">
        <v>1.064E-2</v>
      </c>
      <c r="Y7" s="54">
        <v>1.064E-2</v>
      </c>
      <c r="Z7" s="54">
        <v>1.064E-2</v>
      </c>
      <c r="AA7" s="54">
        <v>1.064E-2</v>
      </c>
      <c r="AB7" s="54">
        <v>1.064E-2</v>
      </c>
      <c r="AC7" s="54">
        <v>1.064E-2</v>
      </c>
      <c r="AD7" s="54">
        <v>1.064E-2</v>
      </c>
      <c r="AE7" s="54">
        <v>1.064E-2</v>
      </c>
      <c r="AF7" s="54">
        <v>1.064E-2</v>
      </c>
      <c r="AG7" s="54">
        <v>1.064E-2</v>
      </c>
      <c r="AH7" s="54">
        <v>1.064E-2</v>
      </c>
      <c r="AI7" s="54">
        <v>1.064E-2</v>
      </c>
      <c r="AJ7" s="54">
        <v>1.064E-2</v>
      </c>
      <c r="AK7" s="54">
        <v>1.064E-2</v>
      </c>
      <c r="AL7" s="54">
        <v>1.064E-2</v>
      </c>
      <c r="AM7" s="54">
        <v>1.064E-2</v>
      </c>
      <c r="AN7" s="54">
        <v>1.064E-2</v>
      </c>
      <c r="AO7" s="54">
        <v>1.064E-2</v>
      </c>
      <c r="AP7" s="54">
        <v>1.064E-2</v>
      </c>
      <c r="AQ7" s="54">
        <v>1.064E-2</v>
      </c>
      <c r="AR7" s="54">
        <v>1.064E-2</v>
      </c>
      <c r="AS7" s="54">
        <v>1.064E-2</v>
      </c>
      <c r="AT7" s="54">
        <v>1.064E-2</v>
      </c>
      <c r="AU7" s="54">
        <v>1.064E-2</v>
      </c>
      <c r="AV7" s="54">
        <v>1.064E-2</v>
      </c>
      <c r="AW7" s="54">
        <v>1.064E-2</v>
      </c>
      <c r="AX7" s="54">
        <v>1.064E-2</v>
      </c>
      <c r="AY7" s="54">
        <v>1.064E-2</v>
      </c>
      <c r="AZ7" s="54">
        <v>1.064E-2</v>
      </c>
      <c r="BA7" s="54">
        <v>1.064E-2</v>
      </c>
      <c r="BB7" s="54">
        <v>1.064E-2</v>
      </c>
      <c r="BC7" s="54">
        <v>1.064E-2</v>
      </c>
      <c r="BD7" s="54">
        <v>1.064E-2</v>
      </c>
      <c r="BE7" s="54">
        <v>1.064E-2</v>
      </c>
      <c r="BF7" s="15"/>
    </row>
    <row r="8" spans="2:58" x14ac:dyDescent="0.35">
      <c r="B8" s="12"/>
      <c r="C8" s="14" t="s">
        <v>49</v>
      </c>
      <c r="D8" s="14" t="s">
        <v>19</v>
      </c>
      <c r="E8" s="55">
        <v>155</v>
      </c>
      <c r="F8" s="55">
        <v>155</v>
      </c>
      <c r="G8" s="55">
        <v>155</v>
      </c>
      <c r="H8" s="55">
        <v>155</v>
      </c>
      <c r="I8" s="55">
        <v>155</v>
      </c>
      <c r="J8" s="55">
        <v>155</v>
      </c>
      <c r="K8" s="55">
        <v>155</v>
      </c>
      <c r="L8" s="55">
        <v>155</v>
      </c>
      <c r="M8" s="55">
        <v>155</v>
      </c>
      <c r="N8" s="55">
        <v>155</v>
      </c>
      <c r="O8" s="55">
        <v>155</v>
      </c>
      <c r="P8" s="55">
        <v>155</v>
      </c>
      <c r="Q8" s="55">
        <v>155</v>
      </c>
      <c r="R8" s="55">
        <v>155</v>
      </c>
      <c r="S8" s="55">
        <v>155</v>
      </c>
      <c r="T8" s="55">
        <v>155</v>
      </c>
      <c r="U8" s="55">
        <v>155</v>
      </c>
      <c r="V8" s="55">
        <v>155</v>
      </c>
      <c r="W8" s="55">
        <v>155</v>
      </c>
      <c r="X8" s="55">
        <v>155</v>
      </c>
      <c r="Y8" s="55">
        <v>155</v>
      </c>
      <c r="Z8" s="55">
        <v>155</v>
      </c>
      <c r="AA8" s="55">
        <v>155</v>
      </c>
      <c r="AB8" s="55">
        <v>155</v>
      </c>
      <c r="AC8" s="55">
        <v>155</v>
      </c>
      <c r="AD8" s="55">
        <v>155</v>
      </c>
      <c r="AE8" s="55">
        <v>155</v>
      </c>
      <c r="AF8" s="55">
        <v>155</v>
      </c>
      <c r="AG8" s="55">
        <v>155</v>
      </c>
      <c r="AH8" s="55">
        <v>155</v>
      </c>
      <c r="AI8" s="55">
        <v>155</v>
      </c>
      <c r="AJ8" s="55">
        <v>155</v>
      </c>
      <c r="AK8" s="55">
        <v>155</v>
      </c>
      <c r="AL8" s="55">
        <v>155</v>
      </c>
      <c r="AM8" s="55">
        <v>155</v>
      </c>
      <c r="AN8" s="55">
        <v>155</v>
      </c>
      <c r="AO8" s="55">
        <v>155</v>
      </c>
      <c r="AP8" s="55">
        <v>155</v>
      </c>
      <c r="AQ8" s="55">
        <v>155</v>
      </c>
      <c r="AR8" s="55">
        <v>155</v>
      </c>
      <c r="AS8" s="55">
        <v>155</v>
      </c>
      <c r="AT8" s="55">
        <v>155</v>
      </c>
      <c r="AU8" s="55">
        <v>155</v>
      </c>
      <c r="AV8" s="55">
        <v>155</v>
      </c>
      <c r="AW8" s="55">
        <v>155</v>
      </c>
      <c r="AX8" s="55">
        <v>155</v>
      </c>
      <c r="AY8" s="55">
        <v>155</v>
      </c>
      <c r="AZ8" s="55">
        <v>155</v>
      </c>
      <c r="BA8" s="55">
        <v>155</v>
      </c>
      <c r="BB8" s="55">
        <v>155</v>
      </c>
      <c r="BC8" s="55">
        <v>155</v>
      </c>
      <c r="BD8" s="55">
        <v>155</v>
      </c>
      <c r="BE8" s="55">
        <v>155</v>
      </c>
      <c r="BF8" s="15"/>
    </row>
    <row r="9" spans="2:58" x14ac:dyDescent="0.35">
      <c r="B9" s="12"/>
      <c r="C9" s="14" t="s">
        <v>50</v>
      </c>
      <c r="D9" s="14" t="s">
        <v>20</v>
      </c>
      <c r="E9" s="56">
        <f>(118+154)/2</f>
        <v>136</v>
      </c>
      <c r="F9" s="56">
        <f t="shared" ref="F9:BE9" si="0">(118+154)/2</f>
        <v>136</v>
      </c>
      <c r="G9" s="56">
        <f t="shared" si="0"/>
        <v>136</v>
      </c>
      <c r="H9" s="56">
        <f t="shared" si="0"/>
        <v>136</v>
      </c>
      <c r="I9" s="56">
        <f t="shared" si="0"/>
        <v>136</v>
      </c>
      <c r="J9" s="56">
        <f t="shared" si="0"/>
        <v>136</v>
      </c>
      <c r="K9" s="56">
        <f t="shared" si="0"/>
        <v>136</v>
      </c>
      <c r="L9" s="56">
        <f t="shared" si="0"/>
        <v>136</v>
      </c>
      <c r="M9" s="56">
        <f t="shared" si="0"/>
        <v>136</v>
      </c>
      <c r="N9" s="56">
        <f t="shared" si="0"/>
        <v>136</v>
      </c>
      <c r="O9" s="56">
        <f t="shared" si="0"/>
        <v>136</v>
      </c>
      <c r="P9" s="56">
        <f t="shared" si="0"/>
        <v>136</v>
      </c>
      <c r="Q9" s="56">
        <f t="shared" si="0"/>
        <v>136</v>
      </c>
      <c r="R9" s="56">
        <f t="shared" si="0"/>
        <v>136</v>
      </c>
      <c r="S9" s="56">
        <f t="shared" si="0"/>
        <v>136</v>
      </c>
      <c r="T9" s="56">
        <f t="shared" si="0"/>
        <v>136</v>
      </c>
      <c r="U9" s="56">
        <f t="shared" si="0"/>
        <v>136</v>
      </c>
      <c r="V9" s="56">
        <f t="shared" si="0"/>
        <v>136</v>
      </c>
      <c r="W9" s="56">
        <f t="shared" si="0"/>
        <v>136</v>
      </c>
      <c r="X9" s="56">
        <f t="shared" si="0"/>
        <v>136</v>
      </c>
      <c r="Y9" s="56">
        <f t="shared" si="0"/>
        <v>136</v>
      </c>
      <c r="Z9" s="56">
        <f t="shared" si="0"/>
        <v>136</v>
      </c>
      <c r="AA9" s="56">
        <f t="shared" si="0"/>
        <v>136</v>
      </c>
      <c r="AB9" s="56">
        <f t="shared" si="0"/>
        <v>136</v>
      </c>
      <c r="AC9" s="56">
        <f t="shared" si="0"/>
        <v>136</v>
      </c>
      <c r="AD9" s="56">
        <f t="shared" si="0"/>
        <v>136</v>
      </c>
      <c r="AE9" s="56">
        <f t="shared" si="0"/>
        <v>136</v>
      </c>
      <c r="AF9" s="56">
        <f t="shared" si="0"/>
        <v>136</v>
      </c>
      <c r="AG9" s="56">
        <f t="shared" si="0"/>
        <v>136</v>
      </c>
      <c r="AH9" s="56">
        <f t="shared" si="0"/>
        <v>136</v>
      </c>
      <c r="AI9" s="56">
        <f t="shared" si="0"/>
        <v>136</v>
      </c>
      <c r="AJ9" s="56">
        <f t="shared" si="0"/>
        <v>136</v>
      </c>
      <c r="AK9" s="56">
        <f t="shared" si="0"/>
        <v>136</v>
      </c>
      <c r="AL9" s="56">
        <f t="shared" si="0"/>
        <v>136</v>
      </c>
      <c r="AM9" s="56">
        <f t="shared" si="0"/>
        <v>136</v>
      </c>
      <c r="AN9" s="56">
        <f t="shared" si="0"/>
        <v>136</v>
      </c>
      <c r="AO9" s="56">
        <f t="shared" si="0"/>
        <v>136</v>
      </c>
      <c r="AP9" s="56">
        <f t="shared" si="0"/>
        <v>136</v>
      </c>
      <c r="AQ9" s="56">
        <f t="shared" si="0"/>
        <v>136</v>
      </c>
      <c r="AR9" s="56">
        <f t="shared" si="0"/>
        <v>136</v>
      </c>
      <c r="AS9" s="56">
        <f t="shared" si="0"/>
        <v>136</v>
      </c>
      <c r="AT9" s="56">
        <f t="shared" si="0"/>
        <v>136</v>
      </c>
      <c r="AU9" s="56">
        <f t="shared" si="0"/>
        <v>136</v>
      </c>
      <c r="AV9" s="56">
        <f t="shared" si="0"/>
        <v>136</v>
      </c>
      <c r="AW9" s="56">
        <f t="shared" si="0"/>
        <v>136</v>
      </c>
      <c r="AX9" s="56">
        <f t="shared" si="0"/>
        <v>136</v>
      </c>
      <c r="AY9" s="56">
        <f t="shared" si="0"/>
        <v>136</v>
      </c>
      <c r="AZ9" s="56">
        <f t="shared" si="0"/>
        <v>136</v>
      </c>
      <c r="BA9" s="56">
        <f t="shared" si="0"/>
        <v>136</v>
      </c>
      <c r="BB9" s="56">
        <f t="shared" si="0"/>
        <v>136</v>
      </c>
      <c r="BC9" s="56">
        <f t="shared" si="0"/>
        <v>136</v>
      </c>
      <c r="BD9" s="56">
        <f t="shared" si="0"/>
        <v>136</v>
      </c>
      <c r="BE9" s="56">
        <f t="shared" si="0"/>
        <v>136</v>
      </c>
      <c r="BF9" s="15"/>
    </row>
    <row r="10" spans="2:58" x14ac:dyDescent="0.35">
      <c r="B10" s="12"/>
      <c r="C10" s="14" t="s">
        <v>51</v>
      </c>
      <c r="D10" s="14" t="s">
        <v>21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15"/>
    </row>
    <row r="11" spans="2:58" x14ac:dyDescent="0.35">
      <c r="B11" s="12"/>
      <c r="C11" s="14"/>
      <c r="D11" s="14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15"/>
    </row>
    <row r="12" spans="2:58" x14ac:dyDescent="0.35">
      <c r="B12" s="12"/>
      <c r="C12" s="14"/>
      <c r="D12" s="13" t="s">
        <v>22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15"/>
    </row>
    <row r="13" spans="2:58" x14ac:dyDescent="0.35">
      <c r="B13" s="12"/>
      <c r="C13" s="14" t="s">
        <v>45</v>
      </c>
      <c r="D13" s="24" t="s">
        <v>23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15"/>
    </row>
    <row r="14" spans="2:58" x14ac:dyDescent="0.35">
      <c r="B14" s="12"/>
      <c r="C14" s="14" t="s">
        <v>46</v>
      </c>
      <c r="D14" s="24" t="s">
        <v>44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15"/>
    </row>
    <row r="15" spans="2:58" x14ac:dyDescent="0.35">
      <c r="B15" s="12"/>
      <c r="C15" s="14" t="s">
        <v>47</v>
      </c>
      <c r="D15" s="24" t="s">
        <v>24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15"/>
    </row>
    <row r="16" spans="2:58" x14ac:dyDescent="0.35">
      <c r="B16" s="12"/>
      <c r="C16" s="14"/>
      <c r="D16" s="14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15"/>
    </row>
    <row r="17" spans="2:58" x14ac:dyDescent="0.35">
      <c r="B17" s="12"/>
      <c r="C17" s="14"/>
      <c r="D17" s="13" t="s">
        <v>25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15"/>
    </row>
    <row r="18" spans="2:58" x14ac:dyDescent="0.35">
      <c r="B18" s="12"/>
      <c r="C18" s="14" t="s">
        <v>56</v>
      </c>
      <c r="D18" s="14" t="s">
        <v>26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>
        <v>0</v>
      </c>
      <c r="AP18" s="57">
        <v>0</v>
      </c>
      <c r="AQ18" s="57">
        <v>0</v>
      </c>
      <c r="AR18" s="57">
        <v>0</v>
      </c>
      <c r="AS18" s="57">
        <v>0</v>
      </c>
      <c r="AT18" s="57">
        <v>0</v>
      </c>
      <c r="AU18" s="57">
        <v>0</v>
      </c>
      <c r="AV18" s="57">
        <v>0</v>
      </c>
      <c r="AW18" s="57">
        <v>0</v>
      </c>
      <c r="AX18" s="57">
        <v>0</v>
      </c>
      <c r="AY18" s="57">
        <v>0</v>
      </c>
      <c r="AZ18" s="57">
        <v>0</v>
      </c>
      <c r="BA18" s="57">
        <v>0</v>
      </c>
      <c r="BB18" s="57">
        <v>0</v>
      </c>
      <c r="BC18" s="57">
        <v>0</v>
      </c>
      <c r="BD18" s="57">
        <v>0</v>
      </c>
      <c r="BE18" s="57">
        <v>0</v>
      </c>
      <c r="BF18" s="15"/>
    </row>
    <row r="19" spans="2:58" x14ac:dyDescent="0.35">
      <c r="B19" s="12"/>
      <c r="C19" s="14" t="s">
        <v>57</v>
      </c>
      <c r="D19" s="14" t="s">
        <v>27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57">
        <v>0</v>
      </c>
      <c r="AK19" s="57">
        <v>0</v>
      </c>
      <c r="AL19" s="57">
        <v>0</v>
      </c>
      <c r="AM19" s="57">
        <v>0</v>
      </c>
      <c r="AN19" s="57">
        <v>0</v>
      </c>
      <c r="AO19" s="57">
        <v>0</v>
      </c>
      <c r="AP19" s="57">
        <v>0</v>
      </c>
      <c r="AQ19" s="57">
        <v>0</v>
      </c>
      <c r="AR19" s="57">
        <v>0</v>
      </c>
      <c r="AS19" s="57">
        <v>0</v>
      </c>
      <c r="AT19" s="57">
        <v>0</v>
      </c>
      <c r="AU19" s="57">
        <v>0</v>
      </c>
      <c r="AV19" s="57">
        <v>0</v>
      </c>
      <c r="AW19" s="57">
        <v>0</v>
      </c>
      <c r="AX19" s="57">
        <v>0</v>
      </c>
      <c r="AY19" s="57">
        <v>0</v>
      </c>
      <c r="AZ19" s="57">
        <v>0</v>
      </c>
      <c r="BA19" s="57">
        <v>0</v>
      </c>
      <c r="BB19" s="57">
        <v>0</v>
      </c>
      <c r="BC19" s="57">
        <v>0</v>
      </c>
      <c r="BD19" s="57">
        <v>0</v>
      </c>
      <c r="BE19" s="57">
        <v>0</v>
      </c>
      <c r="BF19" s="15"/>
    </row>
    <row r="20" spans="2:58" x14ac:dyDescent="0.35">
      <c r="B20" s="12"/>
      <c r="C20" s="14" t="s">
        <v>55</v>
      </c>
      <c r="D20" s="14" t="s">
        <v>28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0</v>
      </c>
      <c r="AK20" s="57">
        <v>0</v>
      </c>
      <c r="AL20" s="57">
        <v>0</v>
      </c>
      <c r="AM20" s="57">
        <v>0</v>
      </c>
      <c r="AN20" s="57">
        <v>0</v>
      </c>
      <c r="AO20" s="57">
        <v>0</v>
      </c>
      <c r="AP20" s="57">
        <v>0</v>
      </c>
      <c r="AQ20" s="57">
        <v>0</v>
      </c>
      <c r="AR20" s="57">
        <v>0</v>
      </c>
      <c r="AS20" s="57">
        <v>0</v>
      </c>
      <c r="AT20" s="57">
        <v>0</v>
      </c>
      <c r="AU20" s="57">
        <v>0</v>
      </c>
      <c r="AV20" s="57">
        <v>0</v>
      </c>
      <c r="AW20" s="57">
        <v>0</v>
      </c>
      <c r="AX20" s="57">
        <v>0</v>
      </c>
      <c r="AY20" s="57">
        <v>0</v>
      </c>
      <c r="AZ20" s="57">
        <v>0</v>
      </c>
      <c r="BA20" s="57">
        <v>0</v>
      </c>
      <c r="BB20" s="57">
        <v>0</v>
      </c>
      <c r="BC20" s="57">
        <v>0</v>
      </c>
      <c r="BD20" s="57">
        <v>0</v>
      </c>
      <c r="BE20" s="57">
        <v>0</v>
      </c>
      <c r="BF20" s="15"/>
    </row>
    <row r="21" spans="2:58" x14ac:dyDescent="0.35">
      <c r="B21" s="12"/>
      <c r="C21" s="14"/>
      <c r="D21" s="14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15"/>
    </row>
    <row r="22" spans="2:58" x14ac:dyDescent="0.35">
      <c r="B22" s="12"/>
      <c r="C22" s="14"/>
      <c r="D22" s="13" t="s">
        <v>29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15"/>
    </row>
    <row r="23" spans="2:58" x14ac:dyDescent="0.35">
      <c r="B23" s="12"/>
      <c r="C23" s="14" t="s">
        <v>52</v>
      </c>
      <c r="D23" s="14" t="s">
        <v>30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57">
        <v>0</v>
      </c>
      <c r="AP23" s="57">
        <v>0</v>
      </c>
      <c r="AQ23" s="57">
        <v>0</v>
      </c>
      <c r="AR23" s="57">
        <v>0</v>
      </c>
      <c r="AS23" s="57">
        <v>0</v>
      </c>
      <c r="AT23" s="57">
        <v>0</v>
      </c>
      <c r="AU23" s="57">
        <v>0</v>
      </c>
      <c r="AV23" s="57">
        <v>0</v>
      </c>
      <c r="AW23" s="57">
        <v>0</v>
      </c>
      <c r="AX23" s="57">
        <v>0</v>
      </c>
      <c r="AY23" s="57">
        <v>0</v>
      </c>
      <c r="AZ23" s="57">
        <v>0</v>
      </c>
      <c r="BA23" s="57">
        <v>0</v>
      </c>
      <c r="BB23" s="57">
        <v>0</v>
      </c>
      <c r="BC23" s="57">
        <v>0</v>
      </c>
      <c r="BD23" s="57">
        <v>0</v>
      </c>
      <c r="BE23" s="57">
        <v>0</v>
      </c>
      <c r="BF23" s="15"/>
    </row>
    <row r="24" spans="2:58" x14ac:dyDescent="0.35">
      <c r="B24" s="12"/>
      <c r="C24" s="14" t="s">
        <v>53</v>
      </c>
      <c r="D24" s="14" t="s">
        <v>31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57">
        <v>0</v>
      </c>
      <c r="AK24" s="57">
        <v>0</v>
      </c>
      <c r="AL24" s="57">
        <v>0</v>
      </c>
      <c r="AM24" s="57">
        <v>0</v>
      </c>
      <c r="AN24" s="57">
        <v>0</v>
      </c>
      <c r="AO24" s="57">
        <v>0</v>
      </c>
      <c r="AP24" s="57">
        <v>0</v>
      </c>
      <c r="AQ24" s="57">
        <v>0</v>
      </c>
      <c r="AR24" s="57">
        <v>0</v>
      </c>
      <c r="AS24" s="57">
        <v>0</v>
      </c>
      <c r="AT24" s="57">
        <v>0</v>
      </c>
      <c r="AU24" s="57">
        <v>0</v>
      </c>
      <c r="AV24" s="57">
        <v>0</v>
      </c>
      <c r="AW24" s="57">
        <v>0</v>
      </c>
      <c r="AX24" s="57">
        <v>0</v>
      </c>
      <c r="AY24" s="57">
        <v>0</v>
      </c>
      <c r="AZ24" s="57">
        <v>0</v>
      </c>
      <c r="BA24" s="57">
        <v>0</v>
      </c>
      <c r="BB24" s="57">
        <v>0</v>
      </c>
      <c r="BC24" s="57">
        <v>0</v>
      </c>
      <c r="BD24" s="57">
        <v>0</v>
      </c>
      <c r="BE24" s="57">
        <v>0</v>
      </c>
      <c r="BF24" s="15"/>
    </row>
    <row r="25" spans="2:58" x14ac:dyDescent="0.35">
      <c r="B25" s="12"/>
      <c r="C25" s="14" t="s">
        <v>54</v>
      </c>
      <c r="D25" s="14" t="s">
        <v>32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>
        <v>0</v>
      </c>
      <c r="AM25" s="57">
        <v>0</v>
      </c>
      <c r="AN25" s="57">
        <v>0</v>
      </c>
      <c r="AO25" s="57">
        <v>0</v>
      </c>
      <c r="AP25" s="57">
        <v>0</v>
      </c>
      <c r="AQ25" s="57">
        <v>0</v>
      </c>
      <c r="AR25" s="57">
        <v>0</v>
      </c>
      <c r="AS25" s="57">
        <v>0</v>
      </c>
      <c r="AT25" s="57">
        <v>0</v>
      </c>
      <c r="AU25" s="57">
        <v>0</v>
      </c>
      <c r="AV25" s="57">
        <v>0</v>
      </c>
      <c r="AW25" s="57">
        <v>0</v>
      </c>
      <c r="AX25" s="57">
        <v>0</v>
      </c>
      <c r="AY25" s="57">
        <v>0</v>
      </c>
      <c r="AZ25" s="57">
        <v>0</v>
      </c>
      <c r="BA25" s="57">
        <v>0</v>
      </c>
      <c r="BB25" s="57">
        <v>0</v>
      </c>
      <c r="BC25" s="57">
        <v>0</v>
      </c>
      <c r="BD25" s="57">
        <v>0</v>
      </c>
      <c r="BE25" s="57">
        <v>0</v>
      </c>
      <c r="BF25" s="15"/>
    </row>
    <row r="26" spans="2:58" x14ac:dyDescent="0.35">
      <c r="B26" s="12"/>
      <c r="C26" s="14"/>
      <c r="D26" s="14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15"/>
    </row>
    <row r="27" spans="2:58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8"/>
    </row>
    <row r="29" spans="2:58" ht="15" thickBot="1" x14ac:dyDescent="0.4"/>
    <row r="30" spans="2:58" x14ac:dyDescent="0.3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1"/>
    </row>
    <row r="31" spans="2:58" x14ac:dyDescent="0.35">
      <c r="B31" s="12"/>
      <c r="C31" s="14"/>
      <c r="D31" s="13" t="s">
        <v>149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5"/>
    </row>
    <row r="32" spans="2:58" x14ac:dyDescent="0.35">
      <c r="B32" s="12"/>
      <c r="C32" s="14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5"/>
    </row>
    <row r="33" spans="2:58" x14ac:dyDescent="0.35">
      <c r="B33" s="12"/>
      <c r="C33" s="13" t="s">
        <v>63</v>
      </c>
      <c r="D33" s="13" t="s">
        <v>100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5"/>
    </row>
    <row r="34" spans="2:58" x14ac:dyDescent="0.35">
      <c r="B34" s="12"/>
      <c r="C34" s="14" t="s">
        <v>81</v>
      </c>
      <c r="D34" s="14" t="s">
        <v>90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15"/>
    </row>
    <row r="35" spans="2:58" x14ac:dyDescent="0.35">
      <c r="B35" s="12"/>
      <c r="C35" s="14" t="s">
        <v>82</v>
      </c>
      <c r="D35" s="14" t="s">
        <v>91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5">
        <v>0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15"/>
    </row>
    <row r="36" spans="2:58" x14ac:dyDescent="0.35">
      <c r="B36" s="12"/>
      <c r="C36" s="14" t="s">
        <v>83</v>
      </c>
      <c r="D36" s="14" t="s">
        <v>97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15"/>
    </row>
    <row r="37" spans="2:58" x14ac:dyDescent="0.35">
      <c r="B37" s="12"/>
      <c r="C37" s="14"/>
      <c r="D37" s="14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15"/>
    </row>
    <row r="38" spans="2:58" x14ac:dyDescent="0.35">
      <c r="B38" s="12"/>
      <c r="C38" s="14"/>
      <c r="D38" s="13" t="s">
        <v>99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15"/>
    </row>
    <row r="39" spans="2:58" x14ac:dyDescent="0.35">
      <c r="B39" s="12"/>
      <c r="C39" s="14" t="s">
        <v>85</v>
      </c>
      <c r="D39" s="14" t="s">
        <v>92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  <c r="AJ39" s="57">
        <v>0</v>
      </c>
      <c r="AK39" s="57">
        <v>0</v>
      </c>
      <c r="AL39" s="57">
        <v>0</v>
      </c>
      <c r="AM39" s="57">
        <v>0</v>
      </c>
      <c r="AN39" s="57">
        <v>0</v>
      </c>
      <c r="AO39" s="57">
        <v>0</v>
      </c>
      <c r="AP39" s="57">
        <v>0</v>
      </c>
      <c r="AQ39" s="57">
        <v>0</v>
      </c>
      <c r="AR39" s="57">
        <v>0</v>
      </c>
      <c r="AS39" s="57">
        <v>0</v>
      </c>
      <c r="AT39" s="57">
        <v>0</v>
      </c>
      <c r="AU39" s="57">
        <v>0</v>
      </c>
      <c r="AV39" s="57">
        <v>0</v>
      </c>
      <c r="AW39" s="57">
        <v>0</v>
      </c>
      <c r="AX39" s="57">
        <v>0</v>
      </c>
      <c r="AY39" s="57">
        <v>0</v>
      </c>
      <c r="AZ39" s="57">
        <v>0</v>
      </c>
      <c r="BA39" s="57">
        <v>0</v>
      </c>
      <c r="BB39" s="57">
        <v>0</v>
      </c>
      <c r="BC39" s="57">
        <v>0</v>
      </c>
      <c r="BD39" s="57">
        <v>0</v>
      </c>
      <c r="BE39" s="57">
        <v>0</v>
      </c>
      <c r="BF39" s="15"/>
    </row>
    <row r="40" spans="2:58" x14ac:dyDescent="0.35">
      <c r="B40" s="12"/>
      <c r="C40" s="14" t="s">
        <v>86</v>
      </c>
      <c r="D40" s="24" t="s">
        <v>93</v>
      </c>
      <c r="E40" s="54">
        <v>420.87542087542084</v>
      </c>
      <c r="F40" s="54">
        <v>430.88590141330582</v>
      </c>
      <c r="G40" s="54">
        <v>431.55532539271542</v>
      </c>
      <c r="H40" s="54">
        <v>430.88590141330587</v>
      </c>
      <c r="I40" s="54">
        <v>403.0868109995439</v>
      </c>
      <c r="J40" s="54">
        <v>378.65730730259901</v>
      </c>
      <c r="K40" s="54">
        <v>357.01974688530987</v>
      </c>
      <c r="L40" s="54">
        <v>337.7213821888044</v>
      </c>
      <c r="M40" s="54">
        <v>320.40233694835467</v>
      </c>
      <c r="N40" s="54">
        <v>304.77295465818918</v>
      </c>
      <c r="O40" s="54">
        <v>290.59746839501918</v>
      </c>
      <c r="P40" s="54">
        <v>277.68202535524176</v>
      </c>
      <c r="Q40" s="54">
        <v>265.86576895714495</v>
      </c>
      <c r="R40" s="54">
        <v>255.01410491807897</v>
      </c>
      <c r="S40" s="54">
        <v>245.01355178403543</v>
      </c>
      <c r="T40" s="54">
        <v>235.7677573770917</v>
      </c>
      <c r="U40" s="54">
        <v>227.1943843815601</v>
      </c>
      <c r="V40" s="54">
        <v>219.22265159624297</v>
      </c>
      <c r="W40" s="54">
        <v>211.79137527094571</v>
      </c>
      <c r="X40" s="54">
        <v>204.84739575386621</v>
      </c>
      <c r="Y40" s="54">
        <v>198.34430382517272</v>
      </c>
      <c r="Z40" s="54">
        <v>192.24140216901282</v>
      </c>
      <c r="AA40" s="54">
        <v>186.50285285053539</v>
      </c>
      <c r="AB40" s="54">
        <v>181.09697305776561</v>
      </c>
      <c r="AC40" s="54">
        <v>175.99564987304032</v>
      </c>
      <c r="AD40" s="54">
        <v>171.17385124638113</v>
      </c>
      <c r="AE40" s="54">
        <v>166.60921521314475</v>
      </c>
      <c r="AF40" s="54">
        <v>162.28170312968592</v>
      </c>
      <c r="AG40" s="54">
        <v>158.17330558209937</v>
      </c>
      <c r="AH40" s="54">
        <v>154.26779186402237</v>
      </c>
      <c r="AI40" s="54">
        <v>150.55049567452824</v>
      </c>
      <c r="AJ40" s="54">
        <v>147.00813107042208</v>
      </c>
      <c r="AK40" s="54">
        <v>143.62863380443525</v>
      </c>
      <c r="AL40" s="54">
        <v>140.40102405602028</v>
      </c>
      <c r="AM40" s="54">
        <v>137.31528726358059</v>
      </c>
      <c r="AN40" s="54">
        <v>134.36227033318133</v>
      </c>
      <c r="AO40" s="54">
        <v>131.53359095774621</v>
      </c>
      <c r="AP40" s="54">
        <v>128.82155815449275</v>
      </c>
      <c r="AQ40" s="54">
        <v>126.21910243420022</v>
      </c>
      <c r="AR40" s="54">
        <v>123.71971426718665</v>
      </c>
      <c r="AS40" s="54">
        <v>121.31738971830946</v>
      </c>
      <c r="AT40" s="54">
        <v>119.00658229510383</v>
      </c>
      <c r="AU40" s="54">
        <v>116.78216019612914</v>
      </c>
      <c r="AV40" s="54">
        <v>114.63936826592513</v>
      </c>
      <c r="AW40" s="54">
        <v>112.57379406293572</v>
      </c>
      <c r="AX40" s="54">
        <v>110.58133753084857</v>
      </c>
      <c r="AY40" s="54">
        <v>108.65818383465923</v>
      </c>
      <c r="AZ40" s="54">
        <v>106.80077898278491</v>
      </c>
      <c r="BA40" s="54">
        <v>105.00580790744415</v>
      </c>
      <c r="BB40" s="54">
        <v>103.27017471889157</v>
      </c>
      <c r="BC40" s="54">
        <v>101.59098488606347</v>
      </c>
      <c r="BD40" s="54">
        <v>99.965529127886597</v>
      </c>
      <c r="BE40" s="54">
        <v>98.391268826660209</v>
      </c>
      <c r="BF40" s="15"/>
    </row>
    <row r="41" spans="2:58" x14ac:dyDescent="0.35">
      <c r="B41" s="12"/>
      <c r="C41" s="14" t="s">
        <v>87</v>
      </c>
      <c r="D41" s="24" t="s">
        <v>98</v>
      </c>
      <c r="E41" s="54">
        <v>420.87542087542084</v>
      </c>
      <c r="F41" s="54">
        <v>430.88590141330582</v>
      </c>
      <c r="G41" s="54">
        <v>431.55532539271542</v>
      </c>
      <c r="H41" s="54">
        <v>430.88590141330587</v>
      </c>
      <c r="I41" s="54">
        <v>403.0868109995439</v>
      </c>
      <c r="J41" s="54">
        <v>378.65730730259901</v>
      </c>
      <c r="K41" s="54">
        <v>357.01974688530987</v>
      </c>
      <c r="L41" s="54">
        <v>337.7213821888044</v>
      </c>
      <c r="M41" s="54">
        <v>320.40233694835467</v>
      </c>
      <c r="N41" s="54">
        <v>304.77295465818918</v>
      </c>
      <c r="O41" s="54">
        <v>290.59746839501918</v>
      </c>
      <c r="P41" s="54">
        <v>277.68202535524176</v>
      </c>
      <c r="Q41" s="54">
        <v>265.86576895714495</v>
      </c>
      <c r="R41" s="54">
        <v>255.01410491807897</v>
      </c>
      <c r="S41" s="54">
        <v>245.01355178403543</v>
      </c>
      <c r="T41" s="54">
        <v>235.7677573770917</v>
      </c>
      <c r="U41" s="54">
        <v>227.1943843815601</v>
      </c>
      <c r="V41" s="54">
        <v>219.22265159624297</v>
      </c>
      <c r="W41" s="54">
        <v>211.79137527094571</v>
      </c>
      <c r="X41" s="54">
        <v>204.84739575386621</v>
      </c>
      <c r="Y41" s="54">
        <v>198.34430382517272</v>
      </c>
      <c r="Z41" s="54">
        <v>192.24140216901282</v>
      </c>
      <c r="AA41" s="54">
        <v>186.50285285053539</v>
      </c>
      <c r="AB41" s="54">
        <v>181.09697305776561</v>
      </c>
      <c r="AC41" s="54">
        <v>175.99564987304032</v>
      </c>
      <c r="AD41" s="54">
        <v>171.17385124638113</v>
      </c>
      <c r="AE41" s="54">
        <v>166.60921521314475</v>
      </c>
      <c r="AF41" s="54">
        <v>162.28170312968592</v>
      </c>
      <c r="AG41" s="54">
        <v>158.17330558209937</v>
      </c>
      <c r="AH41" s="54">
        <v>154.26779186402237</v>
      </c>
      <c r="AI41" s="54">
        <v>150.55049567452824</v>
      </c>
      <c r="AJ41" s="54">
        <v>147.00813107042208</v>
      </c>
      <c r="AK41" s="54">
        <v>143.62863380443525</v>
      </c>
      <c r="AL41" s="54">
        <v>140.40102405602028</v>
      </c>
      <c r="AM41" s="54">
        <v>137.31528726358059</v>
      </c>
      <c r="AN41" s="54">
        <v>134.36227033318133</v>
      </c>
      <c r="AO41" s="54">
        <v>131.53359095774621</v>
      </c>
      <c r="AP41" s="54">
        <v>128.82155815449275</v>
      </c>
      <c r="AQ41" s="54">
        <v>126.21910243420022</v>
      </c>
      <c r="AR41" s="54">
        <v>123.71971426718665</v>
      </c>
      <c r="AS41" s="54">
        <v>121.31738971830946</v>
      </c>
      <c r="AT41" s="54">
        <v>119.00658229510383</v>
      </c>
      <c r="AU41" s="54">
        <v>116.78216019612914</v>
      </c>
      <c r="AV41" s="54">
        <v>114.63936826592513</v>
      </c>
      <c r="AW41" s="54">
        <v>112.57379406293572</v>
      </c>
      <c r="AX41" s="54">
        <v>110.58133753084857</v>
      </c>
      <c r="AY41" s="54">
        <v>108.65818383465923</v>
      </c>
      <c r="AZ41" s="54">
        <v>106.80077898278491</v>
      </c>
      <c r="BA41" s="54">
        <v>105.00580790744415</v>
      </c>
      <c r="BB41" s="54">
        <v>103.27017471889157</v>
      </c>
      <c r="BC41" s="54">
        <v>101.59098488606347</v>
      </c>
      <c r="BD41" s="54">
        <v>99.965529127886597</v>
      </c>
      <c r="BE41" s="54">
        <v>98.391268826660209</v>
      </c>
      <c r="BF41" s="15"/>
    </row>
    <row r="42" spans="2:58" x14ac:dyDescent="0.35">
      <c r="B42" s="12"/>
      <c r="C42" s="14"/>
      <c r="D42" s="24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15"/>
    </row>
    <row r="43" spans="2:58" x14ac:dyDescent="0.35">
      <c r="B43" s="12"/>
      <c r="C43" s="14"/>
      <c r="D43" s="13" t="s">
        <v>17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15"/>
    </row>
    <row r="44" spans="2:58" x14ac:dyDescent="0.35">
      <c r="B44" s="12"/>
      <c r="C44" s="14" t="s">
        <v>88</v>
      </c>
      <c r="D44" s="14" t="s">
        <v>96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  <c r="AJ44" s="57">
        <v>0</v>
      </c>
      <c r="AK44" s="57">
        <v>0</v>
      </c>
      <c r="AL44" s="57">
        <v>0</v>
      </c>
      <c r="AM44" s="57">
        <v>0</v>
      </c>
      <c r="AN44" s="57">
        <v>0</v>
      </c>
      <c r="AO44" s="57">
        <v>0</v>
      </c>
      <c r="AP44" s="57">
        <v>0</v>
      </c>
      <c r="AQ44" s="57">
        <v>0</v>
      </c>
      <c r="AR44" s="57">
        <v>0</v>
      </c>
      <c r="AS44" s="57">
        <v>0</v>
      </c>
      <c r="AT44" s="57">
        <v>0</v>
      </c>
      <c r="AU44" s="57">
        <v>0</v>
      </c>
      <c r="AV44" s="57">
        <v>0</v>
      </c>
      <c r="AW44" s="57">
        <v>0</v>
      </c>
      <c r="AX44" s="57">
        <v>0</v>
      </c>
      <c r="AY44" s="57">
        <v>0</v>
      </c>
      <c r="AZ44" s="57">
        <v>0</v>
      </c>
      <c r="BA44" s="57">
        <v>0</v>
      </c>
      <c r="BB44" s="57">
        <v>0</v>
      </c>
      <c r="BC44" s="57">
        <v>0</v>
      </c>
      <c r="BD44" s="57">
        <v>0</v>
      </c>
      <c r="BE44" s="57">
        <v>0</v>
      </c>
      <c r="BF44" s="15"/>
    </row>
    <row r="45" spans="2:58" x14ac:dyDescent="0.35">
      <c r="B45" s="12"/>
      <c r="C45" s="14" t="s">
        <v>89</v>
      </c>
      <c r="D45" s="14" t="s">
        <v>95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>
        <v>0</v>
      </c>
      <c r="AK45" s="57">
        <v>0</v>
      </c>
      <c r="AL45" s="57">
        <v>0</v>
      </c>
      <c r="AM45" s="57">
        <v>0</v>
      </c>
      <c r="AN45" s="57">
        <v>0</v>
      </c>
      <c r="AO45" s="57">
        <v>0</v>
      </c>
      <c r="AP45" s="57">
        <v>0</v>
      </c>
      <c r="AQ45" s="57">
        <v>0</v>
      </c>
      <c r="AR45" s="57">
        <v>0</v>
      </c>
      <c r="AS45" s="57">
        <v>0</v>
      </c>
      <c r="AT45" s="57">
        <v>0</v>
      </c>
      <c r="AU45" s="57">
        <v>0</v>
      </c>
      <c r="AV45" s="57">
        <v>0</v>
      </c>
      <c r="AW45" s="57">
        <v>0</v>
      </c>
      <c r="AX45" s="57">
        <v>0</v>
      </c>
      <c r="AY45" s="57">
        <v>0</v>
      </c>
      <c r="AZ45" s="57">
        <v>0</v>
      </c>
      <c r="BA45" s="57">
        <v>0</v>
      </c>
      <c r="BB45" s="57">
        <v>0</v>
      </c>
      <c r="BC45" s="57">
        <v>0</v>
      </c>
      <c r="BD45" s="57">
        <v>0</v>
      </c>
      <c r="BE45" s="57">
        <v>0</v>
      </c>
      <c r="BF45" s="15"/>
    </row>
    <row r="46" spans="2:58" x14ac:dyDescent="0.35">
      <c r="B46" s="12"/>
      <c r="C46" s="14" t="s">
        <v>71</v>
      </c>
      <c r="D46" s="14" t="s">
        <v>94</v>
      </c>
      <c r="E46" s="57">
        <v>210.43771043771042</v>
      </c>
      <c r="F46" s="57">
        <v>215.44295070665291</v>
      </c>
      <c r="G46" s="57">
        <v>215.77766269635771</v>
      </c>
      <c r="H46" s="57">
        <v>215.44295070665294</v>
      </c>
      <c r="I46" s="57">
        <v>201.54340549977195</v>
      </c>
      <c r="J46" s="57">
        <v>189.3286536512995</v>
      </c>
      <c r="K46" s="57">
        <v>178.50987344265494</v>
      </c>
      <c r="L46" s="57">
        <v>168.8606910944022</v>
      </c>
      <c r="M46" s="57">
        <v>160.20116847417734</v>
      </c>
      <c r="N46" s="57">
        <v>152.38647732909459</v>
      </c>
      <c r="O46" s="57">
        <v>145.29873419750959</v>
      </c>
      <c r="P46" s="57">
        <v>138.84101267762088</v>
      </c>
      <c r="Q46" s="57">
        <v>132.93288447857248</v>
      </c>
      <c r="R46" s="57">
        <v>127.50705245903949</v>
      </c>
      <c r="S46" s="57">
        <v>122.50677589201771</v>
      </c>
      <c r="T46" s="57">
        <v>117.88387868854585</v>
      </c>
      <c r="U46" s="57">
        <v>113.59719219078005</v>
      </c>
      <c r="V46" s="57">
        <v>109.61132579812148</v>
      </c>
      <c r="W46" s="57">
        <v>105.89568763547285</v>
      </c>
      <c r="X46" s="57">
        <v>102.4236978769331</v>
      </c>
      <c r="Y46" s="57">
        <v>99.172151912586358</v>
      </c>
      <c r="Z46" s="57">
        <v>96.120701084506408</v>
      </c>
      <c r="AA46" s="57">
        <v>93.251426425267695</v>
      </c>
      <c r="AB46" s="57">
        <v>90.548486528882805</v>
      </c>
      <c r="AC46" s="57">
        <v>87.997824936520161</v>
      </c>
      <c r="AD46" s="57">
        <v>85.586925623190567</v>
      </c>
      <c r="AE46" s="57">
        <v>83.304607606572375</v>
      </c>
      <c r="AF46" s="57">
        <v>81.140851564842961</v>
      </c>
      <c r="AG46" s="57">
        <v>79.086652791049687</v>
      </c>
      <c r="AH46" s="57">
        <v>77.133895932011185</v>
      </c>
      <c r="AI46" s="57">
        <v>75.275247837264118</v>
      </c>
      <c r="AJ46" s="57">
        <v>73.504065535211041</v>
      </c>
      <c r="AK46" s="57">
        <v>71.814316902217627</v>
      </c>
      <c r="AL46" s="57">
        <v>70.200512028010138</v>
      </c>
      <c r="AM46" s="57">
        <v>68.657643631790293</v>
      </c>
      <c r="AN46" s="57">
        <v>67.181135166590664</v>
      </c>
      <c r="AO46" s="57">
        <v>65.766795478873107</v>
      </c>
      <c r="AP46" s="57">
        <v>64.410779077246374</v>
      </c>
      <c r="AQ46" s="57">
        <v>63.109551217100112</v>
      </c>
      <c r="AR46" s="57">
        <v>61.859857133593323</v>
      </c>
      <c r="AS46" s="57">
        <v>60.658694859154728</v>
      </c>
      <c r="AT46" s="57">
        <v>59.503291147551913</v>
      </c>
      <c r="AU46" s="57">
        <v>58.39108009806457</v>
      </c>
      <c r="AV46" s="57">
        <v>57.319684132962564</v>
      </c>
      <c r="AW46" s="57">
        <v>56.286897031467859</v>
      </c>
      <c r="AX46" s="57">
        <v>55.290668765424286</v>
      </c>
      <c r="AY46" s="57">
        <v>54.329091917329613</v>
      </c>
      <c r="AZ46" s="57">
        <v>53.400389491392453</v>
      </c>
      <c r="BA46" s="57">
        <v>52.502903953722075</v>
      </c>
      <c r="BB46" s="57">
        <v>51.635087359445784</v>
      </c>
      <c r="BC46" s="57">
        <v>50.795492443031733</v>
      </c>
      <c r="BD46" s="57">
        <v>49.982764563943299</v>
      </c>
      <c r="BE46" s="57">
        <v>49.195634413330104</v>
      </c>
      <c r="BF46" s="15"/>
    </row>
    <row r="47" spans="2:58" ht="15" thickBot="1" x14ac:dyDescent="0.4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8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82FF-DFB1-4D33-85B4-262ADD766B5F}">
  <sheetPr>
    <tabColor rgb="FF92D050"/>
  </sheetPr>
  <dimension ref="B1:BF47"/>
  <sheetViews>
    <sheetView workbookViewId="0"/>
  </sheetViews>
  <sheetFormatPr baseColWidth="10" defaultColWidth="11.54296875" defaultRowHeight="14.5" x14ac:dyDescent="0.35"/>
  <cols>
    <col min="3" max="3" width="20.6328125" bestFit="1" customWidth="1"/>
    <col min="4" max="4" width="60.36328125" customWidth="1"/>
  </cols>
  <sheetData>
    <row r="1" spans="2:58" ht="20" thickBot="1" x14ac:dyDescent="0.4">
      <c r="B1" s="1"/>
      <c r="C1" s="2" t="s">
        <v>12</v>
      </c>
      <c r="D1" s="3"/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146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63</v>
      </c>
      <c r="D6" s="13" t="s">
        <v>17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 t="s">
        <v>48</v>
      </c>
      <c r="D7" s="14" t="s">
        <v>18</v>
      </c>
      <c r="E7" s="54">
        <v>0</v>
      </c>
      <c r="F7" s="54">
        <v>1.064E-2</v>
      </c>
      <c r="G7" s="54">
        <v>1.064E-2</v>
      </c>
      <c r="H7" s="54">
        <v>1.064E-2</v>
      </c>
      <c r="I7" s="54">
        <v>1.064E-2</v>
      </c>
      <c r="J7" s="54">
        <v>1.064E-2</v>
      </c>
      <c r="K7" s="54">
        <v>1.064E-2</v>
      </c>
      <c r="L7" s="54">
        <v>1.064E-2</v>
      </c>
      <c r="M7" s="54">
        <v>1.064E-2</v>
      </c>
      <c r="N7" s="54">
        <v>1.064E-2</v>
      </c>
      <c r="O7" s="54">
        <v>1.064E-2</v>
      </c>
      <c r="P7" s="54">
        <v>1.064E-2</v>
      </c>
      <c r="Q7" s="54">
        <v>1.064E-2</v>
      </c>
      <c r="R7" s="54">
        <v>1.064E-2</v>
      </c>
      <c r="S7" s="54">
        <v>1.064E-2</v>
      </c>
      <c r="T7" s="54">
        <v>1.064E-2</v>
      </c>
      <c r="U7" s="54">
        <v>1.064E-2</v>
      </c>
      <c r="V7" s="54">
        <v>1.064E-2</v>
      </c>
      <c r="W7" s="54">
        <v>1.064E-2</v>
      </c>
      <c r="X7" s="54">
        <v>1.064E-2</v>
      </c>
      <c r="Y7" s="54">
        <v>1.064E-2</v>
      </c>
      <c r="Z7" s="54">
        <v>1.064E-2</v>
      </c>
      <c r="AA7" s="54">
        <v>1.064E-2</v>
      </c>
      <c r="AB7" s="54">
        <v>1.064E-2</v>
      </c>
      <c r="AC7" s="54">
        <v>1.064E-2</v>
      </c>
      <c r="AD7" s="54">
        <v>1.064E-2</v>
      </c>
      <c r="AE7" s="54">
        <v>1.064E-2</v>
      </c>
      <c r="AF7" s="54">
        <v>1.064E-2</v>
      </c>
      <c r="AG7" s="54">
        <v>1.064E-2</v>
      </c>
      <c r="AH7" s="54">
        <v>1.064E-2</v>
      </c>
      <c r="AI7" s="54">
        <v>1.064E-2</v>
      </c>
      <c r="AJ7" s="54">
        <v>1.064E-2</v>
      </c>
      <c r="AK7" s="54">
        <v>1.064E-2</v>
      </c>
      <c r="AL7" s="54">
        <v>1.064E-2</v>
      </c>
      <c r="AM7" s="54">
        <v>1.064E-2</v>
      </c>
      <c r="AN7" s="54">
        <v>1.064E-2</v>
      </c>
      <c r="AO7" s="54">
        <v>1.064E-2</v>
      </c>
      <c r="AP7" s="54">
        <v>1.064E-2</v>
      </c>
      <c r="AQ7" s="54">
        <v>1.064E-2</v>
      </c>
      <c r="AR7" s="54">
        <v>1.064E-2</v>
      </c>
      <c r="AS7" s="54">
        <v>1.064E-2</v>
      </c>
      <c r="AT7" s="54">
        <v>1.064E-2</v>
      </c>
      <c r="AU7" s="54">
        <v>1.064E-2</v>
      </c>
      <c r="AV7" s="54">
        <v>1.064E-2</v>
      </c>
      <c r="AW7" s="54">
        <v>1.064E-2</v>
      </c>
      <c r="AX7" s="54">
        <v>1.064E-2</v>
      </c>
      <c r="AY7" s="54">
        <v>1.064E-2</v>
      </c>
      <c r="AZ7" s="54">
        <v>1.064E-2</v>
      </c>
      <c r="BA7" s="54">
        <v>1.064E-2</v>
      </c>
      <c r="BB7" s="54">
        <v>1.064E-2</v>
      </c>
      <c r="BC7" s="54">
        <v>1.064E-2</v>
      </c>
      <c r="BD7" s="54">
        <v>1.064E-2</v>
      </c>
      <c r="BE7" s="54">
        <v>1.064E-2</v>
      </c>
      <c r="BF7" s="15"/>
    </row>
    <row r="8" spans="2:58" x14ac:dyDescent="0.35">
      <c r="B8" s="12"/>
      <c r="C8" s="14" t="s">
        <v>49</v>
      </c>
      <c r="D8" s="14" t="s">
        <v>19</v>
      </c>
      <c r="E8" s="55">
        <v>155</v>
      </c>
      <c r="F8" s="55">
        <v>155</v>
      </c>
      <c r="G8" s="55">
        <v>155</v>
      </c>
      <c r="H8" s="55">
        <v>155</v>
      </c>
      <c r="I8" s="55">
        <v>155</v>
      </c>
      <c r="J8" s="55">
        <v>155</v>
      </c>
      <c r="K8" s="55">
        <v>156.9716</v>
      </c>
      <c r="L8" s="55">
        <v>158.94309999999999</v>
      </c>
      <c r="M8" s="55">
        <v>160.91470000000001</v>
      </c>
      <c r="N8" s="55">
        <v>162.8862</v>
      </c>
      <c r="O8" s="55">
        <v>164.8578</v>
      </c>
      <c r="P8" s="55">
        <v>166.82929999999999</v>
      </c>
      <c r="Q8" s="55">
        <v>168.80090000000001</v>
      </c>
      <c r="R8" s="55">
        <v>170.7724</v>
      </c>
      <c r="S8" s="55">
        <v>172.744</v>
      </c>
      <c r="T8" s="55">
        <v>174.71559999999999</v>
      </c>
      <c r="U8" s="55">
        <v>176.68709999999999</v>
      </c>
      <c r="V8" s="55">
        <v>178.65870000000001</v>
      </c>
      <c r="W8" s="55">
        <v>180.6302</v>
      </c>
      <c r="X8" s="55">
        <v>182.6018</v>
      </c>
      <c r="Y8" s="55">
        <v>184.57329999999999</v>
      </c>
      <c r="Z8" s="55">
        <v>186.54490000000001</v>
      </c>
      <c r="AA8" s="55">
        <v>188.51650000000001</v>
      </c>
      <c r="AB8" s="55">
        <v>190.488</v>
      </c>
      <c r="AC8" s="55">
        <v>192.45959999999999</v>
      </c>
      <c r="AD8" s="55">
        <v>194.43109999999999</v>
      </c>
      <c r="AE8" s="55">
        <v>196.40270000000001</v>
      </c>
      <c r="AF8" s="55">
        <v>198.3742</v>
      </c>
      <c r="AG8" s="55">
        <v>200.3458</v>
      </c>
      <c r="AH8" s="55">
        <v>202.31729999999999</v>
      </c>
      <c r="AI8" s="55">
        <v>204.28890000000001</v>
      </c>
      <c r="AJ8" s="55">
        <v>206.26050000000001</v>
      </c>
      <c r="AK8" s="55">
        <v>208.232</v>
      </c>
      <c r="AL8" s="55">
        <v>210.20359999999999</v>
      </c>
      <c r="AM8" s="55">
        <v>212.17509999999999</v>
      </c>
      <c r="AN8" s="55">
        <v>214.14670000000001</v>
      </c>
      <c r="AO8" s="55">
        <v>216.1182</v>
      </c>
      <c r="AP8" s="55">
        <v>218.0898</v>
      </c>
      <c r="AQ8" s="55">
        <v>220.06129999999999</v>
      </c>
      <c r="AR8" s="55">
        <v>222.03290000000001</v>
      </c>
      <c r="AS8" s="55">
        <v>224.00450000000001</v>
      </c>
      <c r="AT8" s="55">
        <v>225.976</v>
      </c>
      <c r="AU8" s="55">
        <v>227.94759999999999</v>
      </c>
      <c r="AV8" s="55">
        <v>229.91909999999999</v>
      </c>
      <c r="AW8" s="55">
        <v>231.89070000000001</v>
      </c>
      <c r="AX8" s="55">
        <v>233.8622</v>
      </c>
      <c r="AY8" s="55">
        <v>235.8338</v>
      </c>
      <c r="AZ8" s="55">
        <v>237.80539999999999</v>
      </c>
      <c r="BA8" s="55">
        <v>239.77690000000001</v>
      </c>
      <c r="BB8" s="55">
        <v>241.74850000000001</v>
      </c>
      <c r="BC8" s="55">
        <v>243.72</v>
      </c>
      <c r="BD8" s="55">
        <v>245.69159999999999</v>
      </c>
      <c r="BE8" s="55">
        <v>247.66309999999999</v>
      </c>
      <c r="BF8" s="15"/>
    </row>
    <row r="9" spans="2:58" x14ac:dyDescent="0.35">
      <c r="B9" s="12"/>
      <c r="C9" s="14" t="s">
        <v>50</v>
      </c>
      <c r="D9" s="14" t="s">
        <v>20</v>
      </c>
      <c r="E9" s="56">
        <v>136</v>
      </c>
      <c r="F9" s="56">
        <v>136</v>
      </c>
      <c r="G9" s="56">
        <v>136</v>
      </c>
      <c r="H9" s="56">
        <v>136</v>
      </c>
      <c r="I9" s="56">
        <v>136</v>
      </c>
      <c r="J9" s="56">
        <v>136</v>
      </c>
      <c r="K9" s="57">
        <v>137.72989999999999</v>
      </c>
      <c r="L9" s="57">
        <v>139.4598</v>
      </c>
      <c r="M9" s="57">
        <v>141.18960000000001</v>
      </c>
      <c r="N9" s="57">
        <v>142.9195</v>
      </c>
      <c r="O9" s="57">
        <v>144.64940000000001</v>
      </c>
      <c r="P9" s="57">
        <v>146.3793</v>
      </c>
      <c r="Q9" s="57">
        <v>148.10919999999999</v>
      </c>
      <c r="R9" s="57">
        <v>149.8391</v>
      </c>
      <c r="S9" s="57">
        <v>151.56890000000001</v>
      </c>
      <c r="T9" s="57">
        <v>153.2988</v>
      </c>
      <c r="U9" s="57">
        <v>155.02869999999999</v>
      </c>
      <c r="V9" s="57">
        <v>156.7586</v>
      </c>
      <c r="W9" s="57">
        <v>158.48849999999999</v>
      </c>
      <c r="X9" s="57">
        <v>160.2183</v>
      </c>
      <c r="Y9" s="57">
        <v>161.94820000000001</v>
      </c>
      <c r="Z9" s="57">
        <v>163.6781</v>
      </c>
      <c r="AA9" s="57">
        <v>165.40799999999999</v>
      </c>
      <c r="AB9" s="57">
        <v>167.1379</v>
      </c>
      <c r="AC9" s="57">
        <v>168.86770000000001</v>
      </c>
      <c r="AD9" s="57">
        <v>170.5976</v>
      </c>
      <c r="AE9" s="57">
        <v>172.32749999999999</v>
      </c>
      <c r="AF9" s="57">
        <v>174.0574</v>
      </c>
      <c r="AG9" s="57">
        <v>175.78729999999999</v>
      </c>
      <c r="AH9" s="57">
        <v>177.5172</v>
      </c>
      <c r="AI9" s="57">
        <v>179.24700000000001</v>
      </c>
      <c r="AJ9" s="57">
        <v>180.9769</v>
      </c>
      <c r="AK9" s="57">
        <v>182.70679999999999</v>
      </c>
      <c r="AL9" s="57">
        <v>184.4367</v>
      </c>
      <c r="AM9" s="57">
        <v>186.16659999999999</v>
      </c>
      <c r="AN9" s="57">
        <v>187.8964</v>
      </c>
      <c r="AO9" s="57">
        <v>189.62629999999999</v>
      </c>
      <c r="AP9" s="57">
        <v>191.3562</v>
      </c>
      <c r="AQ9" s="57">
        <v>193.08609999999999</v>
      </c>
      <c r="AR9" s="57">
        <v>194.816</v>
      </c>
      <c r="AS9" s="57">
        <v>196.54580000000001</v>
      </c>
      <c r="AT9" s="57">
        <v>198.2757</v>
      </c>
      <c r="AU9" s="57">
        <v>200.00559999999999</v>
      </c>
      <c r="AV9" s="57">
        <v>201.7355</v>
      </c>
      <c r="AW9" s="57">
        <v>203.46539999999999</v>
      </c>
      <c r="AX9" s="57">
        <v>205.1953</v>
      </c>
      <c r="AY9" s="57">
        <v>206.92509999999999</v>
      </c>
      <c r="AZ9" s="57">
        <v>208.655</v>
      </c>
      <c r="BA9" s="57">
        <v>210.38489999999999</v>
      </c>
      <c r="BB9" s="57">
        <v>212.1148</v>
      </c>
      <c r="BC9" s="57">
        <v>213.84469999999999</v>
      </c>
      <c r="BD9" s="57">
        <v>215.5745</v>
      </c>
      <c r="BE9" s="57">
        <v>217.30439999999999</v>
      </c>
      <c r="BF9" s="15"/>
    </row>
    <row r="10" spans="2:58" x14ac:dyDescent="0.35">
      <c r="B10" s="12"/>
      <c r="C10" s="14" t="s">
        <v>51</v>
      </c>
      <c r="D10" s="14" t="s">
        <v>21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15"/>
    </row>
    <row r="11" spans="2:58" x14ac:dyDescent="0.35">
      <c r="B11" s="12"/>
      <c r="C11" s="14"/>
      <c r="D11" s="14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15"/>
    </row>
    <row r="12" spans="2:58" x14ac:dyDescent="0.35">
      <c r="B12" s="12"/>
      <c r="C12" s="14"/>
      <c r="D12" s="13" t="s">
        <v>22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15"/>
    </row>
    <row r="13" spans="2:58" x14ac:dyDescent="0.35">
      <c r="B13" s="12"/>
      <c r="C13" s="14" t="s">
        <v>45</v>
      </c>
      <c r="D13" s="24" t="s">
        <v>23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15"/>
    </row>
    <row r="14" spans="2:58" x14ac:dyDescent="0.35">
      <c r="B14" s="12"/>
      <c r="C14" s="14" t="s">
        <v>46</v>
      </c>
      <c r="D14" s="24" t="s">
        <v>44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15"/>
    </row>
    <row r="15" spans="2:58" x14ac:dyDescent="0.35">
      <c r="B15" s="12"/>
      <c r="C15" s="14" t="s">
        <v>47</v>
      </c>
      <c r="D15" s="24" t="s">
        <v>24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15"/>
    </row>
    <row r="16" spans="2:58" x14ac:dyDescent="0.35">
      <c r="B16" s="12"/>
      <c r="C16" s="14"/>
      <c r="D16" s="14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15"/>
    </row>
    <row r="17" spans="2:58" x14ac:dyDescent="0.35">
      <c r="B17" s="12"/>
      <c r="C17" s="14"/>
      <c r="D17" s="13" t="s">
        <v>25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15"/>
    </row>
    <row r="18" spans="2:58" x14ac:dyDescent="0.35">
      <c r="B18" s="12"/>
      <c r="C18" s="14" t="s">
        <v>56</v>
      </c>
      <c r="D18" s="14" t="s">
        <v>26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>
        <v>0</v>
      </c>
      <c r="AP18" s="57">
        <v>0</v>
      </c>
      <c r="AQ18" s="57">
        <v>0</v>
      </c>
      <c r="AR18" s="57">
        <v>0</v>
      </c>
      <c r="AS18" s="57">
        <v>0</v>
      </c>
      <c r="AT18" s="57">
        <v>0</v>
      </c>
      <c r="AU18" s="57">
        <v>0</v>
      </c>
      <c r="AV18" s="57">
        <v>0</v>
      </c>
      <c r="AW18" s="57">
        <v>0</v>
      </c>
      <c r="AX18" s="57">
        <v>0</v>
      </c>
      <c r="AY18" s="57">
        <v>0</v>
      </c>
      <c r="AZ18" s="57">
        <v>0</v>
      </c>
      <c r="BA18" s="57">
        <v>0</v>
      </c>
      <c r="BB18" s="57">
        <v>0</v>
      </c>
      <c r="BC18" s="57">
        <v>0</v>
      </c>
      <c r="BD18" s="57">
        <v>0</v>
      </c>
      <c r="BE18" s="57">
        <v>0</v>
      </c>
      <c r="BF18" s="15"/>
    </row>
    <row r="19" spans="2:58" x14ac:dyDescent="0.35">
      <c r="B19" s="12"/>
      <c r="C19" s="14" t="s">
        <v>57</v>
      </c>
      <c r="D19" s="14" t="s">
        <v>27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57">
        <v>0</v>
      </c>
      <c r="AK19" s="57">
        <v>0</v>
      </c>
      <c r="AL19" s="57">
        <v>0</v>
      </c>
      <c r="AM19" s="57">
        <v>0</v>
      </c>
      <c r="AN19" s="57">
        <v>0</v>
      </c>
      <c r="AO19" s="57">
        <v>0</v>
      </c>
      <c r="AP19" s="57">
        <v>0</v>
      </c>
      <c r="AQ19" s="57">
        <v>0</v>
      </c>
      <c r="AR19" s="57">
        <v>0</v>
      </c>
      <c r="AS19" s="57">
        <v>0</v>
      </c>
      <c r="AT19" s="57">
        <v>0</v>
      </c>
      <c r="AU19" s="57">
        <v>0</v>
      </c>
      <c r="AV19" s="57">
        <v>0</v>
      </c>
      <c r="AW19" s="57">
        <v>0</v>
      </c>
      <c r="AX19" s="57">
        <v>0</v>
      </c>
      <c r="AY19" s="57">
        <v>0</v>
      </c>
      <c r="AZ19" s="57">
        <v>0</v>
      </c>
      <c r="BA19" s="57">
        <v>0</v>
      </c>
      <c r="BB19" s="57">
        <v>0</v>
      </c>
      <c r="BC19" s="57">
        <v>0</v>
      </c>
      <c r="BD19" s="57">
        <v>0</v>
      </c>
      <c r="BE19" s="57">
        <v>0</v>
      </c>
      <c r="BF19" s="15"/>
    </row>
    <row r="20" spans="2:58" x14ac:dyDescent="0.35">
      <c r="B20" s="12"/>
      <c r="C20" s="14" t="s">
        <v>55</v>
      </c>
      <c r="D20" s="14" t="s">
        <v>28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0</v>
      </c>
      <c r="AK20" s="57">
        <v>0</v>
      </c>
      <c r="AL20" s="57">
        <v>0</v>
      </c>
      <c r="AM20" s="57">
        <v>0</v>
      </c>
      <c r="AN20" s="57">
        <v>0</v>
      </c>
      <c r="AO20" s="57">
        <v>0</v>
      </c>
      <c r="AP20" s="57">
        <v>0</v>
      </c>
      <c r="AQ20" s="57">
        <v>0</v>
      </c>
      <c r="AR20" s="57">
        <v>0</v>
      </c>
      <c r="AS20" s="57">
        <v>0</v>
      </c>
      <c r="AT20" s="57">
        <v>0</v>
      </c>
      <c r="AU20" s="57">
        <v>0</v>
      </c>
      <c r="AV20" s="57">
        <v>0</v>
      </c>
      <c r="AW20" s="57">
        <v>0</v>
      </c>
      <c r="AX20" s="57">
        <v>0</v>
      </c>
      <c r="AY20" s="57">
        <v>0</v>
      </c>
      <c r="AZ20" s="57">
        <v>0</v>
      </c>
      <c r="BA20" s="57">
        <v>0</v>
      </c>
      <c r="BB20" s="57">
        <v>0</v>
      </c>
      <c r="BC20" s="57">
        <v>0</v>
      </c>
      <c r="BD20" s="57">
        <v>0</v>
      </c>
      <c r="BE20" s="57">
        <v>0</v>
      </c>
      <c r="BF20" s="15"/>
    </row>
    <row r="21" spans="2:58" x14ac:dyDescent="0.35">
      <c r="B21" s="12"/>
      <c r="C21" s="14"/>
      <c r="D21" s="14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15"/>
    </row>
    <row r="22" spans="2:58" x14ac:dyDescent="0.35">
      <c r="B22" s="12"/>
      <c r="C22" s="14"/>
      <c r="D22" s="13" t="s">
        <v>29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15"/>
    </row>
    <row r="23" spans="2:58" x14ac:dyDescent="0.35">
      <c r="B23" s="12"/>
      <c r="C23" s="14" t="s">
        <v>52</v>
      </c>
      <c r="D23" s="14" t="s">
        <v>30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57">
        <v>0</v>
      </c>
      <c r="AP23" s="57">
        <v>0</v>
      </c>
      <c r="AQ23" s="57">
        <v>0</v>
      </c>
      <c r="AR23" s="57">
        <v>0</v>
      </c>
      <c r="AS23" s="57">
        <v>0</v>
      </c>
      <c r="AT23" s="57">
        <v>0</v>
      </c>
      <c r="AU23" s="57">
        <v>0</v>
      </c>
      <c r="AV23" s="57">
        <v>0</v>
      </c>
      <c r="AW23" s="57">
        <v>0</v>
      </c>
      <c r="AX23" s="57">
        <v>0</v>
      </c>
      <c r="AY23" s="57">
        <v>0</v>
      </c>
      <c r="AZ23" s="57">
        <v>0</v>
      </c>
      <c r="BA23" s="57">
        <v>0</v>
      </c>
      <c r="BB23" s="57">
        <v>0</v>
      </c>
      <c r="BC23" s="57">
        <v>0</v>
      </c>
      <c r="BD23" s="57">
        <v>0</v>
      </c>
      <c r="BE23" s="57">
        <v>0</v>
      </c>
      <c r="BF23" s="15"/>
    </row>
    <row r="24" spans="2:58" x14ac:dyDescent="0.35">
      <c r="B24" s="12"/>
      <c r="C24" s="14" t="s">
        <v>53</v>
      </c>
      <c r="D24" s="14" t="s">
        <v>31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57">
        <v>0</v>
      </c>
      <c r="AK24" s="57">
        <v>0</v>
      </c>
      <c r="AL24" s="57">
        <v>0</v>
      </c>
      <c r="AM24" s="57">
        <v>0</v>
      </c>
      <c r="AN24" s="57">
        <v>0</v>
      </c>
      <c r="AO24" s="57">
        <v>0</v>
      </c>
      <c r="AP24" s="57">
        <v>0</v>
      </c>
      <c r="AQ24" s="57">
        <v>0</v>
      </c>
      <c r="AR24" s="57">
        <v>0</v>
      </c>
      <c r="AS24" s="57">
        <v>0</v>
      </c>
      <c r="AT24" s="57">
        <v>0</v>
      </c>
      <c r="AU24" s="57">
        <v>0</v>
      </c>
      <c r="AV24" s="57">
        <v>0</v>
      </c>
      <c r="AW24" s="57">
        <v>0</v>
      </c>
      <c r="AX24" s="57">
        <v>0</v>
      </c>
      <c r="AY24" s="57">
        <v>0</v>
      </c>
      <c r="AZ24" s="57">
        <v>0</v>
      </c>
      <c r="BA24" s="57">
        <v>0</v>
      </c>
      <c r="BB24" s="57">
        <v>0</v>
      </c>
      <c r="BC24" s="57">
        <v>0</v>
      </c>
      <c r="BD24" s="57">
        <v>0</v>
      </c>
      <c r="BE24" s="57">
        <v>0</v>
      </c>
      <c r="BF24" s="15"/>
    </row>
    <row r="25" spans="2:58" x14ac:dyDescent="0.35">
      <c r="B25" s="12"/>
      <c r="C25" s="14" t="s">
        <v>54</v>
      </c>
      <c r="D25" s="14" t="s">
        <v>32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>
        <v>0</v>
      </c>
      <c r="AM25" s="57">
        <v>0</v>
      </c>
      <c r="AN25" s="57">
        <v>0</v>
      </c>
      <c r="AO25" s="57">
        <v>0</v>
      </c>
      <c r="AP25" s="57">
        <v>0</v>
      </c>
      <c r="AQ25" s="57">
        <v>0</v>
      </c>
      <c r="AR25" s="57">
        <v>0</v>
      </c>
      <c r="AS25" s="57">
        <v>0</v>
      </c>
      <c r="AT25" s="57">
        <v>0</v>
      </c>
      <c r="AU25" s="57">
        <v>0</v>
      </c>
      <c r="AV25" s="57">
        <v>0</v>
      </c>
      <c r="AW25" s="57">
        <v>0</v>
      </c>
      <c r="AX25" s="57">
        <v>0</v>
      </c>
      <c r="AY25" s="57">
        <v>0</v>
      </c>
      <c r="AZ25" s="57">
        <v>0</v>
      </c>
      <c r="BA25" s="57">
        <v>0</v>
      </c>
      <c r="BB25" s="57">
        <v>0</v>
      </c>
      <c r="BC25" s="57">
        <v>0</v>
      </c>
      <c r="BD25" s="57">
        <v>0</v>
      </c>
      <c r="BE25" s="57">
        <v>0</v>
      </c>
      <c r="BF25" s="15"/>
    </row>
    <row r="26" spans="2:58" x14ac:dyDescent="0.35">
      <c r="B26" s="12"/>
      <c r="C26" s="14"/>
      <c r="D26" s="14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15"/>
    </row>
    <row r="27" spans="2:58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8"/>
    </row>
    <row r="29" spans="2:58" ht="15" thickBot="1" x14ac:dyDescent="0.4"/>
    <row r="30" spans="2:58" x14ac:dyDescent="0.3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1"/>
    </row>
    <row r="31" spans="2:58" x14ac:dyDescent="0.35">
      <c r="B31" s="12"/>
      <c r="C31" s="14"/>
      <c r="D31" s="13" t="s">
        <v>147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5"/>
    </row>
    <row r="32" spans="2:58" x14ac:dyDescent="0.35">
      <c r="B32" s="12"/>
      <c r="C32" s="14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5"/>
    </row>
    <row r="33" spans="2:58" x14ac:dyDescent="0.35">
      <c r="B33" s="12"/>
      <c r="C33" s="13" t="s">
        <v>63</v>
      </c>
      <c r="D33" s="13" t="s">
        <v>100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5"/>
    </row>
    <row r="34" spans="2:58" x14ac:dyDescent="0.35">
      <c r="B34" s="12"/>
      <c r="C34" s="14" t="s">
        <v>81</v>
      </c>
      <c r="D34" s="14" t="s">
        <v>90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15"/>
    </row>
    <row r="35" spans="2:58" x14ac:dyDescent="0.35">
      <c r="B35" s="12"/>
      <c r="C35" s="14" t="s">
        <v>82</v>
      </c>
      <c r="D35" s="14" t="s">
        <v>91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5">
        <v>0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15"/>
    </row>
    <row r="36" spans="2:58" x14ac:dyDescent="0.35">
      <c r="B36" s="12"/>
      <c r="C36" s="14" t="s">
        <v>83</v>
      </c>
      <c r="D36" s="14" t="s">
        <v>97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15"/>
    </row>
    <row r="37" spans="2:58" x14ac:dyDescent="0.35">
      <c r="B37" s="12"/>
      <c r="C37" s="14"/>
      <c r="D37" s="14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15"/>
    </row>
    <row r="38" spans="2:58" x14ac:dyDescent="0.35">
      <c r="B38" s="12"/>
      <c r="C38" s="14"/>
      <c r="D38" s="13" t="s">
        <v>99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15"/>
    </row>
    <row r="39" spans="2:58" x14ac:dyDescent="0.35">
      <c r="B39" s="12"/>
      <c r="C39" s="14" t="s">
        <v>85</v>
      </c>
      <c r="D39" s="14" t="s">
        <v>92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  <c r="AJ39" s="57">
        <v>0</v>
      </c>
      <c r="AK39" s="57">
        <v>0</v>
      </c>
      <c r="AL39" s="57">
        <v>0</v>
      </c>
      <c r="AM39" s="57">
        <v>0</v>
      </c>
      <c r="AN39" s="57">
        <v>0</v>
      </c>
      <c r="AO39" s="57">
        <v>0</v>
      </c>
      <c r="AP39" s="57">
        <v>0</v>
      </c>
      <c r="AQ39" s="57">
        <v>0</v>
      </c>
      <c r="AR39" s="57">
        <v>0</v>
      </c>
      <c r="AS39" s="57">
        <v>0</v>
      </c>
      <c r="AT39" s="57">
        <v>0</v>
      </c>
      <c r="AU39" s="57">
        <v>0</v>
      </c>
      <c r="AV39" s="57">
        <v>0</v>
      </c>
      <c r="AW39" s="57">
        <v>0</v>
      </c>
      <c r="AX39" s="57">
        <v>0</v>
      </c>
      <c r="AY39" s="57">
        <v>0</v>
      </c>
      <c r="AZ39" s="57">
        <v>0</v>
      </c>
      <c r="BA39" s="57">
        <v>0</v>
      </c>
      <c r="BB39" s="57">
        <v>0</v>
      </c>
      <c r="BC39" s="57">
        <v>0</v>
      </c>
      <c r="BD39" s="57">
        <v>0</v>
      </c>
      <c r="BE39" s="57">
        <v>0</v>
      </c>
      <c r="BF39" s="15"/>
    </row>
    <row r="40" spans="2:58" x14ac:dyDescent="0.35">
      <c r="B40" s="12"/>
      <c r="C40" s="14" t="s">
        <v>86</v>
      </c>
      <c r="D40" s="24" t="s">
        <v>93</v>
      </c>
      <c r="E40" s="54">
        <v>420.87540000000001</v>
      </c>
      <c r="F40" s="54">
        <v>430.88589999999999</v>
      </c>
      <c r="G40" s="54">
        <v>431.55529999999999</v>
      </c>
      <c r="H40" s="54">
        <v>430.88589999999999</v>
      </c>
      <c r="I40" s="54">
        <v>403.08679999999998</v>
      </c>
      <c r="J40" s="54">
        <v>378.65730000000002</v>
      </c>
      <c r="K40" s="54">
        <v>342.01710000000003</v>
      </c>
      <c r="L40" s="54">
        <v>328.55309999999997</v>
      </c>
      <c r="M40" s="54">
        <v>316.40289999999999</v>
      </c>
      <c r="N40" s="54">
        <v>305.3827</v>
      </c>
      <c r="O40" s="54">
        <v>295.34219999999999</v>
      </c>
      <c r="P40" s="54">
        <v>286.15620000000001</v>
      </c>
      <c r="Q40" s="54">
        <v>277.72000000000003</v>
      </c>
      <c r="R40" s="54">
        <v>269.94560000000001</v>
      </c>
      <c r="S40" s="54">
        <v>262.75790000000001</v>
      </c>
      <c r="T40" s="54">
        <v>256.09289999999999</v>
      </c>
      <c r="U40" s="54">
        <v>249.8956</v>
      </c>
      <c r="V40" s="54">
        <v>244.11850000000001</v>
      </c>
      <c r="W40" s="54">
        <v>238.72020000000001</v>
      </c>
      <c r="X40" s="54">
        <v>233.66460000000001</v>
      </c>
      <c r="Y40" s="54">
        <v>228.92019999999999</v>
      </c>
      <c r="Z40" s="54">
        <v>224.45910000000001</v>
      </c>
      <c r="AA40" s="54">
        <v>220.25649999999999</v>
      </c>
      <c r="AB40" s="54">
        <v>216.29069999999999</v>
      </c>
      <c r="AC40" s="54">
        <v>212.54220000000001</v>
      </c>
      <c r="AD40" s="54">
        <v>208.99359999999999</v>
      </c>
      <c r="AE40" s="54">
        <v>205.6294</v>
      </c>
      <c r="AF40" s="54">
        <v>202.43549999999999</v>
      </c>
      <c r="AG40" s="54">
        <v>199.39940000000001</v>
      </c>
      <c r="AH40" s="54">
        <v>196.5095</v>
      </c>
      <c r="AI40" s="54">
        <v>193.75559999999999</v>
      </c>
      <c r="AJ40" s="54">
        <v>191.1284</v>
      </c>
      <c r="AK40" s="54">
        <v>188.61920000000001</v>
      </c>
      <c r="AL40" s="54">
        <v>184.2484</v>
      </c>
      <c r="AM40" s="54">
        <v>179.8775</v>
      </c>
      <c r="AN40" s="54">
        <v>175.5067</v>
      </c>
      <c r="AO40" s="54">
        <v>171.13579999999999</v>
      </c>
      <c r="AP40" s="54">
        <v>166.76499999999999</v>
      </c>
      <c r="AQ40" s="54">
        <v>162.39410000000001</v>
      </c>
      <c r="AR40" s="54">
        <v>158.02330000000001</v>
      </c>
      <c r="AS40" s="54">
        <v>153.6525</v>
      </c>
      <c r="AT40" s="54">
        <v>149.2816</v>
      </c>
      <c r="AU40" s="54">
        <v>144.91079999999999</v>
      </c>
      <c r="AV40" s="54">
        <v>140.53989999999999</v>
      </c>
      <c r="AW40" s="54">
        <v>136.16909999999999</v>
      </c>
      <c r="AX40" s="54">
        <v>131.79820000000001</v>
      </c>
      <c r="AY40" s="54">
        <v>127.42740000000001</v>
      </c>
      <c r="AZ40" s="54">
        <v>123.0565</v>
      </c>
      <c r="BA40" s="54">
        <v>118.6857</v>
      </c>
      <c r="BB40" s="54">
        <v>114.31480000000001</v>
      </c>
      <c r="BC40" s="54">
        <v>109.944</v>
      </c>
      <c r="BD40" s="54">
        <v>105.5731</v>
      </c>
      <c r="BE40" s="54">
        <v>101.20229999999999</v>
      </c>
      <c r="BF40" s="15"/>
    </row>
    <row r="41" spans="2:58" x14ac:dyDescent="0.35">
      <c r="B41" s="12"/>
      <c r="C41" s="14" t="s">
        <v>87</v>
      </c>
      <c r="D41" s="24" t="s">
        <v>98</v>
      </c>
      <c r="E41" s="54">
        <v>420.87540000000001</v>
      </c>
      <c r="F41" s="54">
        <v>430.88589999999999</v>
      </c>
      <c r="G41" s="54">
        <v>431.55529999999999</v>
      </c>
      <c r="H41" s="54">
        <v>430.88589999999999</v>
      </c>
      <c r="I41" s="54">
        <v>403.08679999999998</v>
      </c>
      <c r="J41" s="54">
        <v>378.65730000000002</v>
      </c>
      <c r="K41" s="54">
        <v>357.0197</v>
      </c>
      <c r="L41" s="54">
        <v>337.72140000000002</v>
      </c>
      <c r="M41" s="54">
        <v>320.40230000000003</v>
      </c>
      <c r="N41" s="54">
        <v>304.77300000000002</v>
      </c>
      <c r="O41" s="54">
        <v>290.59750000000003</v>
      </c>
      <c r="P41" s="54">
        <v>277.68200000000002</v>
      </c>
      <c r="Q41" s="54">
        <v>265.86579999999998</v>
      </c>
      <c r="R41" s="54">
        <v>255.01410000000001</v>
      </c>
      <c r="S41" s="54">
        <v>245.0136</v>
      </c>
      <c r="T41" s="54">
        <v>235.76779999999999</v>
      </c>
      <c r="U41" s="54">
        <v>227.1944</v>
      </c>
      <c r="V41" s="54">
        <v>219.2227</v>
      </c>
      <c r="W41" s="54">
        <v>211.79140000000001</v>
      </c>
      <c r="X41" s="54">
        <v>204.84739999999999</v>
      </c>
      <c r="Y41" s="54">
        <v>198.3443</v>
      </c>
      <c r="Z41" s="54">
        <v>192.2414</v>
      </c>
      <c r="AA41" s="54">
        <v>186.50290000000001</v>
      </c>
      <c r="AB41" s="54">
        <v>181.09700000000001</v>
      </c>
      <c r="AC41" s="54">
        <v>175.9956</v>
      </c>
      <c r="AD41" s="54">
        <v>171.1739</v>
      </c>
      <c r="AE41" s="54">
        <v>166.60919999999999</v>
      </c>
      <c r="AF41" s="54">
        <v>162.2817</v>
      </c>
      <c r="AG41" s="54">
        <v>158.17330000000001</v>
      </c>
      <c r="AH41" s="54">
        <v>154.26779999999999</v>
      </c>
      <c r="AI41" s="54">
        <v>150.5505</v>
      </c>
      <c r="AJ41" s="54">
        <v>147.00810000000001</v>
      </c>
      <c r="AK41" s="54">
        <v>143.62860000000001</v>
      </c>
      <c r="AL41" s="54">
        <v>140.40100000000001</v>
      </c>
      <c r="AM41" s="54">
        <v>137.31530000000001</v>
      </c>
      <c r="AN41" s="54">
        <v>134.3623</v>
      </c>
      <c r="AO41" s="54">
        <v>131.53360000000001</v>
      </c>
      <c r="AP41" s="54">
        <v>128.82159999999999</v>
      </c>
      <c r="AQ41" s="54">
        <v>126.2191</v>
      </c>
      <c r="AR41" s="54">
        <v>123.7197</v>
      </c>
      <c r="AS41" s="54">
        <v>121.31740000000001</v>
      </c>
      <c r="AT41" s="54">
        <v>119.00660000000001</v>
      </c>
      <c r="AU41" s="54">
        <v>116.7822</v>
      </c>
      <c r="AV41" s="54">
        <v>114.63939999999999</v>
      </c>
      <c r="AW41" s="54">
        <v>112.57380000000001</v>
      </c>
      <c r="AX41" s="54">
        <v>110.5813</v>
      </c>
      <c r="AY41" s="54">
        <v>108.65819999999999</v>
      </c>
      <c r="AZ41" s="54">
        <v>106.8008</v>
      </c>
      <c r="BA41" s="54">
        <v>105.00579999999999</v>
      </c>
      <c r="BB41" s="54">
        <v>103.2702</v>
      </c>
      <c r="BC41" s="54">
        <v>101.59099999999999</v>
      </c>
      <c r="BD41" s="54">
        <v>99.965500000000006</v>
      </c>
      <c r="BE41" s="54">
        <v>98.391300000000001</v>
      </c>
      <c r="BF41" s="15"/>
    </row>
    <row r="42" spans="2:58" x14ac:dyDescent="0.35">
      <c r="B42" s="12"/>
      <c r="C42" s="14"/>
      <c r="D42" s="24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15"/>
    </row>
    <row r="43" spans="2:58" x14ac:dyDescent="0.35">
      <c r="B43" s="12"/>
      <c r="C43" s="14"/>
      <c r="D43" s="13" t="s">
        <v>17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15"/>
    </row>
    <row r="44" spans="2:58" x14ac:dyDescent="0.35">
      <c r="B44" s="12"/>
      <c r="C44" s="14" t="s">
        <v>88</v>
      </c>
      <c r="D44" s="14" t="s">
        <v>96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  <c r="AJ44" s="57">
        <v>0</v>
      </c>
      <c r="AK44" s="57">
        <v>0</v>
      </c>
      <c r="AL44" s="57">
        <v>0</v>
      </c>
      <c r="AM44" s="57">
        <v>0</v>
      </c>
      <c r="AN44" s="57">
        <v>0</v>
      </c>
      <c r="AO44" s="57">
        <v>0</v>
      </c>
      <c r="AP44" s="57">
        <v>0</v>
      </c>
      <c r="AQ44" s="57">
        <v>0</v>
      </c>
      <c r="AR44" s="57">
        <v>0</v>
      </c>
      <c r="AS44" s="57">
        <v>0</v>
      </c>
      <c r="AT44" s="57">
        <v>0</v>
      </c>
      <c r="AU44" s="57">
        <v>0</v>
      </c>
      <c r="AV44" s="57">
        <v>0</v>
      </c>
      <c r="AW44" s="57">
        <v>0</v>
      </c>
      <c r="AX44" s="57">
        <v>0</v>
      </c>
      <c r="AY44" s="57">
        <v>0</v>
      </c>
      <c r="AZ44" s="57">
        <v>0</v>
      </c>
      <c r="BA44" s="57">
        <v>0</v>
      </c>
      <c r="BB44" s="57">
        <v>0</v>
      </c>
      <c r="BC44" s="57">
        <v>0</v>
      </c>
      <c r="BD44" s="57">
        <v>0</v>
      </c>
      <c r="BE44" s="57">
        <v>0</v>
      </c>
      <c r="BF44" s="15"/>
    </row>
    <row r="45" spans="2:58" x14ac:dyDescent="0.35">
      <c r="B45" s="12"/>
      <c r="C45" s="14" t="s">
        <v>89</v>
      </c>
      <c r="D45" s="14" t="s">
        <v>95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>
        <v>0</v>
      </c>
      <c r="AK45" s="57">
        <v>0</v>
      </c>
      <c r="AL45" s="57">
        <v>0</v>
      </c>
      <c r="AM45" s="57">
        <v>0</v>
      </c>
      <c r="AN45" s="57">
        <v>0</v>
      </c>
      <c r="AO45" s="57">
        <v>0</v>
      </c>
      <c r="AP45" s="57">
        <v>0</v>
      </c>
      <c r="AQ45" s="57">
        <v>0</v>
      </c>
      <c r="AR45" s="57">
        <v>0</v>
      </c>
      <c r="AS45" s="57">
        <v>0</v>
      </c>
      <c r="AT45" s="57">
        <v>0</v>
      </c>
      <c r="AU45" s="57">
        <v>0</v>
      </c>
      <c r="AV45" s="57">
        <v>0</v>
      </c>
      <c r="AW45" s="57">
        <v>0</v>
      </c>
      <c r="AX45" s="57">
        <v>0</v>
      </c>
      <c r="AY45" s="57">
        <v>0</v>
      </c>
      <c r="AZ45" s="57">
        <v>0</v>
      </c>
      <c r="BA45" s="57">
        <v>0</v>
      </c>
      <c r="BB45" s="57">
        <v>0</v>
      </c>
      <c r="BC45" s="57">
        <v>0</v>
      </c>
      <c r="BD45" s="57">
        <v>0</v>
      </c>
      <c r="BE45" s="57">
        <v>0</v>
      </c>
      <c r="BF45" s="15"/>
    </row>
    <row r="46" spans="2:58" x14ac:dyDescent="0.35">
      <c r="B46" s="12"/>
      <c r="C46" s="14" t="s">
        <v>71</v>
      </c>
      <c r="D46" s="14" t="s">
        <v>94</v>
      </c>
      <c r="E46" s="57">
        <v>210.43770000000001</v>
      </c>
      <c r="F46" s="57">
        <v>215.44300000000001</v>
      </c>
      <c r="G46" s="57">
        <v>215.77770000000001</v>
      </c>
      <c r="H46" s="57">
        <v>215.44300000000001</v>
      </c>
      <c r="I46" s="57">
        <v>201.54339999999999</v>
      </c>
      <c r="J46" s="57">
        <v>189.3287</v>
      </c>
      <c r="K46" s="57">
        <v>171.0086</v>
      </c>
      <c r="L46" s="57">
        <v>164.2766</v>
      </c>
      <c r="M46" s="57">
        <v>158.20140000000001</v>
      </c>
      <c r="N46" s="57">
        <v>152.69130000000001</v>
      </c>
      <c r="O46" s="57">
        <v>147.6711</v>
      </c>
      <c r="P46" s="57">
        <v>143.07810000000001</v>
      </c>
      <c r="Q46" s="57">
        <v>138.86009999999999</v>
      </c>
      <c r="R46" s="57">
        <v>134.97280000000001</v>
      </c>
      <c r="S46" s="57">
        <v>131.37889999999999</v>
      </c>
      <c r="T46" s="57">
        <v>128.04640000000001</v>
      </c>
      <c r="U46" s="57">
        <v>124.9478</v>
      </c>
      <c r="V46" s="57">
        <v>122.0592</v>
      </c>
      <c r="W46" s="57">
        <v>119.3601</v>
      </c>
      <c r="X46" s="57">
        <v>116.83240000000001</v>
      </c>
      <c r="Y46" s="57">
        <v>114.4601</v>
      </c>
      <c r="Z46" s="57">
        <v>112.2295</v>
      </c>
      <c r="AA46" s="57">
        <v>110.1283</v>
      </c>
      <c r="AB46" s="57">
        <v>108.14530000000001</v>
      </c>
      <c r="AC46" s="57">
        <v>106.2711</v>
      </c>
      <c r="AD46" s="57">
        <v>104.49679999999999</v>
      </c>
      <c r="AE46" s="57">
        <v>102.8147</v>
      </c>
      <c r="AF46" s="57">
        <v>101.2178</v>
      </c>
      <c r="AG46" s="57">
        <v>99.699700000000007</v>
      </c>
      <c r="AH46" s="57">
        <v>98.2547</v>
      </c>
      <c r="AI46" s="57">
        <v>96.877899999999997</v>
      </c>
      <c r="AJ46" s="57">
        <v>95.5642</v>
      </c>
      <c r="AK46" s="57">
        <v>94.309600000000003</v>
      </c>
      <c r="AL46" s="57">
        <v>92.124200000000002</v>
      </c>
      <c r="AM46" s="57">
        <v>89.938800000000001</v>
      </c>
      <c r="AN46" s="57">
        <v>87.753299999999996</v>
      </c>
      <c r="AO46" s="57">
        <v>85.567899999999995</v>
      </c>
      <c r="AP46" s="57">
        <v>83.382499999999993</v>
      </c>
      <c r="AQ46" s="57">
        <v>81.197100000000006</v>
      </c>
      <c r="AR46" s="57">
        <v>79.011600000000001</v>
      </c>
      <c r="AS46" s="57">
        <v>76.8262</v>
      </c>
      <c r="AT46" s="57">
        <v>74.640799999999999</v>
      </c>
      <c r="AU46" s="57">
        <v>72.455399999999997</v>
      </c>
      <c r="AV46" s="57">
        <v>70.269900000000007</v>
      </c>
      <c r="AW46" s="57">
        <v>68.084500000000006</v>
      </c>
      <c r="AX46" s="57">
        <v>65.899100000000004</v>
      </c>
      <c r="AY46" s="57">
        <v>63.713700000000003</v>
      </c>
      <c r="AZ46" s="57">
        <v>61.528199999999998</v>
      </c>
      <c r="BA46" s="57">
        <v>59.342799999999997</v>
      </c>
      <c r="BB46" s="57">
        <v>57.157400000000003</v>
      </c>
      <c r="BC46" s="57">
        <v>54.972000000000001</v>
      </c>
      <c r="BD46" s="57">
        <v>52.786499999999997</v>
      </c>
      <c r="BE46" s="57">
        <v>50.601100000000002</v>
      </c>
      <c r="BF46" s="15"/>
    </row>
    <row r="47" spans="2:58" ht="15" thickBot="1" x14ac:dyDescent="0.4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8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10BC-58B9-45E7-AFF7-0C884F7CE0FC}">
  <sheetPr>
    <tabColor rgb="FF92D050"/>
  </sheetPr>
  <dimension ref="B1:BG47"/>
  <sheetViews>
    <sheetView workbookViewId="0"/>
  </sheetViews>
  <sheetFormatPr baseColWidth="10" defaultColWidth="11.54296875" defaultRowHeight="14.5" x14ac:dyDescent="0.35"/>
  <cols>
    <col min="3" max="3" width="20.6328125" bestFit="1" customWidth="1"/>
    <col min="4" max="4" width="60.81640625" bestFit="1" customWidth="1"/>
    <col min="5" max="5" width="5.81640625" bestFit="1" customWidth="1"/>
  </cols>
  <sheetData>
    <row r="1" spans="2:59" ht="20" thickBot="1" x14ac:dyDescent="0.4">
      <c r="B1" s="1"/>
      <c r="C1" s="2" t="s">
        <v>12</v>
      </c>
      <c r="D1" s="3"/>
      <c r="E1" s="3"/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  <c r="AR1" s="3">
        <v>2056</v>
      </c>
      <c r="AS1" s="3">
        <v>2057</v>
      </c>
      <c r="AT1" s="3">
        <v>2058</v>
      </c>
      <c r="AU1" s="3">
        <v>2059</v>
      </c>
      <c r="AV1" s="3">
        <v>2060</v>
      </c>
      <c r="AW1" s="3">
        <v>2061</v>
      </c>
      <c r="AX1" s="3">
        <v>2062</v>
      </c>
      <c r="AY1" s="3">
        <v>2063</v>
      </c>
      <c r="AZ1" s="3">
        <v>2064</v>
      </c>
      <c r="BA1" s="3">
        <v>2065</v>
      </c>
      <c r="BB1" s="3">
        <v>2066</v>
      </c>
      <c r="BC1" s="3">
        <v>2067</v>
      </c>
      <c r="BD1" s="3">
        <v>2068</v>
      </c>
      <c r="BE1" s="3">
        <v>2069</v>
      </c>
      <c r="BF1" s="3">
        <v>2070</v>
      </c>
      <c r="BG1" s="4"/>
    </row>
    <row r="2" spans="2:59" ht="15" thickBot="1" x14ac:dyDescent="0.4"/>
    <row r="3" spans="2:59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1"/>
    </row>
    <row r="4" spans="2:59" x14ac:dyDescent="0.35">
      <c r="B4" s="12"/>
      <c r="C4" s="14"/>
      <c r="D4" s="13" t="s">
        <v>142</v>
      </c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5"/>
    </row>
    <row r="5" spans="2:59" x14ac:dyDescent="0.35">
      <c r="B5" s="12"/>
      <c r="C5" s="14"/>
      <c r="D5" s="13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5"/>
    </row>
    <row r="6" spans="2:59" x14ac:dyDescent="0.35">
      <c r="B6" s="12"/>
      <c r="C6" s="13" t="s">
        <v>63</v>
      </c>
      <c r="D6" s="13" t="s">
        <v>17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5"/>
    </row>
    <row r="7" spans="2:59" x14ac:dyDescent="0.35">
      <c r="B7" s="12"/>
      <c r="C7" s="14" t="s">
        <v>48</v>
      </c>
      <c r="D7" s="14" t="s">
        <v>18</v>
      </c>
      <c r="E7" s="14"/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0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15"/>
    </row>
    <row r="8" spans="2:59" x14ac:dyDescent="0.35">
      <c r="B8" s="12"/>
      <c r="C8" s="14" t="s">
        <v>49</v>
      </c>
      <c r="D8" s="14" t="s">
        <v>19</v>
      </c>
      <c r="E8" s="14"/>
      <c r="F8" s="54">
        <v>47.5</v>
      </c>
      <c r="G8" s="54">
        <v>47.5</v>
      </c>
      <c r="H8" s="54">
        <v>47.5</v>
      </c>
      <c r="I8" s="54">
        <v>47.5</v>
      </c>
      <c r="J8" s="54">
        <v>47.5</v>
      </c>
      <c r="K8" s="54">
        <v>47.5</v>
      </c>
      <c r="L8" s="54">
        <v>47.5</v>
      </c>
      <c r="M8" s="54">
        <v>47.5</v>
      </c>
      <c r="N8" s="54">
        <v>47.5</v>
      </c>
      <c r="O8" s="54">
        <v>47.5</v>
      </c>
      <c r="P8" s="54">
        <v>47.5</v>
      </c>
      <c r="Q8" s="54">
        <v>47.5</v>
      </c>
      <c r="R8" s="54">
        <v>47.5</v>
      </c>
      <c r="S8" s="54">
        <v>47.5</v>
      </c>
      <c r="T8" s="54">
        <v>47.5</v>
      </c>
      <c r="U8" s="54">
        <v>47.5</v>
      </c>
      <c r="V8" s="54">
        <v>47.5</v>
      </c>
      <c r="W8" s="54">
        <v>47.5</v>
      </c>
      <c r="X8" s="54">
        <v>47.5</v>
      </c>
      <c r="Y8" s="54">
        <v>47.5</v>
      </c>
      <c r="Z8" s="54">
        <v>47.5</v>
      </c>
      <c r="AA8" s="54">
        <v>47.5</v>
      </c>
      <c r="AB8" s="54">
        <v>47.5</v>
      </c>
      <c r="AC8" s="54">
        <v>47.5</v>
      </c>
      <c r="AD8" s="54">
        <v>47.5</v>
      </c>
      <c r="AE8" s="54">
        <v>47.5</v>
      </c>
      <c r="AF8" s="54">
        <v>47.5</v>
      </c>
      <c r="AG8" s="54">
        <v>47.5</v>
      </c>
      <c r="AH8" s="54">
        <v>47.5</v>
      </c>
      <c r="AI8" s="54">
        <v>47.5</v>
      </c>
      <c r="AJ8" s="54">
        <v>47.5</v>
      </c>
      <c r="AK8" s="54">
        <v>47.5</v>
      </c>
      <c r="AL8" s="54">
        <v>47.5</v>
      </c>
      <c r="AM8" s="54">
        <v>47.5</v>
      </c>
      <c r="AN8" s="54">
        <v>47.5</v>
      </c>
      <c r="AO8" s="54">
        <v>47.5</v>
      </c>
      <c r="AP8" s="54">
        <v>47.5</v>
      </c>
      <c r="AQ8" s="54">
        <v>47.5</v>
      </c>
      <c r="AR8" s="54">
        <v>47.5</v>
      </c>
      <c r="AS8" s="54">
        <v>47.5</v>
      </c>
      <c r="AT8" s="54">
        <v>47.5</v>
      </c>
      <c r="AU8" s="54">
        <v>47.5</v>
      </c>
      <c r="AV8" s="54">
        <v>47.5</v>
      </c>
      <c r="AW8" s="54">
        <v>47.5</v>
      </c>
      <c r="AX8" s="54">
        <v>47.5</v>
      </c>
      <c r="AY8" s="54">
        <v>47.5</v>
      </c>
      <c r="AZ8" s="54">
        <v>47.5</v>
      </c>
      <c r="BA8" s="54">
        <v>47.5</v>
      </c>
      <c r="BB8" s="54">
        <v>47.5</v>
      </c>
      <c r="BC8" s="54">
        <v>47.5</v>
      </c>
      <c r="BD8" s="54">
        <v>47.5</v>
      </c>
      <c r="BE8" s="54">
        <v>47.5</v>
      </c>
      <c r="BF8" s="54">
        <v>47.5</v>
      </c>
      <c r="BG8" s="15"/>
    </row>
    <row r="9" spans="2:59" x14ac:dyDescent="0.35">
      <c r="B9" s="12"/>
      <c r="C9" s="14" t="s">
        <v>50</v>
      </c>
      <c r="D9" s="14" t="s">
        <v>20</v>
      </c>
      <c r="E9" s="14"/>
      <c r="F9" s="57">
        <v>45</v>
      </c>
      <c r="G9" s="57">
        <v>45</v>
      </c>
      <c r="H9" s="57">
        <v>45</v>
      </c>
      <c r="I9" s="57">
        <v>45</v>
      </c>
      <c r="J9" s="57">
        <v>45</v>
      </c>
      <c r="K9" s="57">
        <v>45</v>
      </c>
      <c r="L9" s="57">
        <v>45</v>
      </c>
      <c r="M9" s="57">
        <v>45</v>
      </c>
      <c r="N9" s="57">
        <v>45</v>
      </c>
      <c r="O9" s="57">
        <v>45</v>
      </c>
      <c r="P9" s="57">
        <v>45</v>
      </c>
      <c r="Q9" s="57">
        <v>45</v>
      </c>
      <c r="R9" s="57">
        <v>45</v>
      </c>
      <c r="S9" s="57">
        <v>45</v>
      </c>
      <c r="T9" s="57">
        <v>45</v>
      </c>
      <c r="U9" s="57">
        <v>45</v>
      </c>
      <c r="V9" s="57">
        <v>45</v>
      </c>
      <c r="W9" s="57">
        <v>45</v>
      </c>
      <c r="X9" s="57">
        <v>45</v>
      </c>
      <c r="Y9" s="57">
        <v>45</v>
      </c>
      <c r="Z9" s="57">
        <v>45</v>
      </c>
      <c r="AA9" s="57">
        <v>45</v>
      </c>
      <c r="AB9" s="57">
        <v>45</v>
      </c>
      <c r="AC9" s="57">
        <v>45</v>
      </c>
      <c r="AD9" s="57">
        <v>45</v>
      </c>
      <c r="AE9" s="57">
        <v>45</v>
      </c>
      <c r="AF9" s="57">
        <v>45</v>
      </c>
      <c r="AG9" s="57">
        <v>45</v>
      </c>
      <c r="AH9" s="57">
        <v>45</v>
      </c>
      <c r="AI9" s="57">
        <v>45</v>
      </c>
      <c r="AJ9" s="57">
        <v>45</v>
      </c>
      <c r="AK9" s="57">
        <v>45</v>
      </c>
      <c r="AL9" s="57">
        <v>45</v>
      </c>
      <c r="AM9" s="57">
        <v>45</v>
      </c>
      <c r="AN9" s="57">
        <v>45</v>
      </c>
      <c r="AO9" s="57">
        <v>45</v>
      </c>
      <c r="AP9" s="57">
        <v>45</v>
      </c>
      <c r="AQ9" s="57">
        <v>45</v>
      </c>
      <c r="AR9" s="57">
        <v>45</v>
      </c>
      <c r="AS9" s="57">
        <v>45</v>
      </c>
      <c r="AT9" s="57">
        <v>45</v>
      </c>
      <c r="AU9" s="57">
        <v>45</v>
      </c>
      <c r="AV9" s="57">
        <v>45</v>
      </c>
      <c r="AW9" s="57">
        <v>45</v>
      </c>
      <c r="AX9" s="57">
        <v>45</v>
      </c>
      <c r="AY9" s="57">
        <v>45</v>
      </c>
      <c r="AZ9" s="57">
        <v>45</v>
      </c>
      <c r="BA9" s="57">
        <v>45</v>
      </c>
      <c r="BB9" s="57">
        <v>45</v>
      </c>
      <c r="BC9" s="57">
        <v>45</v>
      </c>
      <c r="BD9" s="57">
        <v>45</v>
      </c>
      <c r="BE9" s="57">
        <v>45</v>
      </c>
      <c r="BF9" s="57">
        <v>45</v>
      </c>
      <c r="BG9" s="15"/>
    </row>
    <row r="10" spans="2:59" x14ac:dyDescent="0.35">
      <c r="B10" s="12"/>
      <c r="C10" s="14" t="s">
        <v>51</v>
      </c>
      <c r="D10" s="14" t="s">
        <v>21</v>
      </c>
      <c r="E10" s="14"/>
      <c r="F10" s="57">
        <v>11.5</v>
      </c>
      <c r="G10" s="57">
        <v>11.5</v>
      </c>
      <c r="H10" s="57">
        <v>11.5</v>
      </c>
      <c r="I10" s="57">
        <v>11.5</v>
      </c>
      <c r="J10" s="57">
        <v>11.5</v>
      </c>
      <c r="K10" s="57">
        <v>11.5</v>
      </c>
      <c r="L10" s="57">
        <v>11.5</v>
      </c>
      <c r="M10" s="57">
        <v>11.5</v>
      </c>
      <c r="N10" s="57">
        <v>11.5</v>
      </c>
      <c r="O10" s="57">
        <v>11.5</v>
      </c>
      <c r="P10" s="57">
        <v>11.5</v>
      </c>
      <c r="Q10" s="57">
        <v>11.5</v>
      </c>
      <c r="R10" s="57">
        <v>11.5</v>
      </c>
      <c r="S10" s="57">
        <v>11.5</v>
      </c>
      <c r="T10" s="57">
        <v>11.5</v>
      </c>
      <c r="U10" s="57">
        <v>11.5</v>
      </c>
      <c r="V10" s="57">
        <v>11.5</v>
      </c>
      <c r="W10" s="57">
        <v>11.5</v>
      </c>
      <c r="X10" s="57">
        <v>11.5</v>
      </c>
      <c r="Y10" s="57">
        <v>11.5</v>
      </c>
      <c r="Z10" s="57">
        <v>11.5</v>
      </c>
      <c r="AA10" s="57">
        <v>11.5</v>
      </c>
      <c r="AB10" s="57">
        <v>11.5</v>
      </c>
      <c r="AC10" s="57">
        <v>11.5</v>
      </c>
      <c r="AD10" s="57">
        <v>11.5</v>
      </c>
      <c r="AE10" s="57">
        <v>11.5</v>
      </c>
      <c r="AF10" s="57">
        <v>11.5</v>
      </c>
      <c r="AG10" s="57">
        <v>11.5</v>
      </c>
      <c r="AH10" s="57">
        <v>11.5</v>
      </c>
      <c r="AI10" s="57">
        <v>11.5</v>
      </c>
      <c r="AJ10" s="57">
        <v>11.5</v>
      </c>
      <c r="AK10" s="57">
        <v>11.5</v>
      </c>
      <c r="AL10" s="57">
        <v>11.5</v>
      </c>
      <c r="AM10" s="57">
        <v>11.5</v>
      </c>
      <c r="AN10" s="57">
        <v>11.5</v>
      </c>
      <c r="AO10" s="57">
        <v>11.5</v>
      </c>
      <c r="AP10" s="57">
        <v>11.5</v>
      </c>
      <c r="AQ10" s="57">
        <v>11.5</v>
      </c>
      <c r="AR10" s="57">
        <v>11.5</v>
      </c>
      <c r="AS10" s="57">
        <v>11.5</v>
      </c>
      <c r="AT10" s="57">
        <v>11.5</v>
      </c>
      <c r="AU10" s="57">
        <v>11.5</v>
      </c>
      <c r="AV10" s="57">
        <v>11.5</v>
      </c>
      <c r="AW10" s="57">
        <v>11.5</v>
      </c>
      <c r="AX10" s="57">
        <v>11.5</v>
      </c>
      <c r="AY10" s="57">
        <v>11.5</v>
      </c>
      <c r="AZ10" s="57">
        <v>11.5</v>
      </c>
      <c r="BA10" s="57">
        <v>11.5</v>
      </c>
      <c r="BB10" s="57">
        <v>11.5</v>
      </c>
      <c r="BC10" s="57">
        <v>11.5</v>
      </c>
      <c r="BD10" s="57">
        <v>11.5</v>
      </c>
      <c r="BE10" s="57">
        <v>11.5</v>
      </c>
      <c r="BF10" s="57">
        <v>11.5</v>
      </c>
      <c r="BG10" s="15"/>
    </row>
    <row r="11" spans="2:59" x14ac:dyDescent="0.35">
      <c r="B11" s="12"/>
      <c r="C11" s="14"/>
      <c r="D11" s="14"/>
      <c r="E11" s="14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15"/>
    </row>
    <row r="12" spans="2:59" x14ac:dyDescent="0.35">
      <c r="B12" s="12"/>
      <c r="C12" s="14"/>
      <c r="D12" s="13" t="s">
        <v>22</v>
      </c>
      <c r="E12" s="13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15"/>
    </row>
    <row r="13" spans="2:59" x14ac:dyDescent="0.35">
      <c r="B13" s="12"/>
      <c r="C13" s="14" t="s">
        <v>45</v>
      </c>
      <c r="D13" s="24" t="s">
        <v>23</v>
      </c>
      <c r="E13" s="24"/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15"/>
    </row>
    <row r="14" spans="2:59" x14ac:dyDescent="0.35">
      <c r="B14" s="12"/>
      <c r="C14" s="14" t="s">
        <v>46</v>
      </c>
      <c r="D14" s="24" t="s">
        <v>44</v>
      </c>
      <c r="E14" s="24"/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15"/>
    </row>
    <row r="15" spans="2:59" x14ac:dyDescent="0.35">
      <c r="B15" s="12"/>
      <c r="C15" s="14" t="s">
        <v>47</v>
      </c>
      <c r="D15" s="24" t="s">
        <v>24</v>
      </c>
      <c r="E15" s="24"/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15"/>
    </row>
    <row r="16" spans="2:59" x14ac:dyDescent="0.35">
      <c r="B16" s="12"/>
      <c r="C16" s="14"/>
      <c r="D16" s="14"/>
      <c r="E16" s="14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15"/>
    </row>
    <row r="17" spans="2:59" x14ac:dyDescent="0.35">
      <c r="B17" s="12"/>
      <c r="C17" s="14"/>
      <c r="D17" s="13" t="s">
        <v>25</v>
      </c>
      <c r="E17" s="13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15"/>
    </row>
    <row r="18" spans="2:59" x14ac:dyDescent="0.35">
      <c r="B18" s="12"/>
      <c r="C18" s="14" t="s">
        <v>56</v>
      </c>
      <c r="D18" s="14" t="s">
        <v>26</v>
      </c>
      <c r="E18" s="14"/>
      <c r="F18" s="57">
        <v>61</v>
      </c>
      <c r="G18" s="57">
        <v>61</v>
      </c>
      <c r="H18" s="57">
        <v>61</v>
      </c>
      <c r="I18" s="57">
        <v>61</v>
      </c>
      <c r="J18" s="57">
        <v>61</v>
      </c>
      <c r="K18" s="57">
        <v>61</v>
      </c>
      <c r="L18" s="57">
        <v>61</v>
      </c>
      <c r="M18" s="57">
        <v>61</v>
      </c>
      <c r="N18" s="57">
        <v>61</v>
      </c>
      <c r="O18" s="57">
        <v>61</v>
      </c>
      <c r="P18" s="57">
        <v>61</v>
      </c>
      <c r="Q18" s="57">
        <v>61</v>
      </c>
      <c r="R18" s="57">
        <v>61</v>
      </c>
      <c r="S18" s="57">
        <v>61</v>
      </c>
      <c r="T18" s="57">
        <v>61</v>
      </c>
      <c r="U18" s="57">
        <v>61</v>
      </c>
      <c r="V18" s="57">
        <v>61</v>
      </c>
      <c r="W18" s="57">
        <v>61</v>
      </c>
      <c r="X18" s="57">
        <v>61</v>
      </c>
      <c r="Y18" s="57">
        <v>61</v>
      </c>
      <c r="Z18" s="57">
        <v>61</v>
      </c>
      <c r="AA18" s="57">
        <v>61</v>
      </c>
      <c r="AB18" s="57">
        <v>61</v>
      </c>
      <c r="AC18" s="57">
        <v>61</v>
      </c>
      <c r="AD18" s="57">
        <v>61</v>
      </c>
      <c r="AE18" s="57">
        <v>61</v>
      </c>
      <c r="AF18" s="57">
        <v>61</v>
      </c>
      <c r="AG18" s="57">
        <v>61</v>
      </c>
      <c r="AH18" s="57">
        <v>61</v>
      </c>
      <c r="AI18" s="57">
        <v>61</v>
      </c>
      <c r="AJ18" s="57">
        <v>61</v>
      </c>
      <c r="AK18" s="57">
        <v>61</v>
      </c>
      <c r="AL18" s="57">
        <v>61</v>
      </c>
      <c r="AM18" s="57">
        <v>61</v>
      </c>
      <c r="AN18" s="57">
        <v>61</v>
      </c>
      <c r="AO18" s="57">
        <v>61</v>
      </c>
      <c r="AP18" s="57">
        <v>61</v>
      </c>
      <c r="AQ18" s="57">
        <v>61</v>
      </c>
      <c r="AR18" s="57">
        <v>61</v>
      </c>
      <c r="AS18" s="57">
        <v>61</v>
      </c>
      <c r="AT18" s="57">
        <v>61</v>
      </c>
      <c r="AU18" s="57">
        <v>61</v>
      </c>
      <c r="AV18" s="57">
        <v>61</v>
      </c>
      <c r="AW18" s="57">
        <v>61</v>
      </c>
      <c r="AX18" s="57">
        <v>61</v>
      </c>
      <c r="AY18" s="57">
        <v>61</v>
      </c>
      <c r="AZ18" s="57">
        <v>61</v>
      </c>
      <c r="BA18" s="57">
        <v>61</v>
      </c>
      <c r="BB18" s="57">
        <v>61</v>
      </c>
      <c r="BC18" s="57">
        <v>61</v>
      </c>
      <c r="BD18" s="57">
        <v>61</v>
      </c>
      <c r="BE18" s="57">
        <v>61</v>
      </c>
      <c r="BF18" s="57">
        <v>61</v>
      </c>
      <c r="BG18" s="15"/>
    </row>
    <row r="19" spans="2:59" x14ac:dyDescent="0.35">
      <c r="B19" s="12"/>
      <c r="C19" s="14" t="s">
        <v>57</v>
      </c>
      <c r="D19" s="14" t="s">
        <v>27</v>
      </c>
      <c r="E19" s="14"/>
      <c r="F19" s="57">
        <v>61</v>
      </c>
      <c r="G19" s="57">
        <v>61</v>
      </c>
      <c r="H19" s="57">
        <v>61</v>
      </c>
      <c r="I19" s="57">
        <v>61</v>
      </c>
      <c r="J19" s="57">
        <v>61</v>
      </c>
      <c r="K19" s="57">
        <v>61</v>
      </c>
      <c r="L19" s="57">
        <v>61</v>
      </c>
      <c r="M19" s="57">
        <v>61</v>
      </c>
      <c r="N19" s="57">
        <v>61</v>
      </c>
      <c r="O19" s="57">
        <v>61</v>
      </c>
      <c r="P19" s="57">
        <v>61</v>
      </c>
      <c r="Q19" s="57">
        <v>61</v>
      </c>
      <c r="R19" s="57">
        <v>61</v>
      </c>
      <c r="S19" s="57">
        <v>61</v>
      </c>
      <c r="T19" s="57">
        <v>61</v>
      </c>
      <c r="U19" s="57">
        <v>61</v>
      </c>
      <c r="V19" s="57">
        <v>61</v>
      </c>
      <c r="W19" s="57">
        <v>61</v>
      </c>
      <c r="X19" s="57">
        <v>61</v>
      </c>
      <c r="Y19" s="57">
        <v>61</v>
      </c>
      <c r="Z19" s="57">
        <v>61</v>
      </c>
      <c r="AA19" s="57">
        <v>61</v>
      </c>
      <c r="AB19" s="57">
        <v>61</v>
      </c>
      <c r="AC19" s="57">
        <v>61</v>
      </c>
      <c r="AD19" s="57">
        <v>61</v>
      </c>
      <c r="AE19" s="57">
        <v>61</v>
      </c>
      <c r="AF19" s="57">
        <v>61</v>
      </c>
      <c r="AG19" s="57">
        <v>61</v>
      </c>
      <c r="AH19" s="57">
        <v>61</v>
      </c>
      <c r="AI19" s="57">
        <v>61</v>
      </c>
      <c r="AJ19" s="57">
        <v>61</v>
      </c>
      <c r="AK19" s="57">
        <v>61</v>
      </c>
      <c r="AL19" s="57">
        <v>61</v>
      </c>
      <c r="AM19" s="57">
        <v>61</v>
      </c>
      <c r="AN19" s="57">
        <v>61</v>
      </c>
      <c r="AO19" s="57">
        <v>61</v>
      </c>
      <c r="AP19" s="57">
        <v>61</v>
      </c>
      <c r="AQ19" s="57">
        <v>61</v>
      </c>
      <c r="AR19" s="57">
        <v>61</v>
      </c>
      <c r="AS19" s="57">
        <v>61</v>
      </c>
      <c r="AT19" s="57">
        <v>61</v>
      </c>
      <c r="AU19" s="57">
        <v>61</v>
      </c>
      <c r="AV19" s="57">
        <v>61</v>
      </c>
      <c r="AW19" s="57">
        <v>61</v>
      </c>
      <c r="AX19" s="57">
        <v>61</v>
      </c>
      <c r="AY19" s="57">
        <v>61</v>
      </c>
      <c r="AZ19" s="57">
        <v>61</v>
      </c>
      <c r="BA19" s="57">
        <v>61</v>
      </c>
      <c r="BB19" s="57">
        <v>61</v>
      </c>
      <c r="BC19" s="57">
        <v>61</v>
      </c>
      <c r="BD19" s="57">
        <v>61</v>
      </c>
      <c r="BE19" s="57">
        <v>61</v>
      </c>
      <c r="BF19" s="57">
        <v>61</v>
      </c>
      <c r="BG19" s="15"/>
    </row>
    <row r="20" spans="2:59" x14ac:dyDescent="0.35">
      <c r="B20" s="12"/>
      <c r="C20" s="14" t="s">
        <v>55</v>
      </c>
      <c r="D20" s="14" t="s">
        <v>28</v>
      </c>
      <c r="E20" s="14"/>
      <c r="F20" s="57">
        <v>30</v>
      </c>
      <c r="G20" s="57">
        <v>30</v>
      </c>
      <c r="H20" s="57">
        <v>30</v>
      </c>
      <c r="I20" s="57">
        <v>30</v>
      </c>
      <c r="J20" s="57">
        <v>30</v>
      </c>
      <c r="K20" s="57">
        <v>30</v>
      </c>
      <c r="L20" s="57">
        <v>30</v>
      </c>
      <c r="M20" s="57">
        <v>30</v>
      </c>
      <c r="N20" s="57">
        <v>30</v>
      </c>
      <c r="O20" s="57">
        <v>30</v>
      </c>
      <c r="P20" s="57">
        <v>30</v>
      </c>
      <c r="Q20" s="57">
        <v>30</v>
      </c>
      <c r="R20" s="57">
        <v>30</v>
      </c>
      <c r="S20" s="57">
        <v>30</v>
      </c>
      <c r="T20" s="57">
        <v>30</v>
      </c>
      <c r="U20" s="57">
        <v>30</v>
      </c>
      <c r="V20" s="57">
        <v>30</v>
      </c>
      <c r="W20" s="57">
        <v>30</v>
      </c>
      <c r="X20" s="57">
        <v>30</v>
      </c>
      <c r="Y20" s="57">
        <v>30</v>
      </c>
      <c r="Z20" s="57">
        <v>30</v>
      </c>
      <c r="AA20" s="57">
        <v>30</v>
      </c>
      <c r="AB20" s="57">
        <v>30</v>
      </c>
      <c r="AC20" s="57">
        <v>30</v>
      </c>
      <c r="AD20" s="57">
        <v>30</v>
      </c>
      <c r="AE20" s="57">
        <v>30</v>
      </c>
      <c r="AF20" s="57">
        <v>30</v>
      </c>
      <c r="AG20" s="57">
        <v>30</v>
      </c>
      <c r="AH20" s="57">
        <v>30</v>
      </c>
      <c r="AI20" s="57">
        <v>30</v>
      </c>
      <c r="AJ20" s="57">
        <v>30</v>
      </c>
      <c r="AK20" s="57">
        <v>30</v>
      </c>
      <c r="AL20" s="57">
        <v>30</v>
      </c>
      <c r="AM20" s="57">
        <v>30</v>
      </c>
      <c r="AN20" s="57">
        <v>30</v>
      </c>
      <c r="AO20" s="57">
        <v>30</v>
      </c>
      <c r="AP20" s="57">
        <v>30</v>
      </c>
      <c r="AQ20" s="57">
        <v>30</v>
      </c>
      <c r="AR20" s="57">
        <v>30</v>
      </c>
      <c r="AS20" s="57">
        <v>30</v>
      </c>
      <c r="AT20" s="57">
        <v>30</v>
      </c>
      <c r="AU20" s="57">
        <v>30</v>
      </c>
      <c r="AV20" s="57">
        <v>30</v>
      </c>
      <c r="AW20" s="57">
        <v>30</v>
      </c>
      <c r="AX20" s="57">
        <v>30</v>
      </c>
      <c r="AY20" s="57">
        <v>30</v>
      </c>
      <c r="AZ20" s="57">
        <v>30</v>
      </c>
      <c r="BA20" s="57">
        <v>30</v>
      </c>
      <c r="BB20" s="57">
        <v>30</v>
      </c>
      <c r="BC20" s="57">
        <v>30</v>
      </c>
      <c r="BD20" s="57">
        <v>30</v>
      </c>
      <c r="BE20" s="57">
        <v>30</v>
      </c>
      <c r="BF20" s="57">
        <v>30</v>
      </c>
      <c r="BG20" s="15"/>
    </row>
    <row r="21" spans="2:59" x14ac:dyDescent="0.35">
      <c r="B21" s="12"/>
      <c r="C21" s="14"/>
      <c r="D21" s="14"/>
      <c r="E21" s="14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15"/>
    </row>
    <row r="22" spans="2:59" x14ac:dyDescent="0.35">
      <c r="B22" s="12"/>
      <c r="C22" s="14"/>
      <c r="D22" s="13" t="s">
        <v>29</v>
      </c>
      <c r="E22" s="13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15"/>
    </row>
    <row r="23" spans="2:59" x14ac:dyDescent="0.35">
      <c r="B23" s="12"/>
      <c r="C23" s="14" t="s">
        <v>52</v>
      </c>
      <c r="D23" s="14" t="s">
        <v>30</v>
      </c>
      <c r="E23" s="14"/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15"/>
    </row>
    <row r="24" spans="2:59" x14ac:dyDescent="0.35">
      <c r="B24" s="12"/>
      <c r="C24" s="14" t="s">
        <v>53</v>
      </c>
      <c r="D24" s="14" t="s">
        <v>31</v>
      </c>
      <c r="E24" s="14"/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15"/>
    </row>
    <row r="25" spans="2:59" x14ac:dyDescent="0.35">
      <c r="B25" s="12"/>
      <c r="C25" s="14" t="s">
        <v>54</v>
      </c>
      <c r="D25" s="14" t="s">
        <v>32</v>
      </c>
      <c r="E25" s="14"/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15"/>
    </row>
    <row r="26" spans="2:59" x14ac:dyDescent="0.35">
      <c r="B26" s="12"/>
      <c r="C26" s="14"/>
      <c r="D26" s="14"/>
      <c r="E26" s="1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15"/>
    </row>
    <row r="27" spans="2:59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8"/>
    </row>
    <row r="29" spans="2:59" ht="15" thickBot="1" x14ac:dyDescent="0.4"/>
    <row r="30" spans="2:59" x14ac:dyDescent="0.3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1"/>
    </row>
    <row r="31" spans="2:59" x14ac:dyDescent="0.35">
      <c r="B31" s="12"/>
      <c r="C31" s="14"/>
      <c r="D31" s="13" t="s">
        <v>143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5"/>
    </row>
    <row r="32" spans="2:59" x14ac:dyDescent="0.35">
      <c r="B32" s="12"/>
      <c r="C32" s="14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5"/>
    </row>
    <row r="33" spans="2:59" x14ac:dyDescent="0.35">
      <c r="B33" s="12"/>
      <c r="C33" s="13" t="s">
        <v>63</v>
      </c>
      <c r="D33" s="13" t="s">
        <v>100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5"/>
    </row>
    <row r="34" spans="2:59" x14ac:dyDescent="0.35">
      <c r="B34" s="12"/>
      <c r="C34" s="14" t="s">
        <v>81</v>
      </c>
      <c r="D34" s="14" t="s">
        <v>90</v>
      </c>
      <c r="E34" s="53"/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15"/>
    </row>
    <row r="35" spans="2:59" x14ac:dyDescent="0.35">
      <c r="B35" s="12"/>
      <c r="C35" s="14" t="s">
        <v>82</v>
      </c>
      <c r="D35" s="14" t="s">
        <v>91</v>
      </c>
      <c r="E35" s="61"/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5">
        <v>0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15"/>
    </row>
    <row r="36" spans="2:59" x14ac:dyDescent="0.35">
      <c r="B36" s="12"/>
      <c r="C36" s="14" t="s">
        <v>83</v>
      </c>
      <c r="D36" s="14" t="s">
        <v>97</v>
      </c>
      <c r="E36" s="32"/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15"/>
    </row>
    <row r="37" spans="2:59" x14ac:dyDescent="0.35">
      <c r="B37" s="12"/>
      <c r="C37" s="14"/>
      <c r="D37" s="14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15"/>
    </row>
    <row r="38" spans="2:59" x14ac:dyDescent="0.35">
      <c r="B38" s="12"/>
      <c r="C38" s="14"/>
      <c r="D38" s="13" t="s">
        <v>99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15"/>
    </row>
    <row r="39" spans="2:59" x14ac:dyDescent="0.35">
      <c r="B39" s="12"/>
      <c r="C39" s="14" t="s">
        <v>85</v>
      </c>
      <c r="D39" s="14" t="s">
        <v>92</v>
      </c>
      <c r="E39" s="52"/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  <c r="AJ39" s="57">
        <v>0</v>
      </c>
      <c r="AK39" s="57">
        <v>0</v>
      </c>
      <c r="AL39" s="57">
        <v>0</v>
      </c>
      <c r="AM39" s="57">
        <v>0</v>
      </c>
      <c r="AN39" s="57">
        <v>0</v>
      </c>
      <c r="AO39" s="57">
        <v>0</v>
      </c>
      <c r="AP39" s="57">
        <v>0</v>
      </c>
      <c r="AQ39" s="57">
        <v>0</v>
      </c>
      <c r="AR39" s="57">
        <v>0</v>
      </c>
      <c r="AS39" s="57">
        <v>0</v>
      </c>
      <c r="AT39" s="57">
        <v>0</v>
      </c>
      <c r="AU39" s="57">
        <v>0</v>
      </c>
      <c r="AV39" s="57">
        <v>0</v>
      </c>
      <c r="AW39" s="57">
        <v>0</v>
      </c>
      <c r="AX39" s="57">
        <v>0</v>
      </c>
      <c r="AY39" s="57">
        <v>0</v>
      </c>
      <c r="AZ39" s="57">
        <v>0</v>
      </c>
      <c r="BA39" s="57">
        <v>0</v>
      </c>
      <c r="BB39" s="57">
        <v>0</v>
      </c>
      <c r="BC39" s="57">
        <v>0</v>
      </c>
      <c r="BD39" s="57">
        <v>0</v>
      </c>
      <c r="BE39" s="57">
        <v>0</v>
      </c>
      <c r="BF39" s="57">
        <v>0</v>
      </c>
      <c r="BG39" s="15"/>
    </row>
    <row r="40" spans="2:59" x14ac:dyDescent="0.35">
      <c r="B40" s="12"/>
      <c r="C40" s="14" t="s">
        <v>86</v>
      </c>
      <c r="D40" s="24" t="s">
        <v>93</v>
      </c>
      <c r="E40" s="53"/>
      <c r="F40" s="54">
        <v>48.400673400673398</v>
      </c>
      <c r="G40" s="54">
        <v>49.551878662530164</v>
      </c>
      <c r="H40" s="54">
        <v>49.628862420162271</v>
      </c>
      <c r="I40" s="54">
        <v>49.551878662530171</v>
      </c>
      <c r="J40" s="54">
        <v>46.354983264947556</v>
      </c>
      <c r="K40" s="54">
        <v>43.545590339798885</v>
      </c>
      <c r="L40" s="54">
        <v>41.057270891810639</v>
      </c>
      <c r="M40" s="54">
        <v>38.837958951712508</v>
      </c>
      <c r="N40" s="54">
        <v>36.846268749060798</v>
      </c>
      <c r="O40" s="54">
        <v>35.048889785691756</v>
      </c>
      <c r="P40" s="54">
        <v>33.418708865427199</v>
      </c>
      <c r="Q40" s="54">
        <v>31.933432915852809</v>
      </c>
      <c r="R40" s="54">
        <v>30.574563430071674</v>
      </c>
      <c r="S40" s="54">
        <v>29.326622065579077</v>
      </c>
      <c r="T40" s="54">
        <v>28.176558455164077</v>
      </c>
      <c r="U40" s="54">
        <v>27.113292098365545</v>
      </c>
      <c r="V40" s="54">
        <v>26.12735420387941</v>
      </c>
      <c r="W40" s="54">
        <v>25.210604933567939</v>
      </c>
      <c r="X40" s="54">
        <v>24.356008156158758</v>
      </c>
      <c r="Y40" s="54">
        <v>23.557450511694615</v>
      </c>
      <c r="Z40" s="54">
        <v>22.809594939894865</v>
      </c>
      <c r="AA40" s="54">
        <v>22.107761249436475</v>
      </c>
      <c r="AB40" s="54">
        <v>21.447828077811572</v>
      </c>
      <c r="AC40" s="54">
        <v>20.826151901643044</v>
      </c>
      <c r="AD40" s="54">
        <v>20.239499735399637</v>
      </c>
      <c r="AE40" s="54">
        <v>19.684992893333831</v>
      </c>
      <c r="AF40" s="54">
        <v>19.160059749511646</v>
      </c>
      <c r="AG40" s="54">
        <v>18.662395859913882</v>
      </c>
      <c r="AH40" s="54">
        <v>18.189930141941428</v>
      </c>
      <c r="AI40" s="54">
        <v>17.740796064362574</v>
      </c>
      <c r="AJ40" s="54">
        <v>17.313307002570745</v>
      </c>
      <c r="AK40" s="54">
        <v>16.905935073098536</v>
      </c>
      <c r="AL40" s="54">
        <v>16.517292887510052</v>
      </c>
      <c r="AM40" s="54">
        <v>16.14611776644233</v>
      </c>
      <c r="AN40" s="54">
        <v>15.791258035311767</v>
      </c>
      <c r="AO40" s="54">
        <v>15.451661088315849</v>
      </c>
      <c r="AP40" s="54">
        <v>15.126362960140812</v>
      </c>
      <c r="AQ40" s="54">
        <v>14.814479187766663</v>
      </c>
      <c r="AR40" s="54">
        <v>14.515196779933024</v>
      </c>
      <c r="AS40" s="54">
        <v>14.227767140726463</v>
      </c>
      <c r="AT40" s="54">
        <v>13.951499817605589</v>
      </c>
      <c r="AU40" s="54">
        <v>13.685756963936941</v>
      </c>
      <c r="AV40" s="54">
        <v>13.429948422554851</v>
      </c>
      <c r="AW40" s="54">
        <v>13.183527350581389</v>
      </c>
      <c r="AX40" s="54">
        <v>12.945986317237606</v>
      </c>
      <c r="AY40" s="54">
        <v>12.716853816047584</v>
      </c>
      <c r="AZ40" s="54">
        <v>12.49569114098581</v>
      </c>
      <c r="BA40" s="54">
        <v>12.282089583020264</v>
      </c>
      <c r="BB40" s="54">
        <v>12.075667909356078</v>
      </c>
      <c r="BC40" s="54">
        <v>11.876070092672528</v>
      </c>
      <c r="BD40" s="54">
        <v>11.682963261897298</v>
      </c>
      <c r="BE40" s="54">
        <v>11.496035849706958</v>
      </c>
      <c r="BF40" s="54">
        <v>11.314995915065925</v>
      </c>
      <c r="BG40" s="15"/>
    </row>
    <row r="41" spans="2:59" x14ac:dyDescent="0.35">
      <c r="B41" s="12"/>
      <c r="C41" s="14" t="s">
        <v>87</v>
      </c>
      <c r="D41" s="24" t="s">
        <v>98</v>
      </c>
      <c r="E41" s="53"/>
      <c r="F41" s="54">
        <v>48.400673400673398</v>
      </c>
      <c r="G41" s="54">
        <v>49.551878662530164</v>
      </c>
      <c r="H41" s="54">
        <v>49.628862420162271</v>
      </c>
      <c r="I41" s="54">
        <v>49.551878662530171</v>
      </c>
      <c r="J41" s="54">
        <v>46.354983264947556</v>
      </c>
      <c r="K41" s="54">
        <v>43.545590339798885</v>
      </c>
      <c r="L41" s="54">
        <v>41.057270891810639</v>
      </c>
      <c r="M41" s="54">
        <v>38.837958951712508</v>
      </c>
      <c r="N41" s="54">
        <v>36.846268749060798</v>
      </c>
      <c r="O41" s="54">
        <v>35.048889785691756</v>
      </c>
      <c r="P41" s="54">
        <v>33.418708865427199</v>
      </c>
      <c r="Q41" s="54">
        <v>31.933432915852809</v>
      </c>
      <c r="R41" s="54">
        <v>30.574563430071674</v>
      </c>
      <c r="S41" s="54">
        <v>29.326622065579077</v>
      </c>
      <c r="T41" s="54">
        <v>28.176558455164077</v>
      </c>
      <c r="U41" s="54">
        <v>27.113292098365545</v>
      </c>
      <c r="V41" s="54">
        <v>26.12735420387941</v>
      </c>
      <c r="W41" s="54">
        <v>25.210604933567939</v>
      </c>
      <c r="X41" s="54">
        <v>24.356008156158758</v>
      </c>
      <c r="Y41" s="54">
        <v>23.557450511694615</v>
      </c>
      <c r="Z41" s="54">
        <v>22.809594939894865</v>
      </c>
      <c r="AA41" s="54">
        <v>22.107761249436475</v>
      </c>
      <c r="AB41" s="54">
        <v>21.447828077811572</v>
      </c>
      <c r="AC41" s="54">
        <v>20.826151901643044</v>
      </c>
      <c r="AD41" s="54">
        <v>20.239499735399637</v>
      </c>
      <c r="AE41" s="54">
        <v>19.684992893333831</v>
      </c>
      <c r="AF41" s="54">
        <v>19.160059749511646</v>
      </c>
      <c r="AG41" s="54">
        <v>18.662395859913882</v>
      </c>
      <c r="AH41" s="54">
        <v>18.189930141941428</v>
      </c>
      <c r="AI41" s="54">
        <v>17.740796064362574</v>
      </c>
      <c r="AJ41" s="54">
        <v>17.313307002570745</v>
      </c>
      <c r="AK41" s="54">
        <v>16.905935073098536</v>
      </c>
      <c r="AL41" s="54">
        <v>16.517292887510052</v>
      </c>
      <c r="AM41" s="54">
        <v>16.14611776644233</v>
      </c>
      <c r="AN41" s="54">
        <v>15.791258035311767</v>
      </c>
      <c r="AO41" s="54">
        <v>15.451661088315849</v>
      </c>
      <c r="AP41" s="54">
        <v>15.126362960140812</v>
      </c>
      <c r="AQ41" s="54">
        <v>14.814479187766663</v>
      </c>
      <c r="AR41" s="54">
        <v>14.515196779933024</v>
      </c>
      <c r="AS41" s="54">
        <v>14.227767140726463</v>
      </c>
      <c r="AT41" s="54">
        <v>13.951499817605589</v>
      </c>
      <c r="AU41" s="54">
        <v>13.685756963936941</v>
      </c>
      <c r="AV41" s="54">
        <v>13.429948422554851</v>
      </c>
      <c r="AW41" s="54">
        <v>13.183527350581389</v>
      </c>
      <c r="AX41" s="54">
        <v>12.945986317237606</v>
      </c>
      <c r="AY41" s="54">
        <v>12.716853816047584</v>
      </c>
      <c r="AZ41" s="54">
        <v>12.49569114098581</v>
      </c>
      <c r="BA41" s="54">
        <v>12.282089583020264</v>
      </c>
      <c r="BB41" s="54">
        <v>12.075667909356078</v>
      </c>
      <c r="BC41" s="54">
        <v>11.876070092672528</v>
      </c>
      <c r="BD41" s="54">
        <v>11.682963261897298</v>
      </c>
      <c r="BE41" s="54">
        <v>11.496035849706958</v>
      </c>
      <c r="BF41" s="54">
        <v>11.314995915065925</v>
      </c>
      <c r="BG41" s="15"/>
    </row>
    <row r="42" spans="2:59" x14ac:dyDescent="0.35">
      <c r="B42" s="12"/>
      <c r="C42" s="14"/>
      <c r="D42" s="24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15"/>
    </row>
    <row r="43" spans="2:59" x14ac:dyDescent="0.35">
      <c r="B43" s="12"/>
      <c r="C43" s="14"/>
      <c r="D43" s="13" t="s">
        <v>17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15"/>
    </row>
    <row r="44" spans="2:59" x14ac:dyDescent="0.35">
      <c r="B44" s="12"/>
      <c r="C44" s="14" t="s">
        <v>88</v>
      </c>
      <c r="D44" s="14" t="s">
        <v>96</v>
      </c>
      <c r="E44" s="52"/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  <c r="AJ44" s="57">
        <v>0</v>
      </c>
      <c r="AK44" s="57">
        <v>0</v>
      </c>
      <c r="AL44" s="57">
        <v>0</v>
      </c>
      <c r="AM44" s="57">
        <v>0</v>
      </c>
      <c r="AN44" s="57">
        <v>0</v>
      </c>
      <c r="AO44" s="57">
        <v>0</v>
      </c>
      <c r="AP44" s="57">
        <v>0</v>
      </c>
      <c r="AQ44" s="57">
        <v>0</v>
      </c>
      <c r="AR44" s="57">
        <v>0</v>
      </c>
      <c r="AS44" s="57">
        <v>0</v>
      </c>
      <c r="AT44" s="57">
        <v>0</v>
      </c>
      <c r="AU44" s="57">
        <v>0</v>
      </c>
      <c r="AV44" s="57">
        <v>0</v>
      </c>
      <c r="AW44" s="57">
        <v>0</v>
      </c>
      <c r="AX44" s="57">
        <v>0</v>
      </c>
      <c r="AY44" s="57">
        <v>0</v>
      </c>
      <c r="AZ44" s="57">
        <v>0</v>
      </c>
      <c r="BA44" s="57">
        <v>0</v>
      </c>
      <c r="BB44" s="57">
        <v>0</v>
      </c>
      <c r="BC44" s="57">
        <v>0</v>
      </c>
      <c r="BD44" s="57">
        <v>0</v>
      </c>
      <c r="BE44" s="57">
        <v>0</v>
      </c>
      <c r="BF44" s="57">
        <v>0</v>
      </c>
      <c r="BG44" s="15"/>
    </row>
    <row r="45" spans="2:59" x14ac:dyDescent="0.35">
      <c r="B45" s="12"/>
      <c r="C45" s="14" t="s">
        <v>89</v>
      </c>
      <c r="D45" s="14" t="s">
        <v>95</v>
      </c>
      <c r="E45" s="52"/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>
        <v>0</v>
      </c>
      <c r="AK45" s="57">
        <v>0</v>
      </c>
      <c r="AL45" s="57">
        <v>0</v>
      </c>
      <c r="AM45" s="57">
        <v>0</v>
      </c>
      <c r="AN45" s="57">
        <v>0</v>
      </c>
      <c r="AO45" s="57">
        <v>0</v>
      </c>
      <c r="AP45" s="57">
        <v>0</v>
      </c>
      <c r="AQ45" s="57">
        <v>0</v>
      </c>
      <c r="AR45" s="57">
        <v>0</v>
      </c>
      <c r="AS45" s="57">
        <v>0</v>
      </c>
      <c r="AT45" s="57">
        <v>0</v>
      </c>
      <c r="AU45" s="57">
        <v>0</v>
      </c>
      <c r="AV45" s="57">
        <v>0</v>
      </c>
      <c r="AW45" s="57">
        <v>0</v>
      </c>
      <c r="AX45" s="57">
        <v>0</v>
      </c>
      <c r="AY45" s="57">
        <v>0</v>
      </c>
      <c r="AZ45" s="57">
        <v>0</v>
      </c>
      <c r="BA45" s="57">
        <v>0</v>
      </c>
      <c r="BB45" s="57">
        <v>0</v>
      </c>
      <c r="BC45" s="57">
        <v>0</v>
      </c>
      <c r="BD45" s="57">
        <v>0</v>
      </c>
      <c r="BE45" s="57">
        <v>0</v>
      </c>
      <c r="BF45" s="57">
        <v>0</v>
      </c>
      <c r="BG45" s="15"/>
    </row>
    <row r="46" spans="2:59" x14ac:dyDescent="0.35">
      <c r="B46" s="12"/>
      <c r="C46" s="14" t="s">
        <v>71</v>
      </c>
      <c r="D46" s="14" t="s">
        <v>94</v>
      </c>
      <c r="E46" s="52"/>
      <c r="F46" s="57">
        <v>7.3653198653198642</v>
      </c>
      <c r="G46" s="57">
        <v>7.5405032747328509</v>
      </c>
      <c r="H46" s="57">
        <v>7.5522181943725197</v>
      </c>
      <c r="I46" s="57">
        <v>7.5405032747328526</v>
      </c>
      <c r="J46" s="57">
        <v>7.054019192492019</v>
      </c>
      <c r="K46" s="57">
        <v>6.6265028777954829</v>
      </c>
      <c r="L46" s="57">
        <v>6.247845570492923</v>
      </c>
      <c r="M46" s="57">
        <v>5.9101241883040769</v>
      </c>
      <c r="N46" s="57">
        <v>5.6070408965962075</v>
      </c>
      <c r="O46" s="57">
        <v>5.3335267065183105</v>
      </c>
      <c r="P46" s="57">
        <v>5.0854556969128355</v>
      </c>
      <c r="Q46" s="57">
        <v>4.8594354437167313</v>
      </c>
      <c r="R46" s="57">
        <v>4.6526509567500378</v>
      </c>
      <c r="S46" s="57">
        <v>4.4627468360663816</v>
      </c>
      <c r="T46" s="57">
        <v>4.2877371562206203</v>
      </c>
      <c r="U46" s="57">
        <v>4.1259357540991051</v>
      </c>
      <c r="V46" s="57">
        <v>3.9759017266773014</v>
      </c>
      <c r="W46" s="57">
        <v>3.8363964029342514</v>
      </c>
      <c r="X46" s="57">
        <v>3.7063490672415496</v>
      </c>
      <c r="Y46" s="57">
        <v>3.5848294256926589</v>
      </c>
      <c r="Z46" s="57">
        <v>3.4710253169405227</v>
      </c>
      <c r="AA46" s="57">
        <v>3.3642245379577242</v>
      </c>
      <c r="AB46" s="57">
        <v>3.2637999248843701</v>
      </c>
      <c r="AC46" s="57">
        <v>3.1691970285108981</v>
      </c>
      <c r="AD46" s="57">
        <v>3.0799238727782057</v>
      </c>
      <c r="AE46" s="57">
        <v>2.9955423968116701</v>
      </c>
      <c r="AF46" s="57">
        <v>2.9156612662300336</v>
      </c>
      <c r="AG46" s="57">
        <v>2.8399298047695036</v>
      </c>
      <c r="AH46" s="57">
        <v>2.7680328476867389</v>
      </c>
      <c r="AI46" s="57">
        <v>2.6996863576203913</v>
      </c>
      <c r="AJ46" s="57">
        <v>2.634633674304244</v>
      </c>
      <c r="AK46" s="57">
        <v>2.5726422937323861</v>
      </c>
      <c r="AL46" s="57">
        <v>2.5135010915776168</v>
      </c>
      <c r="AM46" s="57">
        <v>2.4570179209803547</v>
      </c>
      <c r="AN46" s="57">
        <v>2.4030175271126604</v>
      </c>
      <c r="AO46" s="57">
        <v>2.3513397308306727</v>
      </c>
      <c r="AP46" s="57">
        <v>2.3018378417605585</v>
      </c>
      <c r="AQ46" s="57">
        <v>2.2543772677036231</v>
      </c>
      <c r="AR46" s="57">
        <v>2.2088342925985041</v>
      </c>
      <c r="AS46" s="57">
        <v>2.1650949996757665</v>
      </c>
      <c r="AT46" s="57">
        <v>2.1230543200704157</v>
      </c>
      <c r="AU46" s="57">
        <v>2.0826151901643168</v>
      </c>
      <c r="AV46" s="57">
        <v>2.0436878034322596</v>
      </c>
      <c r="AW46" s="57">
        <v>2.0061889446536898</v>
      </c>
      <c r="AX46" s="57">
        <v>1.970041396101375</v>
      </c>
      <c r="AY46" s="57">
        <v>1.9351734067898498</v>
      </c>
      <c r="AZ46" s="57">
        <v>1.9015182171065363</v>
      </c>
      <c r="BA46" s="57">
        <v>1.8690136321987361</v>
      </c>
      <c r="BB46" s="57">
        <v>1.8376016383802727</v>
      </c>
      <c r="BC46" s="57">
        <v>1.8072280575806021</v>
      </c>
      <c r="BD46" s="57">
        <v>1.7778422355061108</v>
      </c>
      <c r="BE46" s="57">
        <v>1.7493967597380156</v>
      </c>
      <c r="BF46" s="57">
        <v>1.7218472044665536</v>
      </c>
      <c r="BG46" s="15"/>
    </row>
    <row r="47" spans="2:59" ht="15" thickBot="1" x14ac:dyDescent="0.4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8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420E-787F-461F-B82D-FFD4ABB37027}">
  <sheetPr>
    <tabColor rgb="FF92D050"/>
  </sheetPr>
  <dimension ref="B1:BG47"/>
  <sheetViews>
    <sheetView workbookViewId="0"/>
  </sheetViews>
  <sheetFormatPr baseColWidth="10" defaultColWidth="11.54296875" defaultRowHeight="14.5" x14ac:dyDescent="0.35"/>
  <cols>
    <col min="3" max="3" width="20.6328125" bestFit="1" customWidth="1"/>
    <col min="4" max="4" width="60.81640625" bestFit="1" customWidth="1"/>
    <col min="5" max="5" width="5.81640625" bestFit="1" customWidth="1"/>
  </cols>
  <sheetData>
    <row r="1" spans="2:59" ht="20" thickBot="1" x14ac:dyDescent="0.4">
      <c r="B1" s="1"/>
      <c r="C1" s="2" t="s">
        <v>12</v>
      </c>
      <c r="D1" s="3"/>
      <c r="E1" s="3"/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  <c r="AR1" s="3">
        <v>2056</v>
      </c>
      <c r="AS1" s="3">
        <v>2057</v>
      </c>
      <c r="AT1" s="3">
        <v>2058</v>
      </c>
      <c r="AU1" s="3">
        <v>2059</v>
      </c>
      <c r="AV1" s="3">
        <v>2060</v>
      </c>
      <c r="AW1" s="3">
        <v>2061</v>
      </c>
      <c r="AX1" s="3">
        <v>2062</v>
      </c>
      <c r="AY1" s="3">
        <v>2063</v>
      </c>
      <c r="AZ1" s="3">
        <v>2064</v>
      </c>
      <c r="BA1" s="3">
        <v>2065</v>
      </c>
      <c r="BB1" s="3">
        <v>2066</v>
      </c>
      <c r="BC1" s="3">
        <v>2067</v>
      </c>
      <c r="BD1" s="3">
        <v>2068</v>
      </c>
      <c r="BE1" s="3">
        <v>2069</v>
      </c>
      <c r="BF1" s="3">
        <v>2070</v>
      </c>
      <c r="BG1" s="4"/>
    </row>
    <row r="2" spans="2:59" ht="15" thickBot="1" x14ac:dyDescent="0.4"/>
    <row r="3" spans="2:59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1"/>
    </row>
    <row r="4" spans="2:59" x14ac:dyDescent="0.35">
      <c r="B4" s="12"/>
      <c r="C4" s="14"/>
      <c r="D4" s="13" t="s">
        <v>145</v>
      </c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5"/>
    </row>
    <row r="5" spans="2:59" x14ac:dyDescent="0.35">
      <c r="B5" s="12"/>
      <c r="C5" s="14"/>
      <c r="D5" s="13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5"/>
    </row>
    <row r="6" spans="2:59" x14ac:dyDescent="0.35">
      <c r="B6" s="12"/>
      <c r="C6" s="13" t="s">
        <v>63</v>
      </c>
      <c r="D6" s="13" t="s">
        <v>17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5"/>
    </row>
    <row r="7" spans="2:59" x14ac:dyDescent="0.35">
      <c r="B7" s="12"/>
      <c r="C7" s="14" t="s">
        <v>48</v>
      </c>
      <c r="D7" s="14" t="s">
        <v>18</v>
      </c>
      <c r="E7" s="14"/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0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15"/>
    </row>
    <row r="8" spans="2:59" x14ac:dyDescent="0.35">
      <c r="B8" s="12"/>
      <c r="C8" s="14" t="s">
        <v>49</v>
      </c>
      <c r="D8" s="14" t="s">
        <v>19</v>
      </c>
      <c r="E8" s="14"/>
      <c r="F8" s="54">
        <v>47.5</v>
      </c>
      <c r="G8" s="54">
        <v>47.5</v>
      </c>
      <c r="H8" s="54">
        <v>47.5</v>
      </c>
      <c r="I8" s="54">
        <v>47.5</v>
      </c>
      <c r="J8" s="54">
        <v>47.5</v>
      </c>
      <c r="K8" s="54">
        <v>47.5</v>
      </c>
      <c r="L8" s="54">
        <v>48.277500000000003</v>
      </c>
      <c r="M8" s="54">
        <v>49.054900000000004</v>
      </c>
      <c r="N8" s="54">
        <v>49.8324</v>
      </c>
      <c r="O8" s="54">
        <v>50.6098</v>
      </c>
      <c r="P8" s="54">
        <v>51.387300000000003</v>
      </c>
      <c r="Q8" s="54">
        <v>52.164700000000003</v>
      </c>
      <c r="R8" s="54">
        <v>52.9422</v>
      </c>
      <c r="S8" s="54">
        <v>53.7196</v>
      </c>
      <c r="T8" s="54">
        <v>54.497100000000003</v>
      </c>
      <c r="U8" s="54">
        <v>55.274500000000003</v>
      </c>
      <c r="V8" s="54">
        <v>56.052</v>
      </c>
      <c r="W8" s="54">
        <v>56.8294</v>
      </c>
      <c r="X8" s="54">
        <v>57.606900000000003</v>
      </c>
      <c r="Y8" s="54">
        <v>58.384300000000003</v>
      </c>
      <c r="Z8" s="54">
        <v>59.161799999999999</v>
      </c>
      <c r="AA8" s="54">
        <v>59.9392</v>
      </c>
      <c r="AB8" s="54">
        <v>60.716700000000003</v>
      </c>
      <c r="AC8" s="54">
        <v>61.494100000000003</v>
      </c>
      <c r="AD8" s="54">
        <v>62.271599999999999</v>
      </c>
      <c r="AE8" s="54">
        <v>63.048999999999999</v>
      </c>
      <c r="AF8" s="54">
        <v>63.826500000000003</v>
      </c>
      <c r="AG8" s="54">
        <v>64.603899999999996</v>
      </c>
      <c r="AH8" s="54">
        <v>65.381399999999999</v>
      </c>
      <c r="AI8" s="54">
        <v>66.158799999999999</v>
      </c>
      <c r="AJ8" s="54">
        <v>66.936300000000003</v>
      </c>
      <c r="AK8" s="54">
        <v>67.713700000000003</v>
      </c>
      <c r="AL8" s="54">
        <v>68.491200000000006</v>
      </c>
      <c r="AM8" s="54">
        <v>69.268600000000006</v>
      </c>
      <c r="AN8" s="54">
        <v>70.046099999999996</v>
      </c>
      <c r="AO8" s="54">
        <v>70.823499999999996</v>
      </c>
      <c r="AP8" s="54">
        <v>71.600999999999999</v>
      </c>
      <c r="AQ8" s="54">
        <v>72.378399999999999</v>
      </c>
      <c r="AR8" s="54">
        <v>73.155900000000003</v>
      </c>
      <c r="AS8" s="54">
        <v>73.933300000000003</v>
      </c>
      <c r="AT8" s="54">
        <v>74.710800000000006</v>
      </c>
      <c r="AU8" s="54">
        <v>75.488200000000006</v>
      </c>
      <c r="AV8" s="54">
        <v>76.265699999999995</v>
      </c>
      <c r="AW8" s="54">
        <v>77.043099999999995</v>
      </c>
      <c r="AX8" s="54">
        <v>77.820599999999999</v>
      </c>
      <c r="AY8" s="54">
        <v>78.597999999999999</v>
      </c>
      <c r="AZ8" s="54">
        <v>79.375500000000002</v>
      </c>
      <c r="BA8" s="54">
        <v>80.152900000000002</v>
      </c>
      <c r="BB8" s="54">
        <v>80.930400000000006</v>
      </c>
      <c r="BC8" s="54">
        <v>81.707800000000006</v>
      </c>
      <c r="BD8" s="54">
        <v>82.485299999999995</v>
      </c>
      <c r="BE8" s="54">
        <v>83.262699999999995</v>
      </c>
      <c r="BF8" s="54">
        <v>84.040199999999999</v>
      </c>
      <c r="BG8" s="15"/>
    </row>
    <row r="9" spans="2:59" x14ac:dyDescent="0.35">
      <c r="B9" s="12"/>
      <c r="C9" s="14" t="s">
        <v>50</v>
      </c>
      <c r="D9" s="14" t="s">
        <v>20</v>
      </c>
      <c r="E9" s="14"/>
      <c r="F9" s="57">
        <v>45</v>
      </c>
      <c r="G9" s="57">
        <v>45</v>
      </c>
      <c r="H9" s="57">
        <v>45</v>
      </c>
      <c r="I9" s="57">
        <v>45</v>
      </c>
      <c r="J9" s="57">
        <v>45</v>
      </c>
      <c r="K9" s="57">
        <v>45</v>
      </c>
      <c r="L9" s="57">
        <v>45.736499999999999</v>
      </c>
      <c r="M9" s="57">
        <v>46.473100000000002</v>
      </c>
      <c r="N9" s="57">
        <v>47.209600000000002</v>
      </c>
      <c r="O9" s="57">
        <v>47.946100000000001</v>
      </c>
      <c r="P9" s="57">
        <v>48.682699999999997</v>
      </c>
      <c r="Q9" s="57">
        <v>49.419199999999996</v>
      </c>
      <c r="R9" s="57">
        <v>50.155700000000003</v>
      </c>
      <c r="S9" s="57">
        <v>50.892299999999999</v>
      </c>
      <c r="T9" s="57">
        <v>51.628799999999998</v>
      </c>
      <c r="U9" s="57">
        <v>52.365299999999998</v>
      </c>
      <c r="V9" s="57">
        <v>53.101799999999997</v>
      </c>
      <c r="W9" s="57">
        <v>53.8384</v>
      </c>
      <c r="X9" s="57">
        <v>54.5749</v>
      </c>
      <c r="Y9" s="57">
        <v>55.311399999999999</v>
      </c>
      <c r="Z9" s="57">
        <v>56.048000000000002</v>
      </c>
      <c r="AA9" s="57">
        <v>56.784500000000001</v>
      </c>
      <c r="AB9" s="57">
        <v>57.521000000000001</v>
      </c>
      <c r="AC9" s="57">
        <v>58.257599999999996</v>
      </c>
      <c r="AD9" s="57">
        <v>58.994100000000003</v>
      </c>
      <c r="AE9" s="57">
        <v>59.730600000000003</v>
      </c>
      <c r="AF9" s="57">
        <v>60.467199999999998</v>
      </c>
      <c r="AG9" s="57">
        <v>61.203699999999998</v>
      </c>
      <c r="AH9" s="57">
        <v>61.940199999999997</v>
      </c>
      <c r="AI9" s="57">
        <v>62.6768</v>
      </c>
      <c r="AJ9" s="57">
        <v>63.4133</v>
      </c>
      <c r="AK9" s="57">
        <v>64.149799999999999</v>
      </c>
      <c r="AL9" s="57">
        <v>64.886399999999995</v>
      </c>
      <c r="AM9" s="57">
        <v>65.622900000000001</v>
      </c>
      <c r="AN9" s="57">
        <v>66.359399999999994</v>
      </c>
      <c r="AO9" s="57">
        <v>67.096000000000004</v>
      </c>
      <c r="AP9" s="57">
        <v>67.832499999999996</v>
      </c>
      <c r="AQ9" s="57">
        <v>68.569000000000003</v>
      </c>
      <c r="AR9" s="57">
        <v>69.305499999999995</v>
      </c>
      <c r="AS9" s="57">
        <v>70.042100000000005</v>
      </c>
      <c r="AT9" s="57">
        <v>70.778599999999997</v>
      </c>
      <c r="AU9" s="57">
        <v>71.515100000000004</v>
      </c>
      <c r="AV9" s="57">
        <v>72.2517</v>
      </c>
      <c r="AW9" s="57">
        <v>72.988200000000006</v>
      </c>
      <c r="AX9" s="57">
        <v>73.724699999999999</v>
      </c>
      <c r="AY9" s="57">
        <v>74.461299999999994</v>
      </c>
      <c r="AZ9" s="57">
        <v>75.197800000000001</v>
      </c>
      <c r="BA9" s="57">
        <v>75.934299999999993</v>
      </c>
      <c r="BB9" s="57">
        <v>76.670900000000003</v>
      </c>
      <c r="BC9" s="57">
        <v>77.407399999999996</v>
      </c>
      <c r="BD9" s="57">
        <v>78.143900000000002</v>
      </c>
      <c r="BE9" s="57">
        <v>78.880499999999998</v>
      </c>
      <c r="BF9" s="57">
        <v>79.617000000000004</v>
      </c>
      <c r="BG9" s="15"/>
    </row>
    <row r="10" spans="2:59" x14ac:dyDescent="0.35">
      <c r="B10" s="12"/>
      <c r="C10" s="14" t="s">
        <v>51</v>
      </c>
      <c r="D10" s="14" t="s">
        <v>21</v>
      </c>
      <c r="E10" s="14"/>
      <c r="F10" s="57">
        <v>11.5</v>
      </c>
      <c r="G10" s="57">
        <v>11.5</v>
      </c>
      <c r="H10" s="57">
        <v>11.5</v>
      </c>
      <c r="I10" s="57">
        <v>11.5</v>
      </c>
      <c r="J10" s="57">
        <v>11.5</v>
      </c>
      <c r="K10" s="57">
        <v>11.5</v>
      </c>
      <c r="L10" s="57">
        <v>11.6882</v>
      </c>
      <c r="M10" s="57">
        <v>11.8764</v>
      </c>
      <c r="N10" s="57">
        <v>12.0647</v>
      </c>
      <c r="O10" s="57">
        <v>12.2529</v>
      </c>
      <c r="P10" s="57">
        <v>12.4411</v>
      </c>
      <c r="Q10" s="57">
        <v>12.629300000000001</v>
      </c>
      <c r="R10" s="57">
        <v>12.817600000000001</v>
      </c>
      <c r="S10" s="57">
        <v>13.005800000000001</v>
      </c>
      <c r="T10" s="57">
        <v>13.194000000000001</v>
      </c>
      <c r="U10" s="57">
        <v>13.382199999999999</v>
      </c>
      <c r="V10" s="57">
        <v>13.570499999999999</v>
      </c>
      <c r="W10" s="57">
        <v>13.758699999999999</v>
      </c>
      <c r="X10" s="57">
        <v>13.946899999999999</v>
      </c>
      <c r="Y10" s="57">
        <v>14.1351</v>
      </c>
      <c r="Z10" s="57">
        <v>14.323399999999999</v>
      </c>
      <c r="AA10" s="57">
        <v>14.5116</v>
      </c>
      <c r="AB10" s="57">
        <v>14.6998</v>
      </c>
      <c r="AC10" s="57">
        <v>14.888</v>
      </c>
      <c r="AD10" s="57">
        <v>15.0763</v>
      </c>
      <c r="AE10" s="57">
        <v>15.2645</v>
      </c>
      <c r="AF10" s="57">
        <v>15.4527</v>
      </c>
      <c r="AG10" s="57">
        <v>15.6409</v>
      </c>
      <c r="AH10" s="57">
        <v>15.8292</v>
      </c>
      <c r="AI10" s="57">
        <v>16.017399999999999</v>
      </c>
      <c r="AJ10" s="57">
        <v>16.2056</v>
      </c>
      <c r="AK10" s="57">
        <v>16.393799999999999</v>
      </c>
      <c r="AL10" s="57">
        <v>16.582100000000001</v>
      </c>
      <c r="AM10" s="57">
        <v>16.770299999999999</v>
      </c>
      <c r="AN10" s="57">
        <v>16.958500000000001</v>
      </c>
      <c r="AO10" s="57">
        <v>17.146699999999999</v>
      </c>
      <c r="AP10" s="57">
        <v>17.335000000000001</v>
      </c>
      <c r="AQ10" s="57">
        <v>17.523199999999999</v>
      </c>
      <c r="AR10" s="57">
        <v>17.711400000000001</v>
      </c>
      <c r="AS10" s="57">
        <v>17.8996</v>
      </c>
      <c r="AT10" s="57">
        <v>18.087900000000001</v>
      </c>
      <c r="AU10" s="57">
        <v>18.2761</v>
      </c>
      <c r="AV10" s="57">
        <v>18.464300000000001</v>
      </c>
      <c r="AW10" s="57">
        <v>18.6525</v>
      </c>
      <c r="AX10" s="57">
        <v>18.840800000000002</v>
      </c>
      <c r="AY10" s="57">
        <v>19.029</v>
      </c>
      <c r="AZ10" s="57">
        <v>19.217199999999998</v>
      </c>
      <c r="BA10" s="57">
        <v>19.4054</v>
      </c>
      <c r="BB10" s="57">
        <v>19.593699999999998</v>
      </c>
      <c r="BC10" s="57">
        <v>19.7819</v>
      </c>
      <c r="BD10" s="57">
        <v>19.970099999999999</v>
      </c>
      <c r="BE10" s="57">
        <v>20.158300000000001</v>
      </c>
      <c r="BF10" s="57">
        <v>20.346599999999999</v>
      </c>
      <c r="BG10" s="15"/>
    </row>
    <row r="11" spans="2:59" x14ac:dyDescent="0.35">
      <c r="B11" s="12"/>
      <c r="C11" s="14"/>
      <c r="D11" s="14"/>
      <c r="E11" s="14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15"/>
    </row>
    <row r="12" spans="2:59" x14ac:dyDescent="0.35">
      <c r="B12" s="12"/>
      <c r="C12" s="14"/>
      <c r="D12" s="13" t="s">
        <v>22</v>
      </c>
      <c r="E12" s="13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15"/>
    </row>
    <row r="13" spans="2:59" x14ac:dyDescent="0.35">
      <c r="B13" s="12"/>
      <c r="C13" s="14" t="s">
        <v>45</v>
      </c>
      <c r="D13" s="24" t="s">
        <v>23</v>
      </c>
      <c r="E13" s="24"/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15"/>
    </row>
    <row r="14" spans="2:59" x14ac:dyDescent="0.35">
      <c r="B14" s="12"/>
      <c r="C14" s="14" t="s">
        <v>46</v>
      </c>
      <c r="D14" s="24" t="s">
        <v>44</v>
      </c>
      <c r="E14" s="24"/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15"/>
    </row>
    <row r="15" spans="2:59" x14ac:dyDescent="0.35">
      <c r="B15" s="12"/>
      <c r="C15" s="14" t="s">
        <v>47</v>
      </c>
      <c r="D15" s="24" t="s">
        <v>24</v>
      </c>
      <c r="E15" s="24"/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15"/>
    </row>
    <row r="16" spans="2:59" x14ac:dyDescent="0.35">
      <c r="B16" s="12"/>
      <c r="C16" s="14"/>
      <c r="D16" s="14"/>
      <c r="E16" s="14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15"/>
    </row>
    <row r="17" spans="2:59" x14ac:dyDescent="0.35">
      <c r="B17" s="12"/>
      <c r="C17" s="14"/>
      <c r="D17" s="13" t="s">
        <v>25</v>
      </c>
      <c r="E17" s="13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15"/>
    </row>
    <row r="18" spans="2:59" x14ac:dyDescent="0.35">
      <c r="B18" s="12"/>
      <c r="C18" s="14" t="s">
        <v>56</v>
      </c>
      <c r="D18" s="14" t="s">
        <v>26</v>
      </c>
      <c r="E18" s="14"/>
      <c r="F18" s="57">
        <v>61</v>
      </c>
      <c r="G18" s="57">
        <v>61</v>
      </c>
      <c r="H18" s="57">
        <v>61</v>
      </c>
      <c r="I18" s="57">
        <v>61</v>
      </c>
      <c r="J18" s="57">
        <v>61</v>
      </c>
      <c r="K18" s="57">
        <v>61</v>
      </c>
      <c r="L18" s="57">
        <v>61.998399999999997</v>
      </c>
      <c r="M18" s="57">
        <v>62.9968</v>
      </c>
      <c r="N18" s="57">
        <v>63.995199999999997</v>
      </c>
      <c r="O18" s="57">
        <v>64.993600000000001</v>
      </c>
      <c r="P18" s="57">
        <v>65.992000000000004</v>
      </c>
      <c r="Q18" s="57">
        <v>66.990499999999997</v>
      </c>
      <c r="R18" s="57">
        <v>67.988900000000001</v>
      </c>
      <c r="S18" s="57">
        <v>68.987300000000005</v>
      </c>
      <c r="T18" s="57">
        <v>69.985699999999994</v>
      </c>
      <c r="U18" s="57">
        <v>70.984099999999998</v>
      </c>
      <c r="V18" s="57">
        <v>71.982500000000002</v>
      </c>
      <c r="W18" s="57">
        <v>72.980900000000005</v>
      </c>
      <c r="X18" s="57">
        <v>73.979299999999995</v>
      </c>
      <c r="Y18" s="57">
        <v>74.977699999999999</v>
      </c>
      <c r="Z18" s="57">
        <v>75.976100000000002</v>
      </c>
      <c r="AA18" s="57">
        <v>76.974599999999995</v>
      </c>
      <c r="AB18" s="57">
        <v>77.972999999999999</v>
      </c>
      <c r="AC18" s="57">
        <v>78.971400000000003</v>
      </c>
      <c r="AD18" s="57">
        <v>79.969800000000006</v>
      </c>
      <c r="AE18" s="57">
        <v>80.968199999999996</v>
      </c>
      <c r="AF18" s="57">
        <v>81.9666</v>
      </c>
      <c r="AG18" s="57">
        <v>82.965000000000003</v>
      </c>
      <c r="AH18" s="57">
        <v>83.963399999999993</v>
      </c>
      <c r="AI18" s="57">
        <v>84.961799999999997</v>
      </c>
      <c r="AJ18" s="57">
        <v>85.9602</v>
      </c>
      <c r="AK18" s="57">
        <v>86.958699999999993</v>
      </c>
      <c r="AL18" s="57">
        <v>87.957099999999997</v>
      </c>
      <c r="AM18" s="57">
        <v>88.955500000000001</v>
      </c>
      <c r="AN18" s="57">
        <v>89.953900000000004</v>
      </c>
      <c r="AO18" s="57">
        <v>90.952299999999994</v>
      </c>
      <c r="AP18" s="57">
        <v>91.950699999999998</v>
      </c>
      <c r="AQ18" s="57">
        <v>92.949100000000001</v>
      </c>
      <c r="AR18" s="57">
        <v>93.947500000000005</v>
      </c>
      <c r="AS18" s="57">
        <v>94.945899999999995</v>
      </c>
      <c r="AT18" s="57">
        <v>95.944299999999998</v>
      </c>
      <c r="AU18" s="57">
        <v>96.942700000000002</v>
      </c>
      <c r="AV18" s="57">
        <v>97.941199999999995</v>
      </c>
      <c r="AW18" s="57">
        <v>98.939599999999999</v>
      </c>
      <c r="AX18" s="57">
        <v>99.938000000000002</v>
      </c>
      <c r="AY18" s="57">
        <v>100.93640000000001</v>
      </c>
      <c r="AZ18" s="57">
        <v>101.9348</v>
      </c>
      <c r="BA18" s="57">
        <v>102.9332</v>
      </c>
      <c r="BB18" s="57">
        <v>103.9316</v>
      </c>
      <c r="BC18" s="57">
        <v>104.93</v>
      </c>
      <c r="BD18" s="57">
        <v>105.9284</v>
      </c>
      <c r="BE18" s="57">
        <v>106.9268</v>
      </c>
      <c r="BF18" s="57">
        <v>107.92529999999999</v>
      </c>
      <c r="BG18" s="15"/>
    </row>
    <row r="19" spans="2:59" x14ac:dyDescent="0.35">
      <c r="B19" s="12"/>
      <c r="C19" s="14" t="s">
        <v>57</v>
      </c>
      <c r="D19" s="14" t="s">
        <v>27</v>
      </c>
      <c r="E19" s="14"/>
      <c r="F19" s="57">
        <v>61</v>
      </c>
      <c r="G19" s="57">
        <v>61</v>
      </c>
      <c r="H19" s="57">
        <v>61</v>
      </c>
      <c r="I19" s="57">
        <v>61</v>
      </c>
      <c r="J19" s="57">
        <v>61</v>
      </c>
      <c r="K19" s="57">
        <v>61</v>
      </c>
      <c r="L19" s="57">
        <v>61.998399999999997</v>
      </c>
      <c r="M19" s="57">
        <v>62.9968</v>
      </c>
      <c r="N19" s="57">
        <v>63.995199999999997</v>
      </c>
      <c r="O19" s="57">
        <v>64.993600000000001</v>
      </c>
      <c r="P19" s="57">
        <v>65.992000000000004</v>
      </c>
      <c r="Q19" s="57">
        <v>66.990499999999997</v>
      </c>
      <c r="R19" s="57">
        <v>67.988900000000001</v>
      </c>
      <c r="S19" s="57">
        <v>68.987300000000005</v>
      </c>
      <c r="T19" s="57">
        <v>69.985699999999994</v>
      </c>
      <c r="U19" s="57">
        <v>70.984099999999998</v>
      </c>
      <c r="V19" s="57">
        <v>71.982500000000002</v>
      </c>
      <c r="W19" s="57">
        <v>72.980900000000005</v>
      </c>
      <c r="X19" s="57">
        <v>73.979299999999995</v>
      </c>
      <c r="Y19" s="57">
        <v>74.977699999999999</v>
      </c>
      <c r="Z19" s="57">
        <v>75.976100000000002</v>
      </c>
      <c r="AA19" s="57">
        <v>76.974599999999995</v>
      </c>
      <c r="AB19" s="57">
        <v>77.972999999999999</v>
      </c>
      <c r="AC19" s="57">
        <v>78.971400000000003</v>
      </c>
      <c r="AD19" s="57">
        <v>79.969800000000006</v>
      </c>
      <c r="AE19" s="57">
        <v>80.968199999999996</v>
      </c>
      <c r="AF19" s="57">
        <v>81.9666</v>
      </c>
      <c r="AG19" s="57">
        <v>82.965000000000003</v>
      </c>
      <c r="AH19" s="57">
        <v>83.963399999999993</v>
      </c>
      <c r="AI19" s="57">
        <v>84.961799999999997</v>
      </c>
      <c r="AJ19" s="57">
        <v>85.9602</v>
      </c>
      <c r="AK19" s="57">
        <v>86.958699999999993</v>
      </c>
      <c r="AL19" s="57">
        <v>87.957099999999997</v>
      </c>
      <c r="AM19" s="57">
        <v>88.955500000000001</v>
      </c>
      <c r="AN19" s="57">
        <v>89.953900000000004</v>
      </c>
      <c r="AO19" s="57">
        <v>90.952299999999994</v>
      </c>
      <c r="AP19" s="57">
        <v>91.950699999999998</v>
      </c>
      <c r="AQ19" s="57">
        <v>92.949100000000001</v>
      </c>
      <c r="AR19" s="57">
        <v>93.947500000000005</v>
      </c>
      <c r="AS19" s="57">
        <v>94.945899999999995</v>
      </c>
      <c r="AT19" s="57">
        <v>95.944299999999998</v>
      </c>
      <c r="AU19" s="57">
        <v>96.942700000000002</v>
      </c>
      <c r="AV19" s="57">
        <v>97.941199999999995</v>
      </c>
      <c r="AW19" s="57">
        <v>98.939599999999999</v>
      </c>
      <c r="AX19" s="57">
        <v>99.938000000000002</v>
      </c>
      <c r="AY19" s="57">
        <v>100.93640000000001</v>
      </c>
      <c r="AZ19" s="57">
        <v>101.9348</v>
      </c>
      <c r="BA19" s="57">
        <v>102.9332</v>
      </c>
      <c r="BB19" s="57">
        <v>103.9316</v>
      </c>
      <c r="BC19" s="57">
        <v>104.93</v>
      </c>
      <c r="BD19" s="57">
        <v>105.9284</v>
      </c>
      <c r="BE19" s="57">
        <v>106.9268</v>
      </c>
      <c r="BF19" s="57">
        <v>107.92529999999999</v>
      </c>
      <c r="BG19" s="15"/>
    </row>
    <row r="20" spans="2:59" x14ac:dyDescent="0.35">
      <c r="B20" s="12"/>
      <c r="C20" s="14" t="s">
        <v>55</v>
      </c>
      <c r="D20" s="14" t="s">
        <v>28</v>
      </c>
      <c r="E20" s="14"/>
      <c r="F20" s="57">
        <v>30</v>
      </c>
      <c r="G20" s="57">
        <v>30</v>
      </c>
      <c r="H20" s="57">
        <v>30</v>
      </c>
      <c r="I20" s="57">
        <v>30</v>
      </c>
      <c r="J20" s="57">
        <v>30</v>
      </c>
      <c r="K20" s="57">
        <v>30</v>
      </c>
      <c r="L20" s="57">
        <v>30.491</v>
      </c>
      <c r="M20" s="57">
        <v>30.981999999999999</v>
      </c>
      <c r="N20" s="57">
        <v>31.473099999999999</v>
      </c>
      <c r="O20" s="57">
        <v>31.964099999999998</v>
      </c>
      <c r="P20" s="57">
        <v>32.455100000000002</v>
      </c>
      <c r="Q20" s="57">
        <v>32.946100000000001</v>
      </c>
      <c r="R20" s="57">
        <v>33.437100000000001</v>
      </c>
      <c r="S20" s="57">
        <v>33.928199999999997</v>
      </c>
      <c r="T20" s="57">
        <v>34.419199999999996</v>
      </c>
      <c r="U20" s="57">
        <v>34.910200000000003</v>
      </c>
      <c r="V20" s="57">
        <v>35.401200000000003</v>
      </c>
      <c r="W20" s="57">
        <v>35.892299999999999</v>
      </c>
      <c r="X20" s="57">
        <v>36.383299999999998</v>
      </c>
      <c r="Y20" s="57">
        <v>36.874299999999998</v>
      </c>
      <c r="Z20" s="57">
        <v>37.365299999999998</v>
      </c>
      <c r="AA20" s="57">
        <v>37.856299999999997</v>
      </c>
      <c r="AB20" s="57">
        <v>38.3474</v>
      </c>
      <c r="AC20" s="57">
        <v>38.8384</v>
      </c>
      <c r="AD20" s="57">
        <v>39.3294</v>
      </c>
      <c r="AE20" s="57">
        <v>39.820399999999999</v>
      </c>
      <c r="AF20" s="57">
        <v>40.311399999999999</v>
      </c>
      <c r="AG20" s="57">
        <v>40.802500000000002</v>
      </c>
      <c r="AH20" s="57">
        <v>41.293500000000002</v>
      </c>
      <c r="AI20" s="57">
        <v>41.784500000000001</v>
      </c>
      <c r="AJ20" s="57">
        <v>42.275500000000001</v>
      </c>
      <c r="AK20" s="57">
        <v>42.766599999999997</v>
      </c>
      <c r="AL20" s="57">
        <v>43.257599999999996</v>
      </c>
      <c r="AM20" s="57">
        <v>43.748600000000003</v>
      </c>
      <c r="AN20" s="57">
        <v>44.239600000000003</v>
      </c>
      <c r="AO20" s="57">
        <v>44.730600000000003</v>
      </c>
      <c r="AP20" s="57">
        <v>45.221699999999998</v>
      </c>
      <c r="AQ20" s="57">
        <v>45.712699999999998</v>
      </c>
      <c r="AR20" s="57">
        <v>46.203699999999998</v>
      </c>
      <c r="AS20" s="57">
        <v>46.694699999999997</v>
      </c>
      <c r="AT20" s="57">
        <v>47.185699999999997</v>
      </c>
      <c r="AU20" s="57">
        <v>47.6768</v>
      </c>
      <c r="AV20" s="57">
        <v>48.1678</v>
      </c>
      <c r="AW20" s="57">
        <v>48.658799999999999</v>
      </c>
      <c r="AX20" s="57">
        <v>49.149799999999999</v>
      </c>
      <c r="AY20" s="57">
        <v>49.640799999999999</v>
      </c>
      <c r="AZ20" s="57">
        <v>50.131900000000002</v>
      </c>
      <c r="BA20" s="57">
        <v>50.622900000000001</v>
      </c>
      <c r="BB20" s="57">
        <v>51.113900000000001</v>
      </c>
      <c r="BC20" s="57">
        <v>51.604900000000001</v>
      </c>
      <c r="BD20" s="57">
        <v>52.095999999999997</v>
      </c>
      <c r="BE20" s="57">
        <v>52.587000000000003</v>
      </c>
      <c r="BF20" s="57">
        <v>53.078000000000003</v>
      </c>
      <c r="BG20" s="15"/>
    </row>
    <row r="21" spans="2:59" x14ac:dyDescent="0.35">
      <c r="B21" s="12"/>
      <c r="C21" s="14"/>
      <c r="D21" s="14"/>
      <c r="E21" s="14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15"/>
    </row>
    <row r="22" spans="2:59" x14ac:dyDescent="0.35">
      <c r="B22" s="12"/>
      <c r="C22" s="14"/>
      <c r="D22" s="13" t="s">
        <v>29</v>
      </c>
      <c r="E22" s="13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15"/>
    </row>
    <row r="23" spans="2:59" x14ac:dyDescent="0.35">
      <c r="B23" s="12"/>
      <c r="C23" s="14" t="s">
        <v>52</v>
      </c>
      <c r="D23" s="14" t="s">
        <v>30</v>
      </c>
      <c r="E23" s="14"/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15"/>
    </row>
    <row r="24" spans="2:59" x14ac:dyDescent="0.35">
      <c r="B24" s="12"/>
      <c r="C24" s="14" t="s">
        <v>53</v>
      </c>
      <c r="D24" s="14" t="s">
        <v>31</v>
      </c>
      <c r="E24" s="14"/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15"/>
    </row>
    <row r="25" spans="2:59" x14ac:dyDescent="0.35">
      <c r="B25" s="12"/>
      <c r="C25" s="14" t="s">
        <v>54</v>
      </c>
      <c r="D25" s="14" t="s">
        <v>32</v>
      </c>
      <c r="E25" s="14"/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15"/>
    </row>
    <row r="26" spans="2:59" x14ac:dyDescent="0.35">
      <c r="B26" s="12"/>
      <c r="C26" s="14"/>
      <c r="D26" s="14"/>
      <c r="E26" s="1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15"/>
    </row>
    <row r="27" spans="2:59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8"/>
    </row>
    <row r="29" spans="2:59" ht="15" thickBot="1" x14ac:dyDescent="0.4"/>
    <row r="30" spans="2:59" x14ac:dyDescent="0.3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1"/>
    </row>
    <row r="31" spans="2:59" x14ac:dyDescent="0.35">
      <c r="B31" s="12"/>
      <c r="C31" s="14"/>
      <c r="D31" s="13" t="s">
        <v>144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5"/>
    </row>
    <row r="32" spans="2:59" x14ac:dyDescent="0.35">
      <c r="B32" s="12"/>
      <c r="C32" s="14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5"/>
    </row>
    <row r="33" spans="2:59" x14ac:dyDescent="0.35">
      <c r="B33" s="12"/>
      <c r="C33" s="13" t="s">
        <v>63</v>
      </c>
      <c r="D33" s="13" t="s">
        <v>100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5"/>
    </row>
    <row r="34" spans="2:59" x14ac:dyDescent="0.35">
      <c r="B34" s="12"/>
      <c r="C34" s="14" t="s">
        <v>81</v>
      </c>
      <c r="D34" s="14" t="s">
        <v>90</v>
      </c>
      <c r="E34" s="53"/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15"/>
    </row>
    <row r="35" spans="2:59" x14ac:dyDescent="0.35">
      <c r="B35" s="12"/>
      <c r="C35" s="14" t="s">
        <v>82</v>
      </c>
      <c r="D35" s="14" t="s">
        <v>91</v>
      </c>
      <c r="E35" s="61"/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5">
        <v>0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15"/>
    </row>
    <row r="36" spans="2:59" x14ac:dyDescent="0.35">
      <c r="B36" s="12"/>
      <c r="C36" s="14" t="s">
        <v>83</v>
      </c>
      <c r="D36" s="14" t="s">
        <v>97</v>
      </c>
      <c r="E36" s="32"/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15"/>
    </row>
    <row r="37" spans="2:59" x14ac:dyDescent="0.35">
      <c r="B37" s="12"/>
      <c r="C37" s="14"/>
      <c r="D37" s="14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15"/>
    </row>
    <row r="38" spans="2:59" x14ac:dyDescent="0.35">
      <c r="B38" s="12"/>
      <c r="C38" s="14"/>
      <c r="D38" s="13" t="s">
        <v>99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15"/>
    </row>
    <row r="39" spans="2:59" x14ac:dyDescent="0.35">
      <c r="B39" s="12"/>
      <c r="C39" s="14" t="s">
        <v>85</v>
      </c>
      <c r="D39" s="14" t="s">
        <v>92</v>
      </c>
      <c r="E39" s="52"/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  <c r="AJ39" s="57">
        <v>0</v>
      </c>
      <c r="AK39" s="57">
        <v>0</v>
      </c>
      <c r="AL39" s="57">
        <v>0</v>
      </c>
      <c r="AM39" s="57">
        <v>0</v>
      </c>
      <c r="AN39" s="57">
        <v>0</v>
      </c>
      <c r="AO39" s="57">
        <v>0</v>
      </c>
      <c r="AP39" s="57">
        <v>0</v>
      </c>
      <c r="AQ39" s="57">
        <v>0</v>
      </c>
      <c r="AR39" s="57">
        <v>0</v>
      </c>
      <c r="AS39" s="57">
        <v>0</v>
      </c>
      <c r="AT39" s="57">
        <v>0</v>
      </c>
      <c r="AU39" s="57">
        <v>0</v>
      </c>
      <c r="AV39" s="57">
        <v>0</v>
      </c>
      <c r="AW39" s="57">
        <v>0</v>
      </c>
      <c r="AX39" s="57">
        <v>0</v>
      </c>
      <c r="AY39" s="57">
        <v>0</v>
      </c>
      <c r="AZ39" s="57">
        <v>0</v>
      </c>
      <c r="BA39" s="57">
        <v>0</v>
      </c>
      <c r="BB39" s="57">
        <v>0</v>
      </c>
      <c r="BC39" s="57">
        <v>0</v>
      </c>
      <c r="BD39" s="57">
        <v>0</v>
      </c>
      <c r="BE39" s="57">
        <v>0</v>
      </c>
      <c r="BF39" s="57">
        <v>0</v>
      </c>
      <c r="BG39" s="15"/>
    </row>
    <row r="40" spans="2:59" x14ac:dyDescent="0.35">
      <c r="B40" s="12"/>
      <c r="C40" s="14" t="s">
        <v>86</v>
      </c>
      <c r="D40" s="24" t="s">
        <v>93</v>
      </c>
      <c r="E40" s="53"/>
      <c r="F40" s="54">
        <v>48.400700000000001</v>
      </c>
      <c r="G40" s="54">
        <v>49.551900000000003</v>
      </c>
      <c r="H40" s="54">
        <v>49.628900000000002</v>
      </c>
      <c r="I40" s="54">
        <v>49.551900000000003</v>
      </c>
      <c r="J40" s="54">
        <v>46.354999999999997</v>
      </c>
      <c r="K40" s="54">
        <v>43.5456</v>
      </c>
      <c r="L40" s="54">
        <v>40.383800000000001</v>
      </c>
      <c r="M40" s="54">
        <v>39.710299999999997</v>
      </c>
      <c r="N40" s="54">
        <v>39.036799999999999</v>
      </c>
      <c r="O40" s="54">
        <v>38.363300000000002</v>
      </c>
      <c r="P40" s="54">
        <v>37.689799999999998</v>
      </c>
      <c r="Q40" s="54">
        <v>37.016300000000001</v>
      </c>
      <c r="R40" s="54">
        <v>36.342799999999997</v>
      </c>
      <c r="S40" s="54">
        <v>35.6693</v>
      </c>
      <c r="T40" s="54">
        <v>34.995800000000003</v>
      </c>
      <c r="U40" s="54">
        <v>34.322299999999998</v>
      </c>
      <c r="V40" s="54">
        <v>33.648800000000001</v>
      </c>
      <c r="W40" s="54">
        <v>32.975299999999997</v>
      </c>
      <c r="X40" s="54">
        <v>32.3018</v>
      </c>
      <c r="Y40" s="54">
        <v>31.628299999999999</v>
      </c>
      <c r="Z40" s="54">
        <v>30.954799999999999</v>
      </c>
      <c r="AA40" s="54">
        <v>30.281300000000002</v>
      </c>
      <c r="AB40" s="54">
        <v>29.607800000000001</v>
      </c>
      <c r="AC40" s="54">
        <v>28.9343</v>
      </c>
      <c r="AD40" s="54">
        <v>28.2608</v>
      </c>
      <c r="AE40" s="54">
        <v>27.587299999999999</v>
      </c>
      <c r="AF40" s="54">
        <v>26.913799999999998</v>
      </c>
      <c r="AG40" s="54">
        <v>26.240300000000001</v>
      </c>
      <c r="AH40" s="54">
        <v>25.566800000000001</v>
      </c>
      <c r="AI40" s="54">
        <v>24.8933</v>
      </c>
      <c r="AJ40" s="54">
        <v>24.219799999999999</v>
      </c>
      <c r="AK40" s="54">
        <v>23.546299999999999</v>
      </c>
      <c r="AL40" s="54">
        <v>22.872800000000002</v>
      </c>
      <c r="AM40" s="54">
        <v>22.199300000000001</v>
      </c>
      <c r="AN40" s="54">
        <v>21.5258</v>
      </c>
      <c r="AO40" s="54">
        <v>20.8523</v>
      </c>
      <c r="AP40" s="54">
        <v>20.178799999999999</v>
      </c>
      <c r="AQ40" s="54">
        <v>19.505299999999998</v>
      </c>
      <c r="AR40" s="54">
        <v>18.831800000000001</v>
      </c>
      <c r="AS40" s="54">
        <v>18.158300000000001</v>
      </c>
      <c r="AT40" s="54">
        <v>17.4848</v>
      </c>
      <c r="AU40" s="54">
        <v>16.811299999999999</v>
      </c>
      <c r="AV40" s="54">
        <v>16.137699999999999</v>
      </c>
      <c r="AW40" s="54">
        <v>15.4642</v>
      </c>
      <c r="AX40" s="54">
        <v>14.790699999999999</v>
      </c>
      <c r="AY40" s="54">
        <v>14.1172</v>
      </c>
      <c r="AZ40" s="54">
        <v>13.4437</v>
      </c>
      <c r="BA40" s="54">
        <v>12.770200000000001</v>
      </c>
      <c r="BB40" s="54">
        <v>12.0967</v>
      </c>
      <c r="BC40" s="54">
        <v>11.4232</v>
      </c>
      <c r="BD40" s="54">
        <v>10.749700000000001</v>
      </c>
      <c r="BE40" s="54">
        <v>10.0762</v>
      </c>
      <c r="BF40" s="54">
        <v>9.4026999999999994</v>
      </c>
      <c r="BG40" s="15"/>
    </row>
    <row r="41" spans="2:59" x14ac:dyDescent="0.35">
      <c r="B41" s="12"/>
      <c r="C41" s="14" t="s">
        <v>87</v>
      </c>
      <c r="D41" s="24" t="s">
        <v>98</v>
      </c>
      <c r="E41" s="53"/>
      <c r="F41" s="54">
        <v>48.400700000000001</v>
      </c>
      <c r="G41" s="54">
        <v>49.551900000000003</v>
      </c>
      <c r="H41" s="54">
        <v>49.628900000000002</v>
      </c>
      <c r="I41" s="54">
        <v>49.551900000000003</v>
      </c>
      <c r="J41" s="54">
        <v>46.354999999999997</v>
      </c>
      <c r="K41" s="54">
        <v>43.5456</v>
      </c>
      <c r="L41" s="54">
        <v>41.057299999999998</v>
      </c>
      <c r="M41" s="54">
        <v>38.838000000000001</v>
      </c>
      <c r="N41" s="54">
        <v>36.846299999999999</v>
      </c>
      <c r="O41" s="54">
        <v>35.048900000000003</v>
      </c>
      <c r="P41" s="54">
        <v>33.418700000000001</v>
      </c>
      <c r="Q41" s="54">
        <v>31.933399999999999</v>
      </c>
      <c r="R41" s="54">
        <v>30.5746</v>
      </c>
      <c r="S41" s="54">
        <v>29.326599999999999</v>
      </c>
      <c r="T41" s="54">
        <v>28.176600000000001</v>
      </c>
      <c r="U41" s="54">
        <v>27.113299999999999</v>
      </c>
      <c r="V41" s="54">
        <v>26.127400000000002</v>
      </c>
      <c r="W41" s="54">
        <v>25.210599999999999</v>
      </c>
      <c r="X41" s="54">
        <v>24.356000000000002</v>
      </c>
      <c r="Y41" s="54">
        <v>23.557500000000001</v>
      </c>
      <c r="Z41" s="54">
        <v>22.8096</v>
      </c>
      <c r="AA41" s="54">
        <v>22.107800000000001</v>
      </c>
      <c r="AB41" s="54">
        <v>21.447800000000001</v>
      </c>
      <c r="AC41" s="54">
        <v>20.8262</v>
      </c>
      <c r="AD41" s="54">
        <v>20.2395</v>
      </c>
      <c r="AE41" s="54">
        <v>19.684999999999999</v>
      </c>
      <c r="AF41" s="54">
        <v>19.1601</v>
      </c>
      <c r="AG41" s="54">
        <v>18.662400000000002</v>
      </c>
      <c r="AH41" s="54">
        <v>18.189900000000002</v>
      </c>
      <c r="AI41" s="54">
        <v>17.7408</v>
      </c>
      <c r="AJ41" s="54">
        <v>17.313300000000002</v>
      </c>
      <c r="AK41" s="54">
        <v>16.905899999999999</v>
      </c>
      <c r="AL41" s="54">
        <v>16.517299999999999</v>
      </c>
      <c r="AM41" s="54">
        <v>16.146100000000001</v>
      </c>
      <c r="AN41" s="54">
        <v>15.7913</v>
      </c>
      <c r="AO41" s="54">
        <v>15.451700000000001</v>
      </c>
      <c r="AP41" s="54">
        <v>15.1264</v>
      </c>
      <c r="AQ41" s="54">
        <v>14.814500000000001</v>
      </c>
      <c r="AR41" s="54">
        <v>14.5152</v>
      </c>
      <c r="AS41" s="54">
        <v>14.2278</v>
      </c>
      <c r="AT41" s="54">
        <v>13.951499999999999</v>
      </c>
      <c r="AU41" s="54">
        <v>13.6858</v>
      </c>
      <c r="AV41" s="54">
        <v>13.4299</v>
      </c>
      <c r="AW41" s="54">
        <v>13.1835</v>
      </c>
      <c r="AX41" s="54">
        <v>12.946</v>
      </c>
      <c r="AY41" s="54">
        <v>12.716900000000001</v>
      </c>
      <c r="AZ41" s="54">
        <v>12.495699999999999</v>
      </c>
      <c r="BA41" s="54">
        <v>12.2821</v>
      </c>
      <c r="BB41" s="54">
        <v>12.075699999999999</v>
      </c>
      <c r="BC41" s="54">
        <v>11.876099999999999</v>
      </c>
      <c r="BD41" s="54">
        <v>11.683</v>
      </c>
      <c r="BE41" s="54">
        <v>11.496</v>
      </c>
      <c r="BF41" s="54">
        <v>11.315</v>
      </c>
      <c r="BG41" s="15"/>
    </row>
    <row r="42" spans="2:59" x14ac:dyDescent="0.35">
      <c r="B42" s="12"/>
      <c r="C42" s="14"/>
      <c r="D42" s="24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15"/>
    </row>
    <row r="43" spans="2:59" x14ac:dyDescent="0.35">
      <c r="B43" s="12"/>
      <c r="C43" s="14"/>
      <c r="D43" s="13" t="s">
        <v>17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15"/>
    </row>
    <row r="44" spans="2:59" x14ac:dyDescent="0.35">
      <c r="B44" s="12"/>
      <c r="C44" s="14" t="s">
        <v>88</v>
      </c>
      <c r="D44" s="14" t="s">
        <v>96</v>
      </c>
      <c r="E44" s="52"/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  <c r="AJ44" s="57">
        <v>0</v>
      </c>
      <c r="AK44" s="57">
        <v>0</v>
      </c>
      <c r="AL44" s="57">
        <v>0</v>
      </c>
      <c r="AM44" s="57">
        <v>0</v>
      </c>
      <c r="AN44" s="57">
        <v>0</v>
      </c>
      <c r="AO44" s="57">
        <v>0</v>
      </c>
      <c r="AP44" s="57">
        <v>0</v>
      </c>
      <c r="AQ44" s="57">
        <v>0</v>
      </c>
      <c r="AR44" s="57">
        <v>0</v>
      </c>
      <c r="AS44" s="57">
        <v>0</v>
      </c>
      <c r="AT44" s="57">
        <v>0</v>
      </c>
      <c r="AU44" s="57">
        <v>0</v>
      </c>
      <c r="AV44" s="57">
        <v>0</v>
      </c>
      <c r="AW44" s="57">
        <v>0</v>
      </c>
      <c r="AX44" s="57">
        <v>0</v>
      </c>
      <c r="AY44" s="57">
        <v>0</v>
      </c>
      <c r="AZ44" s="57">
        <v>0</v>
      </c>
      <c r="BA44" s="57">
        <v>0</v>
      </c>
      <c r="BB44" s="57">
        <v>0</v>
      </c>
      <c r="BC44" s="57">
        <v>0</v>
      </c>
      <c r="BD44" s="57">
        <v>0</v>
      </c>
      <c r="BE44" s="57">
        <v>0</v>
      </c>
      <c r="BF44" s="57">
        <v>0</v>
      </c>
      <c r="BG44" s="15"/>
    </row>
    <row r="45" spans="2:59" x14ac:dyDescent="0.35">
      <c r="B45" s="12"/>
      <c r="C45" s="14" t="s">
        <v>89</v>
      </c>
      <c r="D45" s="14" t="s">
        <v>95</v>
      </c>
      <c r="E45" s="52"/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>
        <v>0</v>
      </c>
      <c r="AK45" s="57">
        <v>0</v>
      </c>
      <c r="AL45" s="57">
        <v>0</v>
      </c>
      <c r="AM45" s="57">
        <v>0</v>
      </c>
      <c r="AN45" s="57">
        <v>0</v>
      </c>
      <c r="AO45" s="57">
        <v>0</v>
      </c>
      <c r="AP45" s="57">
        <v>0</v>
      </c>
      <c r="AQ45" s="57">
        <v>0</v>
      </c>
      <c r="AR45" s="57">
        <v>0</v>
      </c>
      <c r="AS45" s="57">
        <v>0</v>
      </c>
      <c r="AT45" s="57">
        <v>0</v>
      </c>
      <c r="AU45" s="57">
        <v>0</v>
      </c>
      <c r="AV45" s="57">
        <v>0</v>
      </c>
      <c r="AW45" s="57">
        <v>0</v>
      </c>
      <c r="AX45" s="57">
        <v>0</v>
      </c>
      <c r="AY45" s="57">
        <v>0</v>
      </c>
      <c r="AZ45" s="57">
        <v>0</v>
      </c>
      <c r="BA45" s="57">
        <v>0</v>
      </c>
      <c r="BB45" s="57">
        <v>0</v>
      </c>
      <c r="BC45" s="57">
        <v>0</v>
      </c>
      <c r="BD45" s="57">
        <v>0</v>
      </c>
      <c r="BE45" s="57">
        <v>0</v>
      </c>
      <c r="BF45" s="57">
        <v>0</v>
      </c>
      <c r="BG45" s="15"/>
    </row>
    <row r="46" spans="2:59" x14ac:dyDescent="0.35">
      <c r="B46" s="12"/>
      <c r="C46" s="14" t="s">
        <v>71</v>
      </c>
      <c r="D46" s="14" t="s">
        <v>94</v>
      </c>
      <c r="E46" s="52"/>
      <c r="F46" s="57">
        <v>7.3653000000000004</v>
      </c>
      <c r="G46" s="57">
        <v>7.5404999999999998</v>
      </c>
      <c r="H46" s="57">
        <v>7.5522</v>
      </c>
      <c r="I46" s="57">
        <v>7.5404999999999998</v>
      </c>
      <c r="J46" s="57">
        <v>7.0540000000000003</v>
      </c>
      <c r="K46" s="57">
        <v>6.6265000000000001</v>
      </c>
      <c r="L46" s="57">
        <v>6.1452999999999998</v>
      </c>
      <c r="M46" s="57">
        <v>6.0427999999999997</v>
      </c>
      <c r="N46" s="57">
        <v>5.9402999999999997</v>
      </c>
      <c r="O46" s="57">
        <v>5.8377999999999997</v>
      </c>
      <c r="P46" s="57">
        <v>5.7354000000000003</v>
      </c>
      <c r="Q46" s="57">
        <v>5.6329000000000002</v>
      </c>
      <c r="R46" s="57">
        <v>5.5304000000000002</v>
      </c>
      <c r="S46" s="57">
        <v>5.4279000000000002</v>
      </c>
      <c r="T46" s="57">
        <v>5.3254000000000001</v>
      </c>
      <c r="U46" s="57">
        <v>5.2229000000000001</v>
      </c>
      <c r="V46" s="57">
        <v>5.1204000000000001</v>
      </c>
      <c r="W46" s="57">
        <v>5.0179</v>
      </c>
      <c r="X46" s="57">
        <v>4.9154999999999998</v>
      </c>
      <c r="Y46" s="57">
        <v>4.8129999999999997</v>
      </c>
      <c r="Z46" s="57">
        <v>4.7104999999999997</v>
      </c>
      <c r="AA46" s="57">
        <v>4.6079999999999997</v>
      </c>
      <c r="AB46" s="57">
        <v>4.5054999999999996</v>
      </c>
      <c r="AC46" s="57">
        <v>4.4029999999999996</v>
      </c>
      <c r="AD46" s="57">
        <v>4.3005000000000004</v>
      </c>
      <c r="AE46" s="57">
        <v>4.1980000000000004</v>
      </c>
      <c r="AF46" s="57">
        <v>4.0956000000000001</v>
      </c>
      <c r="AG46" s="57">
        <v>3.9931000000000001</v>
      </c>
      <c r="AH46" s="57">
        <v>3.8906000000000001</v>
      </c>
      <c r="AI46" s="57">
        <v>3.7881</v>
      </c>
      <c r="AJ46" s="57">
        <v>3.6856</v>
      </c>
      <c r="AK46" s="57">
        <v>3.5831</v>
      </c>
      <c r="AL46" s="57">
        <v>3.4805999999999999</v>
      </c>
      <c r="AM46" s="57">
        <v>3.3780999999999999</v>
      </c>
      <c r="AN46" s="57">
        <v>3.2757000000000001</v>
      </c>
      <c r="AO46" s="57">
        <v>3.1732</v>
      </c>
      <c r="AP46" s="57">
        <v>3.0707</v>
      </c>
      <c r="AQ46" s="57">
        <v>2.9681999999999999</v>
      </c>
      <c r="AR46" s="57">
        <v>2.8656999999999999</v>
      </c>
      <c r="AS46" s="57">
        <v>2.7631999999999999</v>
      </c>
      <c r="AT46" s="57">
        <v>2.6606999999999998</v>
      </c>
      <c r="AU46" s="57">
        <v>2.5581999999999998</v>
      </c>
      <c r="AV46" s="57">
        <v>2.4558</v>
      </c>
      <c r="AW46" s="57">
        <v>2.3532999999999999</v>
      </c>
      <c r="AX46" s="57">
        <v>2.2507999999999999</v>
      </c>
      <c r="AY46" s="57">
        <v>2.1482999999999999</v>
      </c>
      <c r="AZ46" s="57">
        <v>2.0457999999999998</v>
      </c>
      <c r="BA46" s="57">
        <v>1.9433</v>
      </c>
      <c r="BB46" s="57">
        <v>1.8408</v>
      </c>
      <c r="BC46" s="57">
        <v>1.7383</v>
      </c>
      <c r="BD46" s="57">
        <v>1.6358999999999999</v>
      </c>
      <c r="BE46" s="57">
        <v>1.5334000000000001</v>
      </c>
      <c r="BF46" s="57">
        <v>1.4309000000000001</v>
      </c>
      <c r="BG46" s="15"/>
    </row>
    <row r="47" spans="2:59" ht="15" thickBot="1" x14ac:dyDescent="0.4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8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C333-C822-4641-A10B-4A81E5F65AAE}">
  <sheetPr>
    <tabColor rgb="FF92D050"/>
  </sheetPr>
  <dimension ref="B1:BF11"/>
  <sheetViews>
    <sheetView workbookViewId="0"/>
  </sheetViews>
  <sheetFormatPr baseColWidth="10" defaultColWidth="11.54296875" defaultRowHeight="14.5" x14ac:dyDescent="0.35"/>
  <cols>
    <col min="3" max="3" width="20.6328125" bestFit="1" customWidth="1"/>
    <col min="4" max="4" width="39.1796875" customWidth="1"/>
  </cols>
  <sheetData>
    <row r="1" spans="2:58" ht="20" thickBot="1" x14ac:dyDescent="0.4">
      <c r="B1" s="1"/>
      <c r="C1" s="2" t="s">
        <v>12</v>
      </c>
      <c r="D1" s="3"/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109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63</v>
      </c>
      <c r="D6" s="13" t="s">
        <v>17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 t="s">
        <v>104</v>
      </c>
      <c r="D7" s="14" t="s">
        <v>107</v>
      </c>
      <c r="E7" s="72">
        <v>2.17</v>
      </c>
      <c r="F7" s="72">
        <v>2.17</v>
      </c>
      <c r="G7" s="72">
        <v>2.17</v>
      </c>
      <c r="H7" s="72">
        <v>2.17</v>
      </c>
      <c r="I7" s="72">
        <v>2.17</v>
      </c>
      <c r="J7" s="72">
        <v>2.17</v>
      </c>
      <c r="K7" s="72">
        <v>2.17</v>
      </c>
      <c r="L7" s="72">
        <v>2.17</v>
      </c>
      <c r="M7" s="72">
        <v>2.17</v>
      </c>
      <c r="N7" s="72">
        <v>2.17</v>
      </c>
      <c r="O7" s="72">
        <v>2.17</v>
      </c>
      <c r="P7" s="72">
        <v>2.17</v>
      </c>
      <c r="Q7" s="72">
        <v>2.17</v>
      </c>
      <c r="R7" s="72">
        <v>2.17</v>
      </c>
      <c r="S7" s="72">
        <v>2.17</v>
      </c>
      <c r="T7" s="72">
        <v>2.17</v>
      </c>
      <c r="U7" s="72">
        <v>2.17</v>
      </c>
      <c r="V7" s="72">
        <v>2.17</v>
      </c>
      <c r="W7" s="72">
        <v>2.17</v>
      </c>
      <c r="X7" s="72">
        <v>2.17</v>
      </c>
      <c r="Y7" s="72">
        <v>2.17</v>
      </c>
      <c r="Z7" s="72">
        <v>2.17</v>
      </c>
      <c r="AA7" s="72">
        <v>2.17</v>
      </c>
      <c r="AB7" s="72">
        <v>2.17</v>
      </c>
      <c r="AC7" s="72">
        <v>2.17</v>
      </c>
      <c r="AD7" s="72">
        <v>2.17</v>
      </c>
      <c r="AE7" s="72">
        <v>2.17</v>
      </c>
      <c r="AF7" s="72">
        <v>2.17</v>
      </c>
      <c r="AG7" s="72">
        <v>2.17</v>
      </c>
      <c r="AH7" s="72">
        <v>2.17</v>
      </c>
      <c r="AI7" s="72">
        <v>2.17</v>
      </c>
      <c r="AJ7" s="72">
        <v>2.17</v>
      </c>
      <c r="AK7" s="72">
        <v>2.17</v>
      </c>
      <c r="AL7" s="72">
        <v>2.17</v>
      </c>
      <c r="AM7" s="72">
        <v>2.17</v>
      </c>
      <c r="AN7" s="72">
        <v>2.17</v>
      </c>
      <c r="AO7" s="72">
        <v>2.17</v>
      </c>
      <c r="AP7" s="72">
        <v>2.17</v>
      </c>
      <c r="AQ7" s="72">
        <v>2.17</v>
      </c>
      <c r="AR7" s="72">
        <v>2.17</v>
      </c>
      <c r="AS7" s="72">
        <v>2.17</v>
      </c>
      <c r="AT7" s="72">
        <v>2.17</v>
      </c>
      <c r="AU7" s="72">
        <v>2.17</v>
      </c>
      <c r="AV7" s="72">
        <v>2.17</v>
      </c>
      <c r="AW7" s="72">
        <v>2.17</v>
      </c>
      <c r="AX7" s="72">
        <v>2.17</v>
      </c>
      <c r="AY7" s="72">
        <v>2.17</v>
      </c>
      <c r="AZ7" s="72">
        <v>2.17</v>
      </c>
      <c r="BA7" s="72">
        <v>2.17</v>
      </c>
      <c r="BB7" s="72">
        <v>2.17</v>
      </c>
      <c r="BC7" s="72">
        <v>2.17</v>
      </c>
      <c r="BD7" s="72">
        <v>2.17</v>
      </c>
      <c r="BE7" s="72">
        <v>2.17</v>
      </c>
      <c r="BF7" s="15"/>
    </row>
    <row r="8" spans="2:58" x14ac:dyDescent="0.35">
      <c r="B8" s="12"/>
      <c r="C8" s="14" t="s">
        <v>105</v>
      </c>
      <c r="D8" s="14" t="s">
        <v>108</v>
      </c>
      <c r="E8" s="73">
        <v>3.5</v>
      </c>
      <c r="F8" s="73">
        <v>3.5</v>
      </c>
      <c r="G8" s="73">
        <v>3.5</v>
      </c>
      <c r="H8" s="73">
        <v>3.5</v>
      </c>
      <c r="I8" s="73">
        <v>3.5</v>
      </c>
      <c r="J8" s="73">
        <v>3.5</v>
      </c>
      <c r="K8" s="73">
        <v>3.5</v>
      </c>
      <c r="L8" s="73">
        <v>3.5</v>
      </c>
      <c r="M8" s="73">
        <v>3.5</v>
      </c>
      <c r="N8" s="73">
        <v>3.5</v>
      </c>
      <c r="O8" s="73">
        <v>3.5</v>
      </c>
      <c r="P8" s="73">
        <v>3.5</v>
      </c>
      <c r="Q8" s="73">
        <v>3.5</v>
      </c>
      <c r="R8" s="73">
        <v>3.5</v>
      </c>
      <c r="S8" s="73">
        <v>3.5</v>
      </c>
      <c r="T8" s="73">
        <v>3.5</v>
      </c>
      <c r="U8" s="73">
        <v>3.5</v>
      </c>
      <c r="V8" s="73">
        <v>3.5</v>
      </c>
      <c r="W8" s="73">
        <v>3.5</v>
      </c>
      <c r="X8" s="73">
        <v>3.5</v>
      </c>
      <c r="Y8" s="73">
        <v>3.5</v>
      </c>
      <c r="Z8" s="73">
        <v>3.5</v>
      </c>
      <c r="AA8" s="73">
        <v>3.5</v>
      </c>
      <c r="AB8" s="73">
        <v>3.5</v>
      </c>
      <c r="AC8" s="73">
        <v>3.5</v>
      </c>
      <c r="AD8" s="73">
        <v>3.5</v>
      </c>
      <c r="AE8" s="73">
        <v>3.5</v>
      </c>
      <c r="AF8" s="73">
        <v>3.5</v>
      </c>
      <c r="AG8" s="73">
        <v>3.5</v>
      </c>
      <c r="AH8" s="73">
        <v>3.5</v>
      </c>
      <c r="AI8" s="73">
        <v>3.5</v>
      </c>
      <c r="AJ8" s="73">
        <v>3.5</v>
      </c>
      <c r="AK8" s="73">
        <v>3.5</v>
      </c>
      <c r="AL8" s="73">
        <v>3.5</v>
      </c>
      <c r="AM8" s="73">
        <v>3.5</v>
      </c>
      <c r="AN8" s="73">
        <v>3.5</v>
      </c>
      <c r="AO8" s="73">
        <v>3.5</v>
      </c>
      <c r="AP8" s="73">
        <v>3.5</v>
      </c>
      <c r="AQ8" s="73">
        <v>3.5</v>
      </c>
      <c r="AR8" s="73">
        <v>3.5</v>
      </c>
      <c r="AS8" s="73">
        <v>3.5</v>
      </c>
      <c r="AT8" s="73">
        <v>3.5</v>
      </c>
      <c r="AU8" s="73">
        <v>3.5</v>
      </c>
      <c r="AV8" s="73">
        <v>3.5</v>
      </c>
      <c r="AW8" s="73">
        <v>3.5</v>
      </c>
      <c r="AX8" s="73">
        <v>3.5</v>
      </c>
      <c r="AY8" s="73">
        <v>3.5</v>
      </c>
      <c r="AZ8" s="73">
        <v>3.5</v>
      </c>
      <c r="BA8" s="73">
        <v>3.5</v>
      </c>
      <c r="BB8" s="73">
        <v>3.5</v>
      </c>
      <c r="BC8" s="73">
        <v>3.5</v>
      </c>
      <c r="BD8" s="73">
        <v>3.5</v>
      </c>
      <c r="BE8" s="73">
        <v>3.5</v>
      </c>
      <c r="BF8" s="15"/>
    </row>
    <row r="9" spans="2:58" x14ac:dyDescent="0.35">
      <c r="B9" s="12"/>
      <c r="C9" s="14" t="s">
        <v>106</v>
      </c>
      <c r="D9" s="14" t="s">
        <v>151</v>
      </c>
      <c r="E9" s="74">
        <v>7.3</v>
      </c>
      <c r="F9" s="74">
        <v>7.3</v>
      </c>
      <c r="G9" s="74">
        <v>7.3</v>
      </c>
      <c r="H9" s="74">
        <v>7.3</v>
      </c>
      <c r="I9" s="74">
        <v>7.3</v>
      </c>
      <c r="J9" s="74">
        <v>7.3</v>
      </c>
      <c r="K9" s="74">
        <v>7.3</v>
      </c>
      <c r="L9" s="74">
        <v>7.3</v>
      </c>
      <c r="M9" s="74">
        <v>7.3</v>
      </c>
      <c r="N9" s="74">
        <v>7.3</v>
      </c>
      <c r="O9" s="74">
        <v>7.3</v>
      </c>
      <c r="P9" s="74">
        <v>7.3</v>
      </c>
      <c r="Q9" s="74">
        <v>7.3</v>
      </c>
      <c r="R9" s="74">
        <v>7.3</v>
      </c>
      <c r="S9" s="74">
        <v>7.3</v>
      </c>
      <c r="T9" s="74">
        <v>7.3</v>
      </c>
      <c r="U9" s="74">
        <v>7.3</v>
      </c>
      <c r="V9" s="74">
        <v>7.3</v>
      </c>
      <c r="W9" s="74">
        <v>7.3</v>
      </c>
      <c r="X9" s="74">
        <v>7.3</v>
      </c>
      <c r="Y9" s="74">
        <v>7.3</v>
      </c>
      <c r="Z9" s="74">
        <v>7.3</v>
      </c>
      <c r="AA9" s="74">
        <v>7.3</v>
      </c>
      <c r="AB9" s="74">
        <v>7.3</v>
      </c>
      <c r="AC9" s="74">
        <v>7.3</v>
      </c>
      <c r="AD9" s="74">
        <v>7.3</v>
      </c>
      <c r="AE9" s="74">
        <v>7.3</v>
      </c>
      <c r="AF9" s="74">
        <v>7.3</v>
      </c>
      <c r="AG9" s="74">
        <v>7.3</v>
      </c>
      <c r="AH9" s="74">
        <v>7.3</v>
      </c>
      <c r="AI9" s="74">
        <v>7.3</v>
      </c>
      <c r="AJ9" s="74">
        <v>7.3</v>
      </c>
      <c r="AK9" s="74">
        <v>7.3</v>
      </c>
      <c r="AL9" s="74">
        <v>7.3</v>
      </c>
      <c r="AM9" s="74">
        <v>7.3</v>
      </c>
      <c r="AN9" s="74">
        <v>7.3</v>
      </c>
      <c r="AO9" s="74">
        <v>7.3</v>
      </c>
      <c r="AP9" s="74">
        <v>7.3</v>
      </c>
      <c r="AQ9" s="74">
        <v>7.3</v>
      </c>
      <c r="AR9" s="74">
        <v>7.3</v>
      </c>
      <c r="AS9" s="74">
        <v>7.3</v>
      </c>
      <c r="AT9" s="74">
        <v>7.3</v>
      </c>
      <c r="AU9" s="74">
        <v>7.3</v>
      </c>
      <c r="AV9" s="74">
        <v>7.3</v>
      </c>
      <c r="AW9" s="74">
        <v>7.3</v>
      </c>
      <c r="AX9" s="74">
        <v>7.3</v>
      </c>
      <c r="AY9" s="74">
        <v>7.3</v>
      </c>
      <c r="AZ9" s="74">
        <v>7.3</v>
      </c>
      <c r="BA9" s="74">
        <v>7.3</v>
      </c>
      <c r="BB9" s="74">
        <v>7.3</v>
      </c>
      <c r="BC9" s="74">
        <v>7.3</v>
      </c>
      <c r="BD9" s="74">
        <v>7.3</v>
      </c>
      <c r="BE9" s="74">
        <v>7.3</v>
      </c>
      <c r="BF9" s="15"/>
    </row>
    <row r="10" spans="2:58" x14ac:dyDescent="0.35">
      <c r="B10" s="12"/>
      <c r="C10" s="14"/>
      <c r="D10" s="14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15"/>
    </row>
    <row r="11" spans="2:58" ht="15" thickBot="1" x14ac:dyDescent="0.4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BBBE-A6D3-4F04-B827-A8726473D986}">
  <sheetPr>
    <tabColor rgb="FF92D050"/>
  </sheetPr>
  <dimension ref="B1:BG44"/>
  <sheetViews>
    <sheetView tabSelected="1" zoomScale="70" zoomScaleNormal="70" workbookViewId="0"/>
  </sheetViews>
  <sheetFormatPr baseColWidth="10" defaultColWidth="11.453125" defaultRowHeight="14.5" x14ac:dyDescent="0.35"/>
  <cols>
    <col min="3" max="3" width="26.6328125" customWidth="1"/>
    <col min="4" max="4" width="46.90625" bestFit="1" customWidth="1"/>
    <col min="5" max="5" width="28.81640625" bestFit="1" customWidth="1"/>
  </cols>
  <sheetData>
    <row r="1" spans="2:59" ht="20" thickBot="1" x14ac:dyDescent="0.4">
      <c r="B1" s="1"/>
      <c r="C1" s="2" t="s">
        <v>12</v>
      </c>
      <c r="D1" s="2"/>
      <c r="E1" s="2"/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  <c r="AR1" s="3">
        <v>2056</v>
      </c>
      <c r="AS1" s="3">
        <v>2057</v>
      </c>
      <c r="AT1" s="3">
        <v>2058</v>
      </c>
      <c r="AU1" s="3">
        <v>2059</v>
      </c>
      <c r="AV1" s="3">
        <v>2060</v>
      </c>
      <c r="AW1" s="3">
        <v>2061</v>
      </c>
      <c r="AX1" s="3">
        <v>2062</v>
      </c>
      <c r="AY1" s="3">
        <v>2063</v>
      </c>
      <c r="AZ1" s="3">
        <v>2064</v>
      </c>
      <c r="BA1" s="3">
        <v>2065</v>
      </c>
      <c r="BB1" s="3">
        <v>2066</v>
      </c>
      <c r="BC1" s="3">
        <v>2067</v>
      </c>
      <c r="BD1" s="3">
        <v>2068</v>
      </c>
      <c r="BE1" s="3">
        <v>2069</v>
      </c>
      <c r="BF1" s="3">
        <v>2070</v>
      </c>
      <c r="BG1" s="4"/>
    </row>
    <row r="2" spans="2:59" ht="15" thickBot="1" x14ac:dyDescent="0.4"/>
    <row r="3" spans="2:59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1"/>
    </row>
    <row r="4" spans="2:59" x14ac:dyDescent="0.35">
      <c r="B4" s="12"/>
      <c r="C4" s="13" t="s">
        <v>128</v>
      </c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5"/>
    </row>
    <row r="5" spans="2:59" x14ac:dyDescent="0.35">
      <c r="B5" s="12"/>
      <c r="C5" s="13"/>
      <c r="D5" s="13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5"/>
    </row>
    <row r="6" spans="2:59" x14ac:dyDescent="0.35">
      <c r="B6" s="12"/>
      <c r="C6" s="13" t="s">
        <v>122</v>
      </c>
      <c r="D6" s="13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5"/>
    </row>
    <row r="7" spans="2:59" x14ac:dyDescent="0.35">
      <c r="B7" s="12"/>
      <c r="C7" s="13" t="s">
        <v>123</v>
      </c>
      <c r="D7" s="13" t="s">
        <v>126</v>
      </c>
      <c r="E7" s="13" t="s">
        <v>129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5"/>
    </row>
    <row r="8" spans="2:59" x14ac:dyDescent="0.35">
      <c r="B8" s="12"/>
      <c r="C8" s="14" t="s">
        <v>49</v>
      </c>
      <c r="D8" s="14" t="s">
        <v>127</v>
      </c>
      <c r="E8" s="14" t="s">
        <v>130</v>
      </c>
      <c r="F8" s="69">
        <v>5.0689492282754364E-2</v>
      </c>
      <c r="G8" s="69">
        <v>5.0689492282754364E-2</v>
      </c>
      <c r="H8" s="69">
        <v>5.0689492282754364E-2</v>
      </c>
      <c r="I8" s="69">
        <v>5.0689492282754364E-2</v>
      </c>
      <c r="J8" s="69">
        <v>5.0689492282754364E-2</v>
      </c>
      <c r="K8" s="69">
        <v>5.0689492282754364E-2</v>
      </c>
      <c r="L8" s="69">
        <v>5.0689492282754364E-2</v>
      </c>
      <c r="M8" s="69">
        <v>5.0689492282754364E-2</v>
      </c>
      <c r="N8" s="69">
        <v>5.0689492282754364E-2</v>
      </c>
      <c r="O8" s="69">
        <v>5.0689492282754364E-2</v>
      </c>
      <c r="P8" s="69">
        <v>5.0689492282754364E-2</v>
      </c>
      <c r="Q8" s="69">
        <v>5.0689492282754364E-2</v>
      </c>
      <c r="R8" s="69">
        <v>5.0689492282754364E-2</v>
      </c>
      <c r="S8" s="69">
        <v>5.0689492282754364E-2</v>
      </c>
      <c r="T8" s="69">
        <v>5.0689492282754364E-2</v>
      </c>
      <c r="U8" s="69">
        <v>5.0689492282754364E-2</v>
      </c>
      <c r="V8" s="69">
        <v>5.0689492282754364E-2</v>
      </c>
      <c r="W8" s="69">
        <v>5.0689492282754364E-2</v>
      </c>
      <c r="X8" s="69">
        <v>5.0689492282754364E-2</v>
      </c>
      <c r="Y8" s="69">
        <v>5.0689492282754364E-2</v>
      </c>
      <c r="Z8" s="69">
        <v>5.0689492282754364E-2</v>
      </c>
      <c r="AA8" s="69">
        <v>5.0689492282754364E-2</v>
      </c>
      <c r="AB8" s="69">
        <v>5.0689492282754364E-2</v>
      </c>
      <c r="AC8" s="69">
        <v>5.0689492282754364E-2</v>
      </c>
      <c r="AD8" s="69">
        <v>5.0689492282754364E-2</v>
      </c>
      <c r="AE8" s="69">
        <v>5.0689492282754364E-2</v>
      </c>
      <c r="AF8" s="69">
        <v>5.0689492282754364E-2</v>
      </c>
      <c r="AG8" s="69">
        <v>5.0689492282754364E-2</v>
      </c>
      <c r="AH8" s="69">
        <v>5.0689492282754364E-2</v>
      </c>
      <c r="AI8" s="69">
        <v>5.0689492282754364E-2</v>
      </c>
      <c r="AJ8" s="69">
        <v>5.0689492282754364E-2</v>
      </c>
      <c r="AK8" s="69">
        <v>5.0689492282754364E-2</v>
      </c>
      <c r="AL8" s="69">
        <v>5.0689492282754364E-2</v>
      </c>
      <c r="AM8" s="69">
        <v>5.0689492282754364E-2</v>
      </c>
      <c r="AN8" s="69">
        <v>5.0689492282754364E-2</v>
      </c>
      <c r="AO8" s="69">
        <v>5.0689492282754364E-2</v>
      </c>
      <c r="AP8" s="69">
        <v>5.0689492282754364E-2</v>
      </c>
      <c r="AQ8" s="69">
        <v>5.0689492282754364E-2</v>
      </c>
      <c r="AR8" s="69">
        <v>5.0689492282754364E-2</v>
      </c>
      <c r="AS8" s="69">
        <v>5.0689492282754364E-2</v>
      </c>
      <c r="AT8" s="69">
        <v>5.0689492282754364E-2</v>
      </c>
      <c r="AU8" s="69">
        <v>5.0689492282754364E-2</v>
      </c>
      <c r="AV8" s="69">
        <v>5.0689492282754364E-2</v>
      </c>
      <c r="AW8" s="69">
        <v>5.0689492282754364E-2</v>
      </c>
      <c r="AX8" s="69">
        <v>5.0689492282754364E-2</v>
      </c>
      <c r="AY8" s="69">
        <v>5.0689492282754364E-2</v>
      </c>
      <c r="AZ8" s="69">
        <v>5.0689492282754364E-2</v>
      </c>
      <c r="BA8" s="69">
        <v>5.0689492282754364E-2</v>
      </c>
      <c r="BB8" s="69">
        <v>5.0689492282754364E-2</v>
      </c>
      <c r="BC8" s="69">
        <v>5.0689492282754364E-2</v>
      </c>
      <c r="BD8" s="69">
        <v>5.0689492282754364E-2</v>
      </c>
      <c r="BE8" s="69">
        <v>5.0689492282754364E-2</v>
      </c>
      <c r="BF8" s="69">
        <v>5.0689492282754364E-2</v>
      </c>
      <c r="BG8" s="15"/>
    </row>
    <row r="9" spans="2:59" x14ac:dyDescent="0.35">
      <c r="B9" s="12"/>
      <c r="C9" s="14" t="s">
        <v>47</v>
      </c>
      <c r="D9" s="14" t="s">
        <v>140</v>
      </c>
      <c r="E9" s="14" t="s">
        <v>130</v>
      </c>
      <c r="F9" s="69">
        <v>0.31972522874211534</v>
      </c>
      <c r="G9" s="69">
        <v>0.31972522874211534</v>
      </c>
      <c r="H9" s="69">
        <v>0.31972522874211534</v>
      </c>
      <c r="I9" s="69">
        <v>0.31972522874211534</v>
      </c>
      <c r="J9" s="69">
        <v>0.31972522874211534</v>
      </c>
      <c r="K9" s="69">
        <v>0.31972522874211534</v>
      </c>
      <c r="L9" s="69">
        <v>0.31972522874211534</v>
      </c>
      <c r="M9" s="69">
        <v>0.31972522874211534</v>
      </c>
      <c r="N9" s="69">
        <v>0.31972522874211534</v>
      </c>
      <c r="O9" s="69">
        <v>0.31972522874211534</v>
      </c>
      <c r="P9" s="69">
        <v>0.31972522874211534</v>
      </c>
      <c r="Q9" s="69">
        <v>0.31972522874211534</v>
      </c>
      <c r="R9" s="69">
        <v>0.31972522874211534</v>
      </c>
      <c r="S9" s="69">
        <v>0.31972522874211534</v>
      </c>
      <c r="T9" s="69">
        <v>0.31972522874211534</v>
      </c>
      <c r="U9" s="69">
        <v>0.31972522874211534</v>
      </c>
      <c r="V9" s="69">
        <v>0.31972522874211534</v>
      </c>
      <c r="W9" s="69">
        <v>0.31972522874211534</v>
      </c>
      <c r="X9" s="69">
        <v>0.31972522874211534</v>
      </c>
      <c r="Y9" s="69">
        <v>0.31972522874211534</v>
      </c>
      <c r="Z9" s="69">
        <v>0.31972522874211534</v>
      </c>
      <c r="AA9" s="69">
        <v>0.31972522874211534</v>
      </c>
      <c r="AB9" s="69">
        <v>0.31972522874211534</v>
      </c>
      <c r="AC9" s="69">
        <v>0.31972522874211534</v>
      </c>
      <c r="AD9" s="69">
        <v>0.31972522874211534</v>
      </c>
      <c r="AE9" s="69">
        <v>0.31972522874211534</v>
      </c>
      <c r="AF9" s="69">
        <v>0.31972522874211534</v>
      </c>
      <c r="AG9" s="69">
        <v>0.31972522874211534</v>
      </c>
      <c r="AH9" s="69">
        <v>0.31972522874211534</v>
      </c>
      <c r="AI9" s="69">
        <v>0.31972522874211534</v>
      </c>
      <c r="AJ9" s="69">
        <v>0.31972522874211534</v>
      </c>
      <c r="AK9" s="69">
        <v>0.31972522874211534</v>
      </c>
      <c r="AL9" s="69">
        <v>0.31972522874211534</v>
      </c>
      <c r="AM9" s="69">
        <v>0.31972522874211534</v>
      </c>
      <c r="AN9" s="69">
        <v>0.31972522874211534</v>
      </c>
      <c r="AO9" s="69">
        <v>0.31972522874211534</v>
      </c>
      <c r="AP9" s="69">
        <v>0.31972522874211534</v>
      </c>
      <c r="AQ9" s="69">
        <v>0.31972522874211534</v>
      </c>
      <c r="AR9" s="69">
        <v>0.31972522874211534</v>
      </c>
      <c r="AS9" s="69">
        <v>0.31972522874211534</v>
      </c>
      <c r="AT9" s="69">
        <v>0.31972522874211534</v>
      </c>
      <c r="AU9" s="69">
        <v>0.31972522874211534</v>
      </c>
      <c r="AV9" s="69">
        <v>0.31972522874211534</v>
      </c>
      <c r="AW9" s="69">
        <v>0.31972522874211534</v>
      </c>
      <c r="AX9" s="69">
        <v>0.31972522874211534</v>
      </c>
      <c r="AY9" s="69">
        <v>0.31972522874211534</v>
      </c>
      <c r="AZ9" s="69">
        <v>0.31972522874211534</v>
      </c>
      <c r="BA9" s="69">
        <v>0.31972522874211534</v>
      </c>
      <c r="BB9" s="69">
        <v>0.31972522874211534</v>
      </c>
      <c r="BC9" s="69">
        <v>0.31972522874211534</v>
      </c>
      <c r="BD9" s="69">
        <v>0.31972522874211534</v>
      </c>
      <c r="BE9" s="69">
        <v>0.31972522874211534</v>
      </c>
      <c r="BF9" s="69">
        <v>0.31972522874211534</v>
      </c>
      <c r="BG9" s="15"/>
    </row>
    <row r="10" spans="2:59" x14ac:dyDescent="0.35">
      <c r="B10" s="12"/>
      <c r="C10" s="14" t="s">
        <v>88</v>
      </c>
      <c r="D10" s="14" t="s">
        <v>131</v>
      </c>
      <c r="E10" s="14" t="s">
        <v>136</v>
      </c>
      <c r="F10" s="69">
        <v>8.2675996896395237E-2</v>
      </c>
      <c r="G10" s="69">
        <v>8.2675996896395237E-2</v>
      </c>
      <c r="H10" s="69">
        <v>8.2675996896395237E-2</v>
      </c>
      <c r="I10" s="69">
        <v>8.2675996896395237E-2</v>
      </c>
      <c r="J10" s="69">
        <v>8.2675996896395237E-2</v>
      </c>
      <c r="K10" s="69">
        <v>8.2675996896395237E-2</v>
      </c>
      <c r="L10" s="69">
        <v>8.2675996896395237E-2</v>
      </c>
      <c r="M10" s="69">
        <v>8.2675996896395237E-2</v>
      </c>
      <c r="N10" s="69">
        <v>8.2675996896395237E-2</v>
      </c>
      <c r="O10" s="69">
        <v>8.2675996896395237E-2</v>
      </c>
      <c r="P10" s="69">
        <v>8.2675996896395237E-2</v>
      </c>
      <c r="Q10" s="69">
        <v>8.2675996896395237E-2</v>
      </c>
      <c r="R10" s="69">
        <v>8.2675996896395237E-2</v>
      </c>
      <c r="S10" s="69">
        <v>8.2675996896395237E-2</v>
      </c>
      <c r="T10" s="69">
        <v>8.2675996896395237E-2</v>
      </c>
      <c r="U10" s="69">
        <v>8.2675996896395237E-2</v>
      </c>
      <c r="V10" s="69">
        <v>8.2675996896395237E-2</v>
      </c>
      <c r="W10" s="69">
        <v>8.2675996896395237E-2</v>
      </c>
      <c r="X10" s="69">
        <v>8.2675996896395237E-2</v>
      </c>
      <c r="Y10" s="69">
        <v>8.2675996896395237E-2</v>
      </c>
      <c r="Z10" s="69">
        <v>8.2675996896395237E-2</v>
      </c>
      <c r="AA10" s="69">
        <v>8.2675996896395237E-2</v>
      </c>
      <c r="AB10" s="69">
        <v>8.2675996896395237E-2</v>
      </c>
      <c r="AC10" s="69">
        <v>8.2675996896395237E-2</v>
      </c>
      <c r="AD10" s="69">
        <v>8.2675996896395237E-2</v>
      </c>
      <c r="AE10" s="69">
        <v>8.2675996896395237E-2</v>
      </c>
      <c r="AF10" s="69">
        <v>8.2675996896395237E-2</v>
      </c>
      <c r="AG10" s="69">
        <v>8.2675996896395237E-2</v>
      </c>
      <c r="AH10" s="69">
        <v>8.2675996896395237E-2</v>
      </c>
      <c r="AI10" s="69">
        <v>8.2675996896395237E-2</v>
      </c>
      <c r="AJ10" s="69">
        <v>8.2675996896395237E-2</v>
      </c>
      <c r="AK10" s="69">
        <v>8.2675996896395237E-2</v>
      </c>
      <c r="AL10" s="69">
        <v>8.2675996896395237E-2</v>
      </c>
      <c r="AM10" s="69">
        <v>8.2675996896395237E-2</v>
      </c>
      <c r="AN10" s="69">
        <v>8.2675996896395237E-2</v>
      </c>
      <c r="AO10" s="69">
        <v>8.2675996896395237E-2</v>
      </c>
      <c r="AP10" s="69">
        <v>8.2675996896395237E-2</v>
      </c>
      <c r="AQ10" s="69">
        <v>8.2675996896395237E-2</v>
      </c>
      <c r="AR10" s="69">
        <v>8.2675996896395237E-2</v>
      </c>
      <c r="AS10" s="69">
        <v>8.2675996896395237E-2</v>
      </c>
      <c r="AT10" s="69">
        <v>8.2675996896395237E-2</v>
      </c>
      <c r="AU10" s="69">
        <v>8.2675996896395237E-2</v>
      </c>
      <c r="AV10" s="69">
        <v>8.2675996896395237E-2</v>
      </c>
      <c r="AW10" s="69">
        <v>8.2675996896395237E-2</v>
      </c>
      <c r="AX10" s="69">
        <v>8.2675996896395237E-2</v>
      </c>
      <c r="AY10" s="69">
        <v>8.2675996896395237E-2</v>
      </c>
      <c r="AZ10" s="69">
        <v>8.2675996896395237E-2</v>
      </c>
      <c r="BA10" s="69">
        <v>8.2675996896395237E-2</v>
      </c>
      <c r="BB10" s="69">
        <v>8.2675996896395237E-2</v>
      </c>
      <c r="BC10" s="69">
        <v>8.2675996896395237E-2</v>
      </c>
      <c r="BD10" s="69">
        <v>8.2675996896395237E-2</v>
      </c>
      <c r="BE10" s="69">
        <v>8.2675996896395237E-2</v>
      </c>
      <c r="BF10" s="69">
        <v>8.2675996896395237E-2</v>
      </c>
      <c r="BG10" s="15"/>
    </row>
    <row r="11" spans="2:59" x14ac:dyDescent="0.35">
      <c r="B11" s="12"/>
      <c r="C11" s="14" t="s">
        <v>89</v>
      </c>
      <c r="D11" s="14" t="s">
        <v>132</v>
      </c>
      <c r="E11" s="14" t="s">
        <v>136</v>
      </c>
      <c r="F11" s="69">
        <v>8.2675996896395237E-2</v>
      </c>
      <c r="G11" s="69">
        <v>8.2675996896395237E-2</v>
      </c>
      <c r="H11" s="69">
        <v>8.2675996896395237E-2</v>
      </c>
      <c r="I11" s="69">
        <v>8.2675996896395237E-2</v>
      </c>
      <c r="J11" s="69">
        <v>8.2675996896395237E-2</v>
      </c>
      <c r="K11" s="69">
        <v>8.2675996896395237E-2</v>
      </c>
      <c r="L11" s="69">
        <v>8.2675996896395237E-2</v>
      </c>
      <c r="M11" s="69">
        <v>8.2675996896395237E-2</v>
      </c>
      <c r="N11" s="69">
        <v>8.2675996896395237E-2</v>
      </c>
      <c r="O11" s="69">
        <v>8.2675996896395237E-2</v>
      </c>
      <c r="P11" s="69">
        <v>8.2675996896395237E-2</v>
      </c>
      <c r="Q11" s="69">
        <v>8.2675996896395237E-2</v>
      </c>
      <c r="R11" s="69">
        <v>8.2675996896395237E-2</v>
      </c>
      <c r="S11" s="69">
        <v>8.2675996896395237E-2</v>
      </c>
      <c r="T11" s="69">
        <v>8.2675996896395237E-2</v>
      </c>
      <c r="U11" s="69">
        <v>8.2675996896395237E-2</v>
      </c>
      <c r="V11" s="69">
        <v>8.2675996896395237E-2</v>
      </c>
      <c r="W11" s="69">
        <v>8.2675996896395237E-2</v>
      </c>
      <c r="X11" s="69">
        <v>8.2675996896395237E-2</v>
      </c>
      <c r="Y11" s="69">
        <v>8.2675996896395237E-2</v>
      </c>
      <c r="Z11" s="69">
        <v>8.2675996896395237E-2</v>
      </c>
      <c r="AA11" s="69">
        <v>8.2675996896395237E-2</v>
      </c>
      <c r="AB11" s="69">
        <v>8.2675996896395237E-2</v>
      </c>
      <c r="AC11" s="69">
        <v>8.2675996896395237E-2</v>
      </c>
      <c r="AD11" s="69">
        <v>8.2675996896395237E-2</v>
      </c>
      <c r="AE11" s="69">
        <v>8.2675996896395237E-2</v>
      </c>
      <c r="AF11" s="69">
        <v>8.2675996896395237E-2</v>
      </c>
      <c r="AG11" s="69">
        <v>8.2675996896395237E-2</v>
      </c>
      <c r="AH11" s="69">
        <v>8.2675996896395237E-2</v>
      </c>
      <c r="AI11" s="69">
        <v>8.2675996896395237E-2</v>
      </c>
      <c r="AJ11" s="69">
        <v>8.2675996896395237E-2</v>
      </c>
      <c r="AK11" s="69">
        <v>8.2675996896395237E-2</v>
      </c>
      <c r="AL11" s="69">
        <v>8.2675996896395237E-2</v>
      </c>
      <c r="AM11" s="69">
        <v>8.2675996896395237E-2</v>
      </c>
      <c r="AN11" s="69">
        <v>8.2675996896395237E-2</v>
      </c>
      <c r="AO11" s="69">
        <v>8.2675996896395237E-2</v>
      </c>
      <c r="AP11" s="69">
        <v>8.2675996896395237E-2</v>
      </c>
      <c r="AQ11" s="69">
        <v>8.2675996896395237E-2</v>
      </c>
      <c r="AR11" s="69">
        <v>8.2675996896395237E-2</v>
      </c>
      <c r="AS11" s="69">
        <v>8.2675996896395237E-2</v>
      </c>
      <c r="AT11" s="69">
        <v>8.2675996896395237E-2</v>
      </c>
      <c r="AU11" s="69">
        <v>8.2675996896395237E-2</v>
      </c>
      <c r="AV11" s="69">
        <v>8.2675996896395237E-2</v>
      </c>
      <c r="AW11" s="69">
        <v>8.2675996896395237E-2</v>
      </c>
      <c r="AX11" s="69">
        <v>8.2675996896395237E-2</v>
      </c>
      <c r="AY11" s="69">
        <v>8.2675996896395237E-2</v>
      </c>
      <c r="AZ11" s="69">
        <v>8.2675996896395237E-2</v>
      </c>
      <c r="BA11" s="69">
        <v>8.2675996896395237E-2</v>
      </c>
      <c r="BB11" s="69">
        <v>8.2675996896395237E-2</v>
      </c>
      <c r="BC11" s="69">
        <v>8.2675996896395237E-2</v>
      </c>
      <c r="BD11" s="69">
        <v>8.2675996896395237E-2</v>
      </c>
      <c r="BE11" s="69">
        <v>8.2675996896395237E-2</v>
      </c>
      <c r="BF11" s="69">
        <v>8.2675996896395237E-2</v>
      </c>
      <c r="BG11" s="15"/>
    </row>
    <row r="12" spans="2:59" x14ac:dyDescent="0.35">
      <c r="B12" s="12"/>
      <c r="C12" s="14" t="s">
        <v>71</v>
      </c>
      <c r="D12" s="14" t="s">
        <v>94</v>
      </c>
      <c r="E12" s="14" t="s">
        <v>136</v>
      </c>
      <c r="F12" s="69">
        <v>8.2675996896395237E-2</v>
      </c>
      <c r="G12" s="69">
        <v>8.2675996896395237E-2</v>
      </c>
      <c r="H12" s="69">
        <v>8.2675996896395237E-2</v>
      </c>
      <c r="I12" s="69">
        <v>8.2675996896395237E-2</v>
      </c>
      <c r="J12" s="69">
        <v>8.2675996896395237E-2</v>
      </c>
      <c r="K12" s="69">
        <v>8.2675996896395237E-2</v>
      </c>
      <c r="L12" s="69">
        <v>8.2675996896395237E-2</v>
      </c>
      <c r="M12" s="69">
        <v>8.2675996896395237E-2</v>
      </c>
      <c r="N12" s="69">
        <v>8.2675996896395237E-2</v>
      </c>
      <c r="O12" s="69">
        <v>8.2675996896395237E-2</v>
      </c>
      <c r="P12" s="69">
        <v>8.2675996896395237E-2</v>
      </c>
      <c r="Q12" s="69">
        <v>8.2675996896395237E-2</v>
      </c>
      <c r="R12" s="69">
        <v>8.2675996896395237E-2</v>
      </c>
      <c r="S12" s="69">
        <v>8.2675996896395237E-2</v>
      </c>
      <c r="T12" s="69">
        <v>8.2675996896395237E-2</v>
      </c>
      <c r="U12" s="69">
        <v>8.2675996896395237E-2</v>
      </c>
      <c r="V12" s="69">
        <v>8.2675996896395237E-2</v>
      </c>
      <c r="W12" s="69">
        <v>8.2675996896395237E-2</v>
      </c>
      <c r="X12" s="69">
        <v>8.2675996896395237E-2</v>
      </c>
      <c r="Y12" s="69">
        <v>8.2675996896395237E-2</v>
      </c>
      <c r="Z12" s="69">
        <v>8.2675996896395237E-2</v>
      </c>
      <c r="AA12" s="69">
        <v>8.2675996896395237E-2</v>
      </c>
      <c r="AB12" s="69">
        <v>8.2675996896395237E-2</v>
      </c>
      <c r="AC12" s="69">
        <v>8.2675996896395237E-2</v>
      </c>
      <c r="AD12" s="69">
        <v>8.2675996896395237E-2</v>
      </c>
      <c r="AE12" s="69">
        <v>8.2675996896395237E-2</v>
      </c>
      <c r="AF12" s="69">
        <v>8.2675996896395237E-2</v>
      </c>
      <c r="AG12" s="69">
        <v>8.2675996896395237E-2</v>
      </c>
      <c r="AH12" s="69">
        <v>8.2675996896395237E-2</v>
      </c>
      <c r="AI12" s="69">
        <v>8.2675996896395237E-2</v>
      </c>
      <c r="AJ12" s="69">
        <v>8.2675996896395237E-2</v>
      </c>
      <c r="AK12" s="69">
        <v>8.2675996896395237E-2</v>
      </c>
      <c r="AL12" s="69">
        <v>8.2675996896395237E-2</v>
      </c>
      <c r="AM12" s="69">
        <v>8.2675996896395237E-2</v>
      </c>
      <c r="AN12" s="69">
        <v>8.2675996896395237E-2</v>
      </c>
      <c r="AO12" s="69">
        <v>8.2675996896395237E-2</v>
      </c>
      <c r="AP12" s="69">
        <v>8.2675996896395237E-2</v>
      </c>
      <c r="AQ12" s="69">
        <v>8.2675996896395237E-2</v>
      </c>
      <c r="AR12" s="69">
        <v>8.2675996896395237E-2</v>
      </c>
      <c r="AS12" s="69">
        <v>8.2675996896395237E-2</v>
      </c>
      <c r="AT12" s="69">
        <v>8.2675996896395237E-2</v>
      </c>
      <c r="AU12" s="69">
        <v>8.2675996896395237E-2</v>
      </c>
      <c r="AV12" s="69">
        <v>8.2675996896395237E-2</v>
      </c>
      <c r="AW12" s="69">
        <v>8.2675996896395237E-2</v>
      </c>
      <c r="AX12" s="69">
        <v>8.2675996896395237E-2</v>
      </c>
      <c r="AY12" s="69">
        <v>8.2675996896395237E-2</v>
      </c>
      <c r="AZ12" s="69">
        <v>8.2675996896395237E-2</v>
      </c>
      <c r="BA12" s="69">
        <v>8.2675996896395237E-2</v>
      </c>
      <c r="BB12" s="69">
        <v>8.2675996896395237E-2</v>
      </c>
      <c r="BC12" s="69">
        <v>8.2675996896395237E-2</v>
      </c>
      <c r="BD12" s="69">
        <v>8.2675996896395237E-2</v>
      </c>
      <c r="BE12" s="69">
        <v>8.2675996896395237E-2</v>
      </c>
      <c r="BF12" s="69">
        <v>8.2675996896395237E-2</v>
      </c>
      <c r="BG12" s="15"/>
    </row>
    <row r="13" spans="2:59" x14ac:dyDescent="0.35">
      <c r="B13" s="12"/>
      <c r="C13" s="14" t="s">
        <v>124</v>
      </c>
      <c r="D13" s="14" t="s">
        <v>125</v>
      </c>
      <c r="E13" s="14" t="s">
        <v>137</v>
      </c>
      <c r="F13" s="32">
        <v>0.625</v>
      </c>
      <c r="G13" s="32">
        <v>0.625</v>
      </c>
      <c r="H13" s="32">
        <v>0.625</v>
      </c>
      <c r="I13" s="32">
        <v>0.625</v>
      </c>
      <c r="J13" s="32">
        <v>0.625</v>
      </c>
      <c r="K13" s="32">
        <v>0.625</v>
      </c>
      <c r="L13" s="32">
        <v>0.625</v>
      </c>
      <c r="M13" s="32">
        <v>0.625</v>
      </c>
      <c r="N13" s="32">
        <v>0.625</v>
      </c>
      <c r="O13" s="32">
        <v>0.625</v>
      </c>
      <c r="P13" s="32">
        <v>0.625</v>
      </c>
      <c r="Q13" s="32">
        <v>0.625</v>
      </c>
      <c r="R13" s="32">
        <v>0.625</v>
      </c>
      <c r="S13" s="32">
        <v>0.625</v>
      </c>
      <c r="T13" s="32">
        <v>0.625</v>
      </c>
      <c r="U13" s="32">
        <v>0.625</v>
      </c>
      <c r="V13" s="32">
        <v>0.625</v>
      </c>
      <c r="W13" s="32">
        <v>0.625</v>
      </c>
      <c r="X13" s="32">
        <v>0.625</v>
      </c>
      <c r="Y13" s="32">
        <v>0.625</v>
      </c>
      <c r="Z13" s="32">
        <v>0.625</v>
      </c>
      <c r="AA13" s="32">
        <v>0.625</v>
      </c>
      <c r="AB13" s="32">
        <v>0.625</v>
      </c>
      <c r="AC13" s="32">
        <v>0.625</v>
      </c>
      <c r="AD13" s="32">
        <v>0.625</v>
      </c>
      <c r="AE13" s="32">
        <v>0.625</v>
      </c>
      <c r="AF13" s="32">
        <v>0.625</v>
      </c>
      <c r="AG13" s="32">
        <v>0.625</v>
      </c>
      <c r="AH13" s="32">
        <v>0.625</v>
      </c>
      <c r="AI13" s="32">
        <v>0.625</v>
      </c>
      <c r="AJ13" s="32">
        <v>0.625</v>
      </c>
      <c r="AK13" s="32">
        <v>0.625</v>
      </c>
      <c r="AL13" s="32">
        <v>0.625</v>
      </c>
      <c r="AM13" s="32">
        <v>0.625</v>
      </c>
      <c r="AN13" s="32">
        <v>0.625</v>
      </c>
      <c r="AO13" s="32">
        <v>0.625</v>
      </c>
      <c r="AP13" s="32">
        <v>0.625</v>
      </c>
      <c r="AQ13" s="32">
        <v>0.625</v>
      </c>
      <c r="AR13" s="32">
        <v>0.625</v>
      </c>
      <c r="AS13" s="32">
        <v>0.625</v>
      </c>
      <c r="AT13" s="32">
        <v>0.625</v>
      </c>
      <c r="AU13" s="32">
        <v>0.625</v>
      </c>
      <c r="AV13" s="32">
        <v>0.625</v>
      </c>
      <c r="AW13" s="32">
        <v>0.625</v>
      </c>
      <c r="AX13" s="32">
        <v>0.625</v>
      </c>
      <c r="AY13" s="32">
        <v>0.625</v>
      </c>
      <c r="AZ13" s="32">
        <v>0.625</v>
      </c>
      <c r="BA13" s="32">
        <v>0.625</v>
      </c>
      <c r="BB13" s="32">
        <v>0.625</v>
      </c>
      <c r="BC13" s="32">
        <v>0.625</v>
      </c>
      <c r="BD13" s="32">
        <v>0.625</v>
      </c>
      <c r="BE13" s="32">
        <v>0.625</v>
      </c>
      <c r="BF13" s="32">
        <v>0.625</v>
      </c>
      <c r="BG13" s="15"/>
    </row>
    <row r="14" spans="2:59" x14ac:dyDescent="0.35">
      <c r="B14" s="12"/>
      <c r="C14" s="13"/>
      <c r="D14" s="13"/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15"/>
    </row>
    <row r="15" spans="2:59" x14ac:dyDescent="0.35">
      <c r="B15" s="12"/>
      <c r="C15" s="13"/>
      <c r="D15" s="13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15"/>
    </row>
    <row r="16" spans="2:59" x14ac:dyDescent="0.35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5"/>
    </row>
    <row r="17" spans="2:59" x14ac:dyDescent="0.35">
      <c r="B17" s="12"/>
      <c r="C17" s="13" t="s">
        <v>133</v>
      </c>
      <c r="D17" s="13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5"/>
    </row>
    <row r="18" spans="2:59" x14ac:dyDescent="0.35">
      <c r="B18" s="12"/>
      <c r="C18" s="14"/>
      <c r="D18" s="14"/>
      <c r="E18" s="1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15"/>
    </row>
    <row r="19" spans="2:59" x14ac:dyDescent="0.35">
      <c r="B19" s="12"/>
      <c r="C19" s="13" t="s">
        <v>112</v>
      </c>
      <c r="D19" s="14"/>
      <c r="E19" s="1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15"/>
    </row>
    <row r="20" spans="2:59" x14ac:dyDescent="0.35">
      <c r="B20" s="12"/>
      <c r="C20" s="14"/>
      <c r="D20" s="14"/>
      <c r="E20" s="14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15"/>
    </row>
    <row r="21" spans="2:59" x14ac:dyDescent="0.35">
      <c r="B21" s="12"/>
      <c r="C21" s="14" t="s">
        <v>49</v>
      </c>
      <c r="D21" s="14" t="s">
        <v>127</v>
      </c>
      <c r="E21" s="14" t="s">
        <v>135</v>
      </c>
      <c r="F21" s="45">
        <f>F8*ParticipacionTechsSolidosBAU!E40</f>
        <v>6.3924563020559978E-3</v>
      </c>
      <c r="G21" s="45">
        <f>G8*ParticipacionTechsSolidosBAU!F40</f>
        <v>6.3335001128618602E-3</v>
      </c>
      <c r="H21" s="45">
        <f>H8*ParticipacionTechsSolidosBAU!G40</f>
        <v>6.3460427728549299E-3</v>
      </c>
      <c r="I21" s="45">
        <f>I8*ParticipacionTechsSolidosBAU!H40</f>
        <v>6.0782041850077654E-3</v>
      </c>
      <c r="J21" s="45">
        <f>J8*ParticipacionTechsSolidosBAU!I40</f>
        <v>6.4442760026179064E-3</v>
      </c>
      <c r="K21" s="45">
        <f>K8*ParticipacionTechsSolidosBAU!J40</f>
        <v>6.8171307424634503E-3</v>
      </c>
      <c r="L21" s="45">
        <f>L8*ParticipacionTechsSolidosBAU!K40</f>
        <v>7.1966169387506843E-3</v>
      </c>
      <c r="M21" s="45">
        <f>M8*ParticipacionTechsSolidosBAU!L40</f>
        <v>7.5826135574207929E-3</v>
      </c>
      <c r="N21" s="45">
        <f>N8*ParticipacionTechsSolidosBAU!M40</f>
        <v>7.9749057507818594E-3</v>
      </c>
      <c r="O21" s="45">
        <f>O8*ParticipacionTechsSolidosBAU!N40</f>
        <v>8.3733378763555522E-3</v>
      </c>
      <c r="P21" s="45">
        <f>P8*ParticipacionTechsSolidosBAU!O40</f>
        <v>8.7777143586622274E-3</v>
      </c>
      <c r="Q21" s="45">
        <f>Q8*ParticipacionTechsSolidosBAU!P40</f>
        <v>9.1878907373032972E-3</v>
      </c>
      <c r="R21" s="45">
        <f>R8*ParticipacionTechsSolidosBAU!Q40</f>
        <v>9.6036153553186402E-3</v>
      </c>
      <c r="S21" s="45">
        <f>S8*ParticipacionTechsSolidosBAU!R40</f>
        <v>9.7911613792829311E-3</v>
      </c>
      <c r="T21" s="45">
        <f>T8*ParticipacionTechsSolidosBAU!S40</f>
        <v>9.9788790037967489E-3</v>
      </c>
      <c r="U21" s="45">
        <f>U8*ParticipacionTechsSolidosBAU!T40</f>
        <v>1.0166640429343987E-2</v>
      </c>
      <c r="V21" s="45">
        <f>V8*ParticipacionTechsSolidosBAU!U40</f>
        <v>1.0354359565066376E-2</v>
      </c>
      <c r="W21" s="45">
        <f>W8*ParticipacionTechsSolidosBAU!V40</f>
        <v>1.0541916546930206E-2</v>
      </c>
      <c r="X21" s="45">
        <f>X8*ParticipacionTechsSolidosBAU!W40</f>
        <v>1.072922061465675E-2</v>
      </c>
      <c r="Y21" s="45">
        <f>Y8*ParticipacionTechsSolidosBAU!X40</f>
        <v>1.0916137937649707E-2</v>
      </c>
      <c r="Z21" s="45">
        <f>Z8*ParticipacionTechsSolidosBAU!Y40</f>
        <v>1.1102584702343125E-2</v>
      </c>
      <c r="AA21" s="45">
        <f>AA8*ParticipacionTechsSolidosBAU!Z40</f>
        <v>1.1288445707355814E-2</v>
      </c>
      <c r="AB21" s="45">
        <f>AB8*ParticipacionTechsSolidosBAU!AA40</f>
        <v>1.1473623670983002E-2</v>
      </c>
      <c r="AC21" s="45">
        <f>AC8*ParticipacionTechsSolidosBAU!AB40</f>
        <v>1.1658053807088871E-2</v>
      </c>
      <c r="AD21" s="45">
        <f>AD8*ParticipacionTechsSolidosBAU!AC40</f>
        <v>1.1841650638948415E-2</v>
      </c>
      <c r="AE21" s="45">
        <f>AE8*ParticipacionTechsSolidosBAU!AD40</f>
        <v>1.2024302902356879E-2</v>
      </c>
      <c r="AF21" s="45">
        <f>AF8*ParticipacionTechsSolidosBAU!AE40</f>
        <v>1.2205943690858118E-2</v>
      </c>
      <c r="AG21" s="45">
        <f>AG8*ParticipacionTechsSolidosBAU!AF40</f>
        <v>1.2386459247255441E-2</v>
      </c>
      <c r="AH21" s="45">
        <f>AH8*ParticipacionTechsSolidosBAU!AG40</f>
        <v>1.2565778122079239E-2</v>
      </c>
      <c r="AI21" s="45">
        <f>AI8*ParticipacionTechsSolidosBAU!AH40</f>
        <v>1.2743857287584233E-2</v>
      </c>
      <c r="AJ21" s="45">
        <f>AJ8*ParticipacionTechsSolidosBAU!AI40</f>
        <v>1.2920567993253949E-2</v>
      </c>
      <c r="AK21" s="45">
        <f>AK8*ParticipacionTechsSolidosBAU!AJ40</f>
        <v>1.3095874013309985E-2</v>
      </c>
      <c r="AL21" s="45">
        <f>AL8*ParticipacionTechsSolidosBAU!AK40</f>
        <v>1.326974544538412E-2</v>
      </c>
      <c r="AM21" s="45">
        <f>AM8*ParticipacionTechsSolidosBAU!AL40</f>
        <v>1.3340393919301426E-2</v>
      </c>
      <c r="AN21" s="45">
        <f>AN8*ParticipacionTechsSolidosBAU!AM40</f>
        <v>1.3407762801949857E-2</v>
      </c>
      <c r="AO21" s="45">
        <f>AO8*ParticipacionTechsSolidosBAU!AN40</f>
        <v>1.3471797709929066E-2</v>
      </c>
      <c r="AP21" s="45">
        <f>AP8*ParticipacionTechsSolidosBAU!AO40</f>
        <v>1.3532446711170362E-2</v>
      </c>
      <c r="AQ21" s="45">
        <f>AQ8*ParticipacionTechsSolidosBAU!AP40</f>
        <v>1.3589660394912339E-2</v>
      </c>
      <c r="AR21" s="45">
        <f>AR8*ParticipacionTechsSolidosBAU!AQ40</f>
        <v>1.3643391938594427E-2</v>
      </c>
      <c r="AS21" s="45">
        <f>AS8*ParticipacionTechsSolidosBAU!AR40</f>
        <v>1.3693597171542012E-2</v>
      </c>
      <c r="AT21" s="45">
        <f>AT8*ParticipacionTechsSolidosBAU!AS40</f>
        <v>1.3740234635322104E-2</v>
      </c>
      <c r="AU21" s="45">
        <f>AU8*ParticipacionTechsSolidosBAU!AT40</f>
        <v>1.3783265640654548E-2</v>
      </c>
      <c r="AV21" s="45">
        <f>AV8*ParticipacionTechsSolidosBAU!AU40</f>
        <v>1.3822654320769609E-2</v>
      </c>
      <c r="AW21" s="45">
        <f>AW8*ParticipacionTechsSolidosBAU!AV40</f>
        <v>1.3858367681109211E-2</v>
      </c>
      <c r="AX21" s="45">
        <f>AX8*ParticipacionTechsSolidosBAU!AW40</f>
        <v>1.3890375645275621E-2</v>
      </c>
      <c r="AY21" s="45">
        <f>AY8*ParticipacionTechsSolidosBAU!AX40</f>
        <v>1.3918651097138284E-2</v>
      </c>
      <c r="AZ21" s="45">
        <f>AZ8*ParticipacionTechsSolidosBAU!AY40</f>
        <v>1.3943169919016408E-2</v>
      </c>
      <c r="BA21" s="45">
        <f>BA8*ParticipacionTechsSolidosBAU!AZ40</f>
        <v>1.3963911025862332E-2</v>
      </c>
      <c r="BB21" s="45">
        <f>BB8*ParticipacionTechsSolidosBAU!BA40</f>
        <v>1.3980856395377893E-2</v>
      </c>
      <c r="BC21" s="45">
        <f>BC8*ParticipacionTechsSolidosBAU!BB40</f>
        <v>1.3993991094003989E-2</v>
      </c>
      <c r="BD21" s="45">
        <f>BD8*ParticipacionTechsSolidosBAU!BC40</f>
        <v>1.400330329873079E-2</v>
      </c>
      <c r="BE21" s="45">
        <f>BE8*ParticipacionTechsSolidosBAU!BD40</f>
        <v>1.4008784314684539E-2</v>
      </c>
      <c r="BF21" s="45">
        <f>BF8*ParticipacionTechsSolidosBAU!BE40</f>
        <v>1.4010428588454296E-2</v>
      </c>
      <c r="BG21" s="15"/>
    </row>
    <row r="22" spans="2:59" x14ac:dyDescent="0.35">
      <c r="B22" s="12"/>
      <c r="C22" s="14" t="s">
        <v>47</v>
      </c>
      <c r="D22" s="14" t="s">
        <v>140</v>
      </c>
      <c r="E22" s="14" t="s">
        <v>135</v>
      </c>
      <c r="F22" s="45">
        <f>F9*ParticipacionTechsSolidosBAU!E47</f>
        <v>1.6500000000000001</v>
      </c>
      <c r="G22" s="45">
        <f>G9*ParticipacionTechsSolidosBAU!F47</f>
        <v>1.6347824204697277</v>
      </c>
      <c r="H22" s="45">
        <f>H9*ParticipacionTechsSolidosBAU!G47</f>
        <v>1.6380198910147996</v>
      </c>
      <c r="I22" s="45">
        <f>I9*ParticipacionTechsSolidosBAU!H47</f>
        <v>1.568886267089098</v>
      </c>
      <c r="J22" s="45">
        <f>J9*ParticipacionTechsSolidosBAU!I47</f>
        <v>1.6633755323285744</v>
      </c>
      <c r="K22" s="45">
        <f>K9*ParticipacionTechsSolidosBAU!J47</f>
        <v>1.759615583362991</v>
      </c>
      <c r="L22" s="45">
        <f>L9*ParticipacionTechsSolidosBAU!K47</f>
        <v>1.857567324335009</v>
      </c>
      <c r="M22" s="45">
        <f>M9*ParticipacionTechsSolidosBAU!L47</f>
        <v>1.9571995143275847</v>
      </c>
      <c r="N22" s="45">
        <f>N9*ParticipacionTechsSolidosBAU!M47</f>
        <v>2.058456697554254</v>
      </c>
      <c r="O22" s="45">
        <f>O9*ParticipacionTechsSolidosBAU!N47</f>
        <v>2.1612987000854487</v>
      </c>
      <c r="P22" s="45">
        <f>P9*ParticipacionTechsSolidosBAU!O47</f>
        <v>2.2656750406153661</v>
      </c>
      <c r="Q22" s="45">
        <f>Q9*ParticipacionTechsSolidosBAU!P47</f>
        <v>2.3715484314964406</v>
      </c>
      <c r="R22" s="45">
        <f>R9*ParticipacionTechsSolidosBAU!Q47</f>
        <v>2.478853915853791</v>
      </c>
      <c r="S22" s="45">
        <f>S9*ParticipacionTechsSolidosBAU!R47</f>
        <v>2.5272626847086603</v>
      </c>
      <c r="T22" s="45">
        <f>T9*ParticipacionTechsSolidosBAU!S47</f>
        <v>2.5757157465384579</v>
      </c>
      <c r="U22" s="45">
        <f>U9*ParticipacionTechsSolidosBAU!T47</f>
        <v>2.6241801141483392</v>
      </c>
      <c r="V22" s="45">
        <f>V9*ParticipacionTechsSolidosBAU!U47</f>
        <v>2.6726335660463709</v>
      </c>
      <c r="W22" s="45">
        <f>W9*ParticipacionTechsSolidosBAU!V47</f>
        <v>2.7210451633185784</v>
      </c>
      <c r="X22" s="45">
        <f>X9*ParticipacionTechsSolidosBAU!W47</f>
        <v>2.769391479217429</v>
      </c>
      <c r="Y22" s="45">
        <f>Y9*ParticipacionTechsSolidosBAU!X47</f>
        <v>2.8176379698253018</v>
      </c>
      <c r="Z22" s="45">
        <f>Z9*ParticipacionTechsSolidosBAU!Y47</f>
        <v>2.8657630014575388</v>
      </c>
      <c r="AA22" s="45">
        <f>AA9*ParticipacionTechsSolidosBAU!Z47</f>
        <v>2.9137368387088474</v>
      </c>
      <c r="AB22" s="45">
        <f>AB9*ParticipacionTechsSolidosBAU!AA47</f>
        <v>2.9615343715424451</v>
      </c>
      <c r="AC22" s="45">
        <f>AC9*ParticipacionTechsSolidosBAU!AB47</f>
        <v>3.0091388775719681</v>
      </c>
      <c r="AD22" s="45">
        <f>AD9*ParticipacionTechsSolidosBAU!AC47</f>
        <v>3.0565282938235603</v>
      </c>
      <c r="AE22" s="45">
        <f>AE9*ParticipacionTechsSolidosBAU!AD47</f>
        <v>3.1036739011430869</v>
      </c>
      <c r="AF22" s="45">
        <f>AF9*ParticipacionTechsSolidosBAU!AE47</f>
        <v>3.1505584298540064</v>
      </c>
      <c r="AG22" s="45">
        <f>AG9*ParticipacionTechsSolidosBAU!AF47</f>
        <v>3.1971525173192248</v>
      </c>
      <c r="AH22" s="45">
        <f>AH9*ParticipacionTechsSolidosBAU!AG47</f>
        <v>3.2434377212343626</v>
      </c>
      <c r="AI22" s="45">
        <f>AI9*ParticipacionTechsSolidosBAU!AH47</f>
        <v>3.2894029354179515</v>
      </c>
      <c r="AJ22" s="45">
        <f>AJ9*ParticipacionTechsSolidosBAU!AI47</f>
        <v>3.3350149272060303</v>
      </c>
      <c r="AK22" s="45">
        <f>AK9*ParticipacionTechsSolidosBAU!AJ47</f>
        <v>3.3802643461186683</v>
      </c>
      <c r="AL22" s="45">
        <f>AL9*ParticipacionTechsSolidosBAU!AK47</f>
        <v>3.4251434738539719</v>
      </c>
      <c r="AM22" s="45">
        <f>AM9*ParticipacionTechsSolidosBAU!AL47</f>
        <v>3.4433790278343821</v>
      </c>
      <c r="AN22" s="45">
        <f>AN9*ParticipacionTechsSolidosBAU!AM47</f>
        <v>3.4607680643983336</v>
      </c>
      <c r="AO22" s="45">
        <f>AO9*ParticipacionTechsSolidosBAU!AN47</f>
        <v>3.4772965462796583</v>
      </c>
      <c r="AP22" s="45">
        <f>AP9*ParticipacionTechsSolidosBAU!AO47</f>
        <v>3.4929510689419336</v>
      </c>
      <c r="AQ22" s="45">
        <f>AQ9*ParticipacionTechsSolidosBAU!AP47</f>
        <v>3.5077188786403588</v>
      </c>
      <c r="AR22" s="45">
        <f>AR9*ParticipacionTechsSolidosBAU!AQ47</f>
        <v>3.5215878896881043</v>
      </c>
      <c r="AS22" s="45">
        <f>AS9*ParticipacionTechsSolidosBAU!AR47</f>
        <v>3.5345467008945062</v>
      </c>
      <c r="AT22" s="45">
        <f>AT9*ParticipacionTechsSolidosBAU!AS47</f>
        <v>3.5465846111438726</v>
      </c>
      <c r="AU22" s="45">
        <f>AU9*ParticipacionTechsSolidosBAU!AT47</f>
        <v>3.5576916340852263</v>
      </c>
      <c r="AV22" s="45">
        <f>AV9*ParticipacionTechsSolidosBAU!AU47</f>
        <v>3.567858511904781</v>
      </c>
      <c r="AW22" s="45">
        <f>AW9*ParticipacionTechsSolidosBAU!AV47</f>
        <v>3.5770767281546743</v>
      </c>
      <c r="AX22" s="45">
        <f>AX9*ParticipacionTechsSolidosBAU!AW47</f>
        <v>3.5853385196130838</v>
      </c>
      <c r="AY22" s="45">
        <f>AY9*ParticipacionTechsSolidosBAU!AX47</f>
        <v>3.5926368871527075</v>
      </c>
      <c r="AZ22" s="45">
        <f>AZ9*ParticipacionTechsSolidosBAU!AY47</f>
        <v>3.598965605596335</v>
      </c>
      <c r="BA22" s="45">
        <f>BA9*ParticipacionTechsSolidosBAU!AZ47</f>
        <v>3.6043192325401381</v>
      </c>
      <c r="BB22" s="45">
        <f>BB9*ParticipacionTechsSolidosBAU!BA47</f>
        <v>3.6086931161272169</v>
      </c>
      <c r="BC22" s="45">
        <f>BC9*ParticipacionTechsSolidosBAU!BB47</f>
        <v>3.6120834017559331</v>
      </c>
      <c r="BD22" s="45">
        <f>BD9*ParticipacionTechsSolidosBAU!BC47</f>
        <v>3.6144870377094991</v>
      </c>
      <c r="BE22" s="45">
        <f>BE9*ParticipacionTechsSolidosBAU!BD47</f>
        <v>3.6159017796954198</v>
      </c>
      <c r="BF22" s="45">
        <f>BF9*ParticipacionTechsSolidosBAU!BE47</f>
        <v>3.6163261942853531</v>
      </c>
      <c r="BG22" s="15"/>
    </row>
    <row r="23" spans="2:59" x14ac:dyDescent="0.35">
      <c r="B23" s="12"/>
      <c r="C23" s="14" t="s">
        <v>88</v>
      </c>
      <c r="D23" s="14" t="s">
        <v>131</v>
      </c>
      <c r="E23" s="14" t="s">
        <v>135</v>
      </c>
      <c r="F23" s="45">
        <f>F10*ParticipacionTechsAguasBAU!E45</f>
        <v>0.31350441480847407</v>
      </c>
      <c r="G23" s="45">
        <f>G10*ParticipacionTechsAguasBAU!F45</f>
        <v>0.31062050423187243</v>
      </c>
      <c r="H23" s="45">
        <f>H10*ParticipacionTechsAguasBAU!G45</f>
        <v>0.31449687208510047</v>
      </c>
      <c r="I23" s="45">
        <f>I10*ParticipacionTechsAguasBAU!H45</f>
        <v>0.31931405390875572</v>
      </c>
      <c r="J23" s="45">
        <f>J10*ParticipacionTechsAguasBAU!I45</f>
        <v>0.34592437691730865</v>
      </c>
      <c r="K23" s="45">
        <f>K10*ParticipacionTechsAguasBAU!J45</f>
        <v>0.37308513046036423</v>
      </c>
      <c r="L23" s="45">
        <f>L10*ParticipacionTechsAguasBAU!K45</f>
        <v>0.40078567977226714</v>
      </c>
      <c r="M23" s="45">
        <f>M10*ParticipacionTechsAguasBAU!L45</f>
        <v>0.39941879776638811</v>
      </c>
      <c r="N23" s="45">
        <f>N10*ParticipacionTechsAguasBAU!M45</f>
        <v>0.41435453177283699</v>
      </c>
      <c r="O23" s="45">
        <f>O10*ParticipacionTechsAguasBAU!N45</f>
        <v>0.48701635488915312</v>
      </c>
      <c r="P23" s="45">
        <f>P10*ParticipacionTechsAguasBAU!O45</f>
        <v>0.51675921278372505</v>
      </c>
      <c r="Q23" s="45">
        <f>Q10*ParticipacionTechsAguasBAU!P45</f>
        <v>0.54698180932965113</v>
      </c>
      <c r="R23" s="45">
        <f>R10*ParticipacionTechsAguasBAU!Q45</f>
        <v>0.57766660600266262</v>
      </c>
      <c r="S23" s="45">
        <f>S10*ParticipacionTechsAguasBAU!R45</f>
        <v>0.60879884066873624</v>
      </c>
      <c r="T23" s="45">
        <f>T10*ParticipacionTechsAguasBAU!S45</f>
        <v>0.64036209503614094</v>
      </c>
      <c r="U23" s="45">
        <f>U10*ParticipacionTechsAguasBAU!T45</f>
        <v>0.67233841250931392</v>
      </c>
      <c r="V23" s="45">
        <f>V10*ParticipacionTechsAguasBAU!U45</f>
        <v>0.70471200438457537</v>
      </c>
      <c r="W23" s="45">
        <f>W10*ParticipacionTechsAguasBAU!V45</f>
        <v>0.73746439240769224</v>
      </c>
      <c r="X23" s="45">
        <f>X10*ParticipacionTechsAguasBAU!W45</f>
        <v>0.77057862298201929</v>
      </c>
      <c r="Y23" s="45">
        <f>Y10*ParticipacionTechsAguasBAU!X45</f>
        <v>0.80403424100887133</v>
      </c>
      <c r="Z23" s="45">
        <f>Z10*ParticipacionTechsAguasBAU!Y45</f>
        <v>0.83781393870955179</v>
      </c>
      <c r="AA23" s="45">
        <f>AA10*ParticipacionTechsAguasBAU!Z45</f>
        <v>0.87189773736334708</v>
      </c>
      <c r="AB23" s="45">
        <f>AB10*ParticipacionTechsAguasBAU!AA45</f>
        <v>0.90626661720827106</v>
      </c>
      <c r="AC23" s="45">
        <f>AC10*ParticipacionTechsAguasBAU!AB45</f>
        <v>0.9409038659380754</v>
      </c>
      <c r="AD23" s="45">
        <f>AD10*ParticipacionTechsAguasBAU!AC45</f>
        <v>0.97579098358859284</v>
      </c>
      <c r="AE23" s="45">
        <f>AE10*ParticipacionTechsAguasBAU!AD45</f>
        <v>1.0109070845842096</v>
      </c>
      <c r="AF23" s="45">
        <f>AF10*ParticipacionTechsAguasBAU!AE45</f>
        <v>1.046234706695546</v>
      </c>
      <c r="AG23" s="45">
        <f>AG10*ParticipacionTechsAguasBAU!AF45</f>
        <v>1.0817522187658675</v>
      </c>
      <c r="AH23" s="45">
        <f>AH10*ParticipacionTechsAguasBAU!AG45</f>
        <v>1.1174413788690654</v>
      </c>
      <c r="AI23" s="45">
        <f>AI10*ParticipacionTechsAguasBAU!AH45</f>
        <v>1.1532864237330964</v>
      </c>
      <c r="AJ23" s="45">
        <f>AJ10*ParticipacionTechsAguasBAU!AI45</f>
        <v>1.1892637856751964</v>
      </c>
      <c r="AK23" s="45">
        <f>AK10*ParticipacionTechsAguasBAU!AJ45</f>
        <v>1.2253581145323225</v>
      </c>
      <c r="AL23" s="45">
        <f>AL10*ParticipacionTechsAguasBAU!AK45</f>
        <v>1.2615547933168743</v>
      </c>
      <c r="AM23" s="45">
        <f>AM10*ParticipacionTechsAguasBAU!AL45</f>
        <v>1.2974270073175078</v>
      </c>
      <c r="AN23" s="45">
        <f>AN10*ParticipacionTechsAguasBAU!AM45</f>
        <v>1.3332819022840339</v>
      </c>
      <c r="AO23" s="45">
        <f>AO10*ParticipacionTechsAguasBAU!AN45</f>
        <v>1.3690924486072138</v>
      </c>
      <c r="AP23" s="45">
        <f>AP10*ParticipacionTechsAguasBAU!AO45</f>
        <v>1.404831395732159</v>
      </c>
      <c r="AQ23" s="45">
        <f>AQ10*ParticipacionTechsAguasBAU!AP45</f>
        <v>1.4404713063627406</v>
      </c>
      <c r="AR23" s="45">
        <f>AR10*ParticipacionTechsAguasBAU!AQ45</f>
        <v>1.4759845912500933</v>
      </c>
      <c r="AS23" s="45">
        <f>AS10*ParticipacionTechsAguasBAU!AR45</f>
        <v>1.5113435445043233</v>
      </c>
      <c r="AT23" s="45">
        <f>AT10*ParticipacionTechsAguasBAU!AS45</f>
        <v>1.5465203793664535</v>
      </c>
      <c r="AU23" s="45">
        <f>AU10*ParticipacionTechsAguasBAU!AT45</f>
        <v>1.581487264376664</v>
      </c>
      <c r="AV23" s="45">
        <f>AV10*ParticipacionTechsAguasBAU!AU45</f>
        <v>1.6162163598733099</v>
      </c>
      <c r="AW23" s="45">
        <f>AW10*ParticipacionTechsAguasBAU!AV45</f>
        <v>1.6506798547560437</v>
      </c>
      <c r="AX23" s="45">
        <f>AX10*ParticipacionTechsAguasBAU!AW45</f>
        <v>1.6848500034456433</v>
      </c>
      <c r="AY23" s="45">
        <f>AY10*ParticipacionTechsAguasBAU!AX45</f>
        <v>1.7186991629718316</v>
      </c>
      <c r="AZ23" s="45">
        <f>AZ10*ParticipacionTechsAguasBAU!AY45</f>
        <v>1.7521998301201835</v>
      </c>
      <c r="BA23" s="45">
        <f>BA10*ParticipacionTechsAguasBAU!AZ45</f>
        <v>1.7853246785683268</v>
      </c>
      <c r="BB23" s="45">
        <f>BB10*ParticipacionTechsAguasBAU!BA45</f>
        <v>1.8180465959416734</v>
      </c>
      <c r="BC23" s="45">
        <f>BC10*ParticipacionTechsAguasBAU!BB45</f>
        <v>1.8503387207182547</v>
      </c>
      <c r="BD23" s="45">
        <f>BD10*ParticipacionTechsAguasBAU!BC45</f>
        <v>1.8821744789127246</v>
      </c>
      <c r="BE23" s="45">
        <f>BE10*ParticipacionTechsAguasBAU!BD45</f>
        <v>1.9135276204693532</v>
      </c>
      <c r="BF23" s="45">
        <f>BF10*ParticipacionTechsAguasBAU!BE45</f>
        <v>1.944372255294589</v>
      </c>
      <c r="BG23" s="15"/>
    </row>
    <row r="24" spans="2:59" x14ac:dyDescent="0.35">
      <c r="B24" s="12"/>
      <c r="C24" s="14" t="s">
        <v>89</v>
      </c>
      <c r="D24" s="14" t="s">
        <v>132</v>
      </c>
      <c r="E24" s="14" t="s">
        <v>135</v>
      </c>
      <c r="F24" s="45">
        <f>F11*ParticipacionTechsAguasBAU!E42</f>
        <v>2.0900294320564939E-2</v>
      </c>
      <c r="G24" s="45">
        <f>G11*ParticipacionTechsAguasBAU!F42</f>
        <v>2.0708033615458161E-2</v>
      </c>
      <c r="H24" s="45">
        <f>H11*ParticipacionTechsAguasBAU!G42</f>
        <v>2.0966458139006699E-2</v>
      </c>
      <c r="I24" s="45">
        <f>I11*ParticipacionTechsAguasBAU!H42</f>
        <v>2.128760359391705E-2</v>
      </c>
      <c r="J24" s="45">
        <f>J11*ParticipacionTechsAguasBAU!I42</f>
        <v>2.3061625127820579E-2</v>
      </c>
      <c r="K24" s="45">
        <f>K11*ParticipacionTechsAguasBAU!J42</f>
        <v>2.4872342030690945E-2</v>
      </c>
      <c r="L24" s="45">
        <f>L11*ParticipacionTechsAguasBAU!K42</f>
        <v>2.6719045318151141E-2</v>
      </c>
      <c r="M24" s="45">
        <f>M11*ParticipacionTechsAguasBAU!L42</f>
        <v>2.662791985109254E-2</v>
      </c>
      <c r="N24" s="45">
        <f>N11*ParticipacionTechsAguasBAU!M42</f>
        <v>2.7623635451522466E-2</v>
      </c>
      <c r="O24" s="45">
        <f>O11*ParticipacionTechsAguasBAU!N42</f>
        <v>3.246775699261021E-2</v>
      </c>
      <c r="P24" s="45">
        <f>P11*ParticipacionTechsAguasBAU!O42</f>
        <v>3.4450614185581672E-2</v>
      </c>
      <c r="Q24" s="45">
        <f>Q11*ParticipacionTechsAguasBAU!P42</f>
        <v>3.6465453955310076E-2</v>
      </c>
      <c r="R24" s="45">
        <f>R11*ParticipacionTechsAguasBAU!Q42</f>
        <v>3.8511107066844179E-2</v>
      </c>
      <c r="S24" s="45">
        <f>S11*ParticipacionTechsAguasBAU!R42</f>
        <v>4.0586589377915747E-2</v>
      </c>
      <c r="T24" s="45">
        <f>T11*ParticipacionTechsAguasBAU!S42</f>
        <v>4.2690806335742723E-2</v>
      </c>
      <c r="U24" s="45">
        <f>U11*ParticipacionTechsAguasBAU!T42</f>
        <v>4.4822560833954257E-2</v>
      </c>
      <c r="V24" s="45">
        <f>V11*ParticipacionTechsAguasBAU!U42</f>
        <v>4.6980800292305031E-2</v>
      </c>
      <c r="W24" s="45">
        <f>W11*ParticipacionTechsAguasBAU!V42</f>
        <v>4.9164292827179483E-2</v>
      </c>
      <c r="X24" s="45">
        <f>X11*ParticipacionTechsAguasBAU!W42</f>
        <v>5.1371908198801282E-2</v>
      </c>
      <c r="Y24" s="45">
        <f>Y11*ParticipacionTechsAguasBAU!X42</f>
        <v>5.3602282733924755E-2</v>
      </c>
      <c r="Z24" s="45">
        <f>Z11*ParticipacionTechsAguasBAU!Y42</f>
        <v>5.585426258063679E-2</v>
      </c>
      <c r="AA24" s="45">
        <f>AA11*ParticipacionTechsAguasBAU!Z42</f>
        <v>5.8126515824223138E-2</v>
      </c>
      <c r="AB24" s="45">
        <f>AB11*ParticipacionTechsAguasBAU!AA42</f>
        <v>6.0417774480551405E-2</v>
      </c>
      <c r="AC24" s="45">
        <f>AC11*ParticipacionTechsAguasBAU!AB42</f>
        <v>6.2726924395871686E-2</v>
      </c>
      <c r="AD24" s="45">
        <f>AD11*ParticipacionTechsAguasBAU!AC42</f>
        <v>6.5052732239239519E-2</v>
      </c>
      <c r="AE24" s="45">
        <f>AE11*ParticipacionTechsAguasBAU!AD42</f>
        <v>6.7393805638947313E-2</v>
      </c>
      <c r="AF24" s="45">
        <f>AF11*ParticipacionTechsAguasBAU!AE42</f>
        <v>6.9748980446369735E-2</v>
      </c>
      <c r="AG24" s="45">
        <f>AG11*ParticipacionTechsAguasBAU!AF42</f>
        <v>7.2116814584391176E-2</v>
      </c>
      <c r="AH24" s="45">
        <f>AH11*ParticipacionTechsAguasBAU!AG42</f>
        <v>7.4496091924604352E-2</v>
      </c>
      <c r="AI24" s="45">
        <f>AI11*ParticipacionTechsAguasBAU!AH42</f>
        <v>7.6885761582206433E-2</v>
      </c>
      <c r="AJ24" s="45">
        <f>AJ11*ParticipacionTechsAguasBAU!AI42</f>
        <v>7.9284252378346423E-2</v>
      </c>
      <c r="AK24" s="45">
        <f>AK11*ParticipacionTechsAguasBAU!AJ42</f>
        <v>8.1690540968821501E-2</v>
      </c>
      <c r="AL24" s="45">
        <f>AL11*ParticipacionTechsAguasBAU!AK42</f>
        <v>8.4103652887791619E-2</v>
      </c>
      <c r="AM24" s="45">
        <f>AM11*ParticipacionTechsAguasBAU!AL42</f>
        <v>8.6495133821167192E-2</v>
      </c>
      <c r="AN24" s="45">
        <f>AN11*ParticipacionTechsAguasBAU!AM42</f>
        <v>8.8885460152268919E-2</v>
      </c>
      <c r="AO24" s="45">
        <f>AO11*ParticipacionTechsAguasBAU!AN42</f>
        <v>9.1272829907147593E-2</v>
      </c>
      <c r="AP24" s="45">
        <f>AP11*ParticipacionTechsAguasBAU!AO42</f>
        <v>9.3655426382143928E-2</v>
      </c>
      <c r="AQ24" s="45">
        <f>AQ11*ParticipacionTechsAguasBAU!AP42</f>
        <v>9.6031420424182695E-2</v>
      </c>
      <c r="AR24" s="45">
        <f>AR11*ParticipacionTechsAguasBAU!AQ42</f>
        <v>9.8398972750006211E-2</v>
      </c>
      <c r="AS24" s="45">
        <f>AS11*ParticipacionTechsAguasBAU!AR42</f>
        <v>0.10075623630028821</v>
      </c>
      <c r="AT24" s="45">
        <f>AT11*ParticipacionTechsAguasBAU!AS42</f>
        <v>0.10310135862443023</v>
      </c>
      <c r="AU24" s="45">
        <f>AU11*ParticipacionTechsAguasBAU!AT42</f>
        <v>0.1054324842917776</v>
      </c>
      <c r="AV24" s="45">
        <f>AV11*ParticipacionTechsAguasBAU!AU42</f>
        <v>0.10774775732488732</v>
      </c>
      <c r="AW24" s="45">
        <f>AW11*ParticipacionTechsAguasBAU!AV42</f>
        <v>0.11004532365040293</v>
      </c>
      <c r="AX24" s="45">
        <f>AX11*ParticipacionTechsAguasBAU!AW42</f>
        <v>0.11232333356304289</v>
      </c>
      <c r="AY24" s="45">
        <f>AY11*ParticipacionTechsAguasBAU!AX42</f>
        <v>0.11457994419812209</v>
      </c>
      <c r="AZ24" s="45">
        <f>AZ11*ParticipacionTechsAguasBAU!AY42</f>
        <v>0.11681332200801224</v>
      </c>
      <c r="BA24" s="45">
        <f>BA11*ParticipacionTechsAguasBAU!AZ42</f>
        <v>0.11902164523788845</v>
      </c>
      <c r="BB24" s="45">
        <f>BB11*ParticipacionTechsAguasBAU!BA42</f>
        <v>0.12120310639611155</v>
      </c>
      <c r="BC24" s="45">
        <f>BC11*ParticipacionTechsAguasBAU!BB42</f>
        <v>0.12335591471455032</v>
      </c>
      <c r="BD24" s="45">
        <f>BD11*ParticipacionTechsAguasBAU!BC42</f>
        <v>0.12547829859418164</v>
      </c>
      <c r="BE24" s="45">
        <f>BE11*ParticipacionTechsAguasBAU!BD42</f>
        <v>0.12756850803129022</v>
      </c>
      <c r="BF24" s="45">
        <f>BF11*ParticipacionTechsAguasBAU!BE42</f>
        <v>0.12962481701963927</v>
      </c>
      <c r="BG24" s="15"/>
    </row>
    <row r="25" spans="2:59" x14ac:dyDescent="0.35">
      <c r="B25" s="12"/>
      <c r="C25" s="14" t="s">
        <v>71</v>
      </c>
      <c r="D25" s="14" t="s">
        <v>94</v>
      </c>
      <c r="E25" s="14" t="s">
        <v>135</v>
      </c>
      <c r="F25" s="45">
        <f>F12*ParticipacionTechsAguasBAU!E34</f>
        <v>0</v>
      </c>
      <c r="G25" s="45">
        <f>G12*ParticipacionTechsAguasBAU!F34</f>
        <v>0</v>
      </c>
      <c r="H25" s="45">
        <f>H12*ParticipacionTechsAguasBAU!G34</f>
        <v>0</v>
      </c>
      <c r="I25" s="45">
        <f>I12*ParticipacionTechsAguasBAU!H34</f>
        <v>0</v>
      </c>
      <c r="J25" s="45">
        <f>J12*ParticipacionTechsAguasBAU!I34</f>
        <v>0</v>
      </c>
      <c r="K25" s="45">
        <f>K12*ParticipacionTechsAguasBAU!J34</f>
        <v>0</v>
      </c>
      <c r="L25" s="45">
        <f>L12*ParticipacionTechsAguasBAU!K34</f>
        <v>0</v>
      </c>
      <c r="M25" s="45">
        <f>M12*ParticipacionTechsAguasBAU!L34</f>
        <v>0</v>
      </c>
      <c r="N25" s="45">
        <f>N12*ParticipacionTechsAguasBAU!M34</f>
        <v>0</v>
      </c>
      <c r="O25" s="45">
        <f>O12*ParticipacionTechsAguasBAU!N34</f>
        <v>0</v>
      </c>
      <c r="P25" s="45">
        <f>P12*ParticipacionTechsAguasBAU!O34</f>
        <v>0</v>
      </c>
      <c r="Q25" s="45">
        <f>Q12*ParticipacionTechsAguasBAU!P34</f>
        <v>0</v>
      </c>
      <c r="R25" s="45">
        <f>R12*ParticipacionTechsAguasBAU!Q34</f>
        <v>0</v>
      </c>
      <c r="S25" s="45">
        <f>S12*ParticipacionTechsAguasBAU!R34</f>
        <v>0</v>
      </c>
      <c r="T25" s="45">
        <f>T12*ParticipacionTechsAguasBAU!S34</f>
        <v>0</v>
      </c>
      <c r="U25" s="45">
        <f>U12*ParticipacionTechsAguasBAU!T34</f>
        <v>0</v>
      </c>
      <c r="V25" s="45">
        <f>V12*ParticipacionTechsAguasBAU!U34</f>
        <v>0</v>
      </c>
      <c r="W25" s="45">
        <f>W12*ParticipacionTechsAguasBAU!V34</f>
        <v>0</v>
      </c>
      <c r="X25" s="45">
        <f>X12*ParticipacionTechsAguasBAU!W34</f>
        <v>0</v>
      </c>
      <c r="Y25" s="45">
        <f>Y12*ParticipacionTechsAguasBAU!X34</f>
        <v>0</v>
      </c>
      <c r="Z25" s="45">
        <f>Z12*ParticipacionTechsAguasBAU!Y34</f>
        <v>0</v>
      </c>
      <c r="AA25" s="45">
        <f>AA12*ParticipacionTechsAguasBAU!Z34</f>
        <v>0</v>
      </c>
      <c r="AB25" s="45">
        <f>AB12*ParticipacionTechsAguasBAU!AA34</f>
        <v>0</v>
      </c>
      <c r="AC25" s="45">
        <f>AC12*ParticipacionTechsAguasBAU!AB34</f>
        <v>0</v>
      </c>
      <c r="AD25" s="45">
        <f>AD12*ParticipacionTechsAguasBAU!AC34</f>
        <v>0</v>
      </c>
      <c r="AE25" s="45">
        <f>AE12*ParticipacionTechsAguasBAU!AD34</f>
        <v>0</v>
      </c>
      <c r="AF25" s="45">
        <f>AF12*ParticipacionTechsAguasBAU!AE34</f>
        <v>0</v>
      </c>
      <c r="AG25" s="45">
        <f>AG12*ParticipacionTechsAguasBAU!AF34</f>
        <v>0</v>
      </c>
      <c r="AH25" s="45">
        <f>AH12*ParticipacionTechsAguasBAU!AG34</f>
        <v>0</v>
      </c>
      <c r="AI25" s="45">
        <f>AI12*ParticipacionTechsAguasBAU!AH34</f>
        <v>0</v>
      </c>
      <c r="AJ25" s="45">
        <f>AJ12*ParticipacionTechsAguasBAU!AI34</f>
        <v>0</v>
      </c>
      <c r="AK25" s="45">
        <f>AK12*ParticipacionTechsAguasBAU!AJ34</f>
        <v>0</v>
      </c>
      <c r="AL25" s="45">
        <f>AL12*ParticipacionTechsAguasBAU!AK34</f>
        <v>0</v>
      </c>
      <c r="AM25" s="45">
        <f>AM12*ParticipacionTechsAguasBAU!AL34</f>
        <v>0</v>
      </c>
      <c r="AN25" s="45">
        <f>AN12*ParticipacionTechsAguasBAU!AM34</f>
        <v>0</v>
      </c>
      <c r="AO25" s="45">
        <f>AO12*ParticipacionTechsAguasBAU!AN34</f>
        <v>0</v>
      </c>
      <c r="AP25" s="45">
        <f>AP12*ParticipacionTechsAguasBAU!AO34</f>
        <v>0</v>
      </c>
      <c r="AQ25" s="45">
        <f>AQ12*ParticipacionTechsAguasBAU!AP34</f>
        <v>0</v>
      </c>
      <c r="AR25" s="45">
        <f>AR12*ParticipacionTechsAguasBAU!AQ34</f>
        <v>0</v>
      </c>
      <c r="AS25" s="45">
        <f>AS12*ParticipacionTechsAguasBAU!AR34</f>
        <v>0</v>
      </c>
      <c r="AT25" s="45">
        <f>AT12*ParticipacionTechsAguasBAU!AS34</f>
        <v>0</v>
      </c>
      <c r="AU25" s="45">
        <f>AU12*ParticipacionTechsAguasBAU!AT34</f>
        <v>0</v>
      </c>
      <c r="AV25" s="45">
        <f>AV12*ParticipacionTechsAguasBAU!AU34</f>
        <v>0</v>
      </c>
      <c r="AW25" s="45">
        <f>AW12*ParticipacionTechsAguasBAU!AV34</f>
        <v>0</v>
      </c>
      <c r="AX25" s="45">
        <f>AX12*ParticipacionTechsAguasBAU!AW34</f>
        <v>0</v>
      </c>
      <c r="AY25" s="45">
        <f>AY12*ParticipacionTechsAguasBAU!AX34</f>
        <v>0</v>
      </c>
      <c r="AZ25" s="45">
        <f>AZ12*ParticipacionTechsAguasBAU!AY34</f>
        <v>0</v>
      </c>
      <c r="BA25" s="45">
        <f>BA12*ParticipacionTechsAguasBAU!AZ34</f>
        <v>0</v>
      </c>
      <c r="BB25" s="45">
        <f>BB12*ParticipacionTechsAguasBAU!BA34</f>
        <v>0</v>
      </c>
      <c r="BC25" s="45">
        <f>BC12*ParticipacionTechsAguasBAU!BB34</f>
        <v>0</v>
      </c>
      <c r="BD25" s="45">
        <f>BD12*ParticipacionTechsAguasBAU!BC34</f>
        <v>0</v>
      </c>
      <c r="BE25" s="45">
        <f>BE12*ParticipacionTechsAguasBAU!BD34</f>
        <v>0</v>
      </c>
      <c r="BF25" s="45">
        <f>BF12*ParticipacionTechsAguasBAU!BE34</f>
        <v>0</v>
      </c>
      <c r="BG25" s="15"/>
    </row>
    <row r="26" spans="2:59" x14ac:dyDescent="0.35">
      <c r="B26" s="12"/>
      <c r="C26" s="14" t="s">
        <v>124</v>
      </c>
      <c r="D26" s="14" t="s">
        <v>125</v>
      </c>
      <c r="E26" s="14" t="s">
        <v>135</v>
      </c>
      <c r="F26" s="45">
        <f>F13*AguasResidualesIndustriales!E7</f>
        <v>0.55000346414789902</v>
      </c>
      <c r="G26" s="45">
        <f>G13*AguasResidualesIndustriales!F7</f>
        <v>0.55329739576552806</v>
      </c>
      <c r="H26" s="45">
        <f>H13*AguasResidualesIndustriales!G7</f>
        <v>0.52167780904380323</v>
      </c>
      <c r="I26" s="45">
        <f>I13*AguasResidualesIndustriales!H7</f>
        <v>0.53781815945339029</v>
      </c>
      <c r="J26" s="45">
        <f>J13*AguasResidualesIndustriales!I7</f>
        <v>0.55814360115839146</v>
      </c>
      <c r="K26" s="45">
        <f>K13*AguasResidualesIndustriales!J7</f>
        <v>0.57021820891558961</v>
      </c>
      <c r="L26" s="45">
        <f>L13*AguasResidualesIndustriales!K7</f>
        <v>0.59288142809753808</v>
      </c>
      <c r="M26" s="45">
        <f>M13*AguasResidualesIndustriales!L7</f>
        <v>0.60291312704610178</v>
      </c>
      <c r="N26" s="45">
        <f>N13*AguasResidualesIndustriales!M7</f>
        <v>0.62203696625000704</v>
      </c>
      <c r="O26" s="45">
        <f>O13*AguasResidualesIndustriales!N7</f>
        <v>0.63570460489318814</v>
      </c>
      <c r="P26" s="45">
        <f>P13*AguasResidualesIndustriales!O7</f>
        <v>0.65878869825540931</v>
      </c>
      <c r="Q26" s="45">
        <f>Q13*AguasResidualesIndustriales!P7</f>
        <v>0.66655841013372752</v>
      </c>
      <c r="R26" s="45">
        <f>R13*AguasResidualesIndustriales!Q7</f>
        <v>0.68727595029078858</v>
      </c>
      <c r="S26" s="45">
        <f>S13*AguasResidualesIndustriales!R7</f>
        <v>0.70286024916567991</v>
      </c>
      <c r="T26" s="45">
        <f>T13*AguasResidualesIndustriales!S7</f>
        <v>0.72472754558954355</v>
      </c>
      <c r="U26" s="45">
        <f>U13*AguasResidualesIndustriales!T7</f>
        <v>0.73999078643497207</v>
      </c>
      <c r="V26" s="45">
        <f>V13*AguasResidualesIndustriales!U7</f>
        <v>0.76155683712000921</v>
      </c>
      <c r="W26" s="45">
        <f>W13*AguasResidualesIndustriales!V7</f>
        <v>0.77437661000889224</v>
      </c>
      <c r="X26" s="45">
        <f>X13*AguasResidualesIndustriales!W7</f>
        <v>0.79767693055904187</v>
      </c>
      <c r="Y26" s="45">
        <f>Y13*AguasResidualesIndustriales!X7</f>
        <v>0.81103496880054793</v>
      </c>
      <c r="Z26" s="45">
        <f>Z13*AguasResidualesIndustriales!Y7</f>
        <v>0.83302778223650087</v>
      </c>
      <c r="AA26" s="45">
        <f>AA13*AguasResidualesIndustriales!Z7</f>
        <v>0.84968556193085854</v>
      </c>
      <c r="AB26" s="45">
        <f>AB13*AguasResidualesIndustriales!AA7</f>
        <v>0.87146162783984571</v>
      </c>
      <c r="AC26" s="45">
        <f>AC13*AguasResidualesIndustriales!AB7</f>
        <v>0.88740351303909792</v>
      </c>
      <c r="AD26" s="45">
        <f>AD13*AguasResidualesIndustriales!AC7</f>
        <v>0.90917539071571685</v>
      </c>
      <c r="AE26" s="45">
        <f>AE13*AguasResidualesIndustriales!AD7</f>
        <v>0.92151260818717629</v>
      </c>
      <c r="AF26" s="45">
        <f>AF13*AguasResidualesIndustriales!AE7</f>
        <v>0.94327154162914528</v>
      </c>
      <c r="AG26" s="45">
        <f>AG13*AguasResidualesIndustriales!AF7</f>
        <v>0.95757576282857726</v>
      </c>
      <c r="AH26" s="45">
        <f>AH13*AguasResidualesIndustriales!AG7</f>
        <v>0.9806432488899286</v>
      </c>
      <c r="AI26" s="45">
        <f>AI13*AguasResidualesIndustriales!AH7</f>
        <v>0.99577033232359435</v>
      </c>
      <c r="AJ26" s="45">
        <f>AJ13*AguasResidualesIndustriales!AI7</f>
        <v>1.0144409626173492</v>
      </c>
      <c r="AK26" s="45">
        <f>AK13*AguasResidualesIndustriales!AJ7</f>
        <v>1.0302654264146489</v>
      </c>
      <c r="AL26" s="45">
        <f>AL13*AguasResidualesIndustriales!AK7</f>
        <v>1.0493885980025346</v>
      </c>
      <c r="AM26" s="45">
        <f>AM13*AguasResidualesIndustriales!AL7</f>
        <v>1.0697303317753206</v>
      </c>
      <c r="AN26" s="45">
        <f>AN13*AguasResidualesIndustriales!AM7</f>
        <v>1.0898591579226145</v>
      </c>
      <c r="AO26" s="45">
        <f>AO13*AguasResidualesIndustriales!AN7</f>
        <v>1.1104186058393255</v>
      </c>
      <c r="AP26" s="45">
        <f>AP13*AguasResidualesIndustriales!AO7</f>
        <v>1.1307935189116782</v>
      </c>
      <c r="AQ26" s="45">
        <f>AQ13*AguasResidualesIndustriales!AP7</f>
        <v>1.1520335852118773</v>
      </c>
      <c r="AR26" s="45">
        <f>AR13*AguasResidualesIndustriales!AQ7</f>
        <v>1.1731668821336219</v>
      </c>
      <c r="AS26" s="45">
        <f>AS13*AguasResidualesIndustriales!AR7</f>
        <v>1.1950269926543449</v>
      </c>
      <c r="AT26" s="45">
        <f>AT13*AguasResidualesIndustriales!AS7</f>
        <v>1.2167016936379107</v>
      </c>
      <c r="AU26" s="45">
        <f>AU13*AguasResidualesIndustriales!AT7</f>
        <v>1.2390694613045552</v>
      </c>
      <c r="AV26" s="45">
        <f>AV13*AguasResidualesIndustriales!AU7</f>
        <v>1.2618072095046693</v>
      </c>
      <c r="AW26" s="45">
        <f>AW13*AguasResidualesIndustriales!AV7</f>
        <v>1.2852778307277088</v>
      </c>
      <c r="AX26" s="45">
        <f>AX13*AguasResidualesIndustriales!AW7</f>
        <v>1.3091896273264418</v>
      </c>
      <c r="AY26" s="45">
        <f>AY13*AguasResidualesIndustriales!AX7</f>
        <v>1.3334534561059495</v>
      </c>
      <c r="AZ26" s="45">
        <f>AZ13*AguasResidualesIndustriales!AY7</f>
        <v>1.3581326404994436</v>
      </c>
      <c r="BA26" s="45">
        <f>BA13*AguasResidualesIndustriales!AZ7</f>
        <v>1.3832245527217804</v>
      </c>
      <c r="BB26" s="45">
        <f>BB13*AguasResidualesIndustriales!BA7</f>
        <v>1.4087959458388779</v>
      </c>
      <c r="BC26" s="45">
        <f>BC13*AguasResidualesIndustriales!BB7</f>
        <v>1.4348020947801168</v>
      </c>
      <c r="BD26" s="45">
        <f>BD13*AguasResidualesIndustriales!BC7</f>
        <v>1.461303378494355</v>
      </c>
      <c r="BE26" s="45">
        <f>BE13*AguasResidualesIndustriales!BD7</f>
        <v>1.488272485656682</v>
      </c>
      <c r="BF26" s="45">
        <f>BF13*AguasResidualesIndustriales!BE7</f>
        <v>1.5157823597428703</v>
      </c>
      <c r="BG26" s="15"/>
    </row>
    <row r="27" spans="2:59" x14ac:dyDescent="0.35">
      <c r="B27" s="12"/>
      <c r="C27" s="14" t="s">
        <v>84</v>
      </c>
      <c r="D27" s="14" t="s">
        <v>139</v>
      </c>
      <c r="E27" s="14" t="s">
        <v>135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  <c r="AV27" s="45">
        <v>0</v>
      </c>
      <c r="AW27" s="45">
        <v>0</v>
      </c>
      <c r="AX27" s="45">
        <v>0</v>
      </c>
      <c r="AY27" s="45">
        <v>0</v>
      </c>
      <c r="AZ27" s="45">
        <v>0</v>
      </c>
      <c r="BA27" s="45">
        <v>0</v>
      </c>
      <c r="BB27" s="45">
        <v>0</v>
      </c>
      <c r="BC27" s="45">
        <v>0</v>
      </c>
      <c r="BD27" s="45">
        <v>0</v>
      </c>
      <c r="BE27" s="45">
        <v>0</v>
      </c>
      <c r="BF27" s="45">
        <v>0</v>
      </c>
      <c r="BG27" s="15"/>
    </row>
    <row r="28" spans="2:59" x14ac:dyDescent="0.35">
      <c r="B28" s="12"/>
      <c r="C28" s="14"/>
      <c r="D28" s="13" t="s">
        <v>134</v>
      </c>
      <c r="E28" s="13" t="s">
        <v>135</v>
      </c>
      <c r="F28" s="70">
        <f>SUM(F21:F27)</f>
        <v>2.5408006295789942</v>
      </c>
      <c r="G28" s="70">
        <f t="shared" ref="G28:BF28" si="0">SUM(G21:G27)</f>
        <v>2.5257418541954482</v>
      </c>
      <c r="H28" s="70">
        <f t="shared" si="0"/>
        <v>2.5015070730555653</v>
      </c>
      <c r="I28" s="70">
        <f t="shared" si="0"/>
        <v>2.4533842882301689</v>
      </c>
      <c r="J28" s="70">
        <f t="shared" si="0"/>
        <v>2.5969494115347129</v>
      </c>
      <c r="K28" s="70">
        <f t="shared" si="0"/>
        <v>2.7346083955120992</v>
      </c>
      <c r="L28" s="70">
        <f t="shared" si="0"/>
        <v>2.8851500944617161</v>
      </c>
      <c r="M28" s="70">
        <f t="shared" si="0"/>
        <v>2.9937419725485879</v>
      </c>
      <c r="N28" s="70">
        <f t="shared" si="0"/>
        <v>3.1304467367794024</v>
      </c>
      <c r="O28" s="70">
        <f t="shared" si="0"/>
        <v>3.3248607547367559</v>
      </c>
      <c r="P28" s="70">
        <f t="shared" si="0"/>
        <v>3.4844512801987446</v>
      </c>
      <c r="Q28" s="70">
        <f t="shared" si="0"/>
        <v>3.6307419956524325</v>
      </c>
      <c r="R28" s="70">
        <f t="shared" si="0"/>
        <v>3.7919111945694048</v>
      </c>
      <c r="S28" s="70">
        <f t="shared" si="0"/>
        <v>3.8892995253002747</v>
      </c>
      <c r="T28" s="70">
        <f t="shared" si="0"/>
        <v>3.9934750725036814</v>
      </c>
      <c r="U28" s="70">
        <f t="shared" si="0"/>
        <v>4.0914985143559237</v>
      </c>
      <c r="V28" s="70">
        <f t="shared" si="0"/>
        <v>4.1962375674083274</v>
      </c>
      <c r="W28" s="70">
        <f t="shared" si="0"/>
        <v>4.2925923751092725</v>
      </c>
      <c r="X28" s="70">
        <f t="shared" si="0"/>
        <v>4.3997481615719476</v>
      </c>
      <c r="Y28" s="70">
        <f t="shared" si="0"/>
        <v>4.4972256003062956</v>
      </c>
      <c r="Z28" s="70">
        <f t="shared" si="0"/>
        <v>4.6035615696865708</v>
      </c>
      <c r="AA28" s="70">
        <f t="shared" si="0"/>
        <v>4.7047350995346315</v>
      </c>
      <c r="AB28" s="70">
        <f t="shared" si="0"/>
        <v>4.8111540147420966</v>
      </c>
      <c r="AC28" s="70">
        <f t="shared" si="0"/>
        <v>4.9118312347521025</v>
      </c>
      <c r="AD28" s="70">
        <f t="shared" si="0"/>
        <v>5.018389051006058</v>
      </c>
      <c r="AE28" s="70">
        <f t="shared" si="0"/>
        <v>5.1155117024557768</v>
      </c>
      <c r="AF28" s="70">
        <f t="shared" si="0"/>
        <v>5.2220196023159255</v>
      </c>
      <c r="AG28" s="70">
        <f t="shared" si="0"/>
        <v>5.3209837727453166</v>
      </c>
      <c r="AH28" s="70">
        <f t="shared" si="0"/>
        <v>5.4285842190400411</v>
      </c>
      <c r="AI28" s="70">
        <f t="shared" si="0"/>
        <v>5.5280893103444333</v>
      </c>
      <c r="AJ28" s="70">
        <f t="shared" si="0"/>
        <v>5.6309244958701754</v>
      </c>
      <c r="AK28" s="70">
        <f t="shared" si="0"/>
        <v>5.7306743020477722</v>
      </c>
      <c r="AL28" s="70">
        <f t="shared" si="0"/>
        <v>5.8334602635065558</v>
      </c>
      <c r="AM28" s="70">
        <f t="shared" si="0"/>
        <v>5.9103718946676791</v>
      </c>
      <c r="AN28" s="70">
        <f t="shared" si="0"/>
        <v>5.9862023475592006</v>
      </c>
      <c r="AO28" s="70">
        <f t="shared" si="0"/>
        <v>6.0615522283432748</v>
      </c>
      <c r="AP28" s="70">
        <f t="shared" si="0"/>
        <v>6.1357638566790857</v>
      </c>
      <c r="AQ28" s="70">
        <f t="shared" si="0"/>
        <v>6.2098448510340711</v>
      </c>
      <c r="AR28" s="70">
        <f t="shared" si="0"/>
        <v>6.2827817277604208</v>
      </c>
      <c r="AS28" s="70">
        <f t="shared" si="0"/>
        <v>6.3553670715250048</v>
      </c>
      <c r="AT28" s="70">
        <f t="shared" si="0"/>
        <v>6.4266482774079883</v>
      </c>
      <c r="AU28" s="70">
        <f t="shared" si="0"/>
        <v>6.4974641096988774</v>
      </c>
      <c r="AV28" s="70">
        <f t="shared" si="0"/>
        <v>6.5674524929284175</v>
      </c>
      <c r="AW28" s="70">
        <f t="shared" si="0"/>
        <v>6.6369381049699383</v>
      </c>
      <c r="AX28" s="70">
        <f t="shared" si="0"/>
        <v>6.705591859593488</v>
      </c>
      <c r="AY28" s="70">
        <f t="shared" si="0"/>
        <v>6.7732881015257487</v>
      </c>
      <c r="AZ28" s="70">
        <f t="shared" si="0"/>
        <v>6.8400545681429907</v>
      </c>
      <c r="BA28" s="70">
        <f t="shared" si="0"/>
        <v>6.9058540200939955</v>
      </c>
      <c r="BB28" s="70">
        <f t="shared" si="0"/>
        <v>6.9707196206992581</v>
      </c>
      <c r="BC28" s="70">
        <f t="shared" si="0"/>
        <v>7.0345741230628587</v>
      </c>
      <c r="BD28" s="70">
        <f t="shared" si="0"/>
        <v>7.097446497009491</v>
      </c>
      <c r="BE28" s="70">
        <f t="shared" si="0"/>
        <v>7.1592791781674299</v>
      </c>
      <c r="BF28" s="70">
        <f t="shared" si="0"/>
        <v>7.2201160549309051</v>
      </c>
      <c r="BG28" s="15"/>
    </row>
    <row r="29" spans="2:59" x14ac:dyDescent="0.35">
      <c r="B29" s="12"/>
      <c r="C29" s="14"/>
      <c r="D29" s="14"/>
      <c r="E29" s="1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15"/>
    </row>
    <row r="30" spans="2:59" x14ac:dyDescent="0.35">
      <c r="B30" s="12"/>
      <c r="C30" s="14"/>
      <c r="D30" s="14"/>
      <c r="E30" s="1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15"/>
    </row>
    <row r="31" spans="2:59" x14ac:dyDescent="0.35">
      <c r="B31" s="12"/>
      <c r="C31" s="13" t="s">
        <v>141</v>
      </c>
      <c r="D31" s="14"/>
      <c r="E31" s="14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15"/>
    </row>
    <row r="32" spans="2:59" x14ac:dyDescent="0.35">
      <c r="B32" s="12"/>
      <c r="C32" s="14"/>
      <c r="D32" s="14"/>
      <c r="E32" s="14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15"/>
    </row>
    <row r="33" spans="2:59" x14ac:dyDescent="0.35">
      <c r="B33" s="12"/>
      <c r="C33" s="14" t="s">
        <v>49</v>
      </c>
      <c r="D33" s="14" t="s">
        <v>127</v>
      </c>
      <c r="E33" s="14" t="s">
        <v>135</v>
      </c>
      <c r="F33" s="45">
        <f>F8*ProduccionResiduosSolidos!D22*ParticipacionTechsSolidos!E10</f>
        <v>6.392396364803158E-3</v>
      </c>
      <c r="G33" s="45">
        <f>G8*ProduccionResiduosSolidos!E22*ParticipacionTechsSolidos!F10</f>
        <v>6.3335011887037558E-3</v>
      </c>
      <c r="H33" s="45">
        <f>H8*ProduccionResiduosSolidos!F22*ParticipacionTechsSolidos!G10</f>
        <v>6.3459513928717055E-3</v>
      </c>
      <c r="I33" s="45">
        <f>I8*ProduccionResiduosSolidos!G22*ParticipacionTechsSolidos!H10</f>
        <v>6.0456835006605031E-3</v>
      </c>
      <c r="J33" s="45">
        <f>J8*ProduccionResiduosSolidos!H22*ParticipacionTechsSolidos!I10</f>
        <v>6.4332885823008322E-3</v>
      </c>
      <c r="K33" s="45">
        <f>K8*ProduccionResiduosSolidos!I22*ParticipacionTechsSolidos!J10</f>
        <v>6.8283283049060967E-3</v>
      </c>
      <c r="L33" s="45">
        <f>L8*ProduccionResiduosSolidos!J22*ParticipacionTechsSolidos!K10</f>
        <v>8.9516607517761086E-3</v>
      </c>
      <c r="M33" s="45">
        <f>M8*ProduccionResiduosSolidos!K22*ParticipacionTechsSolidos!L10</f>
        <v>9.4167915610739294E-3</v>
      </c>
      <c r="N33" s="45">
        <f>N8*ProduccionResiduosSolidos!L22*ParticipacionTechsSolidos!M10</f>
        <v>1.0036313033681315E-2</v>
      </c>
      <c r="O33" s="45">
        <f>O8*ProduccionResiduosSolidos!M22*ParticipacionTechsSolidos!N10</f>
        <v>1.0550152217717153E-2</v>
      </c>
      <c r="P33" s="45">
        <f>P8*ProduccionResiduosSolidos!N22*ParticipacionTechsSolidos!O10</f>
        <v>1.1082969703375189E-2</v>
      </c>
      <c r="Q33" s="45">
        <f>Q8*ProduccionResiduosSolidos!O22*ParticipacionTechsSolidos!P10</f>
        <v>1.1628566440925711E-2</v>
      </c>
      <c r="R33" s="45">
        <f>R8*ProduccionResiduosSolidos!P22*ParticipacionTechsSolidos!Q10</f>
        <v>1.2183111309106752E-2</v>
      </c>
      <c r="S33" s="45">
        <f>S8*ProduccionResiduosSolidos!Q22*ParticipacionTechsSolidos!R10</f>
        <v>1.2744291975480364E-2</v>
      </c>
      <c r="T33" s="45">
        <f>T8*ProduccionResiduosSolidos!R22*ParticipacionTechsSolidos!S10</f>
        <v>1.3310464819437071E-2</v>
      </c>
      <c r="U33" s="45">
        <f>U8*ProduccionResiduosSolidos!S22*ParticipacionTechsSolidos!T10</f>
        <v>1.3880394659019761E-2</v>
      </c>
      <c r="V33" s="45">
        <f>V8*ProduccionResiduosSolidos!T22*ParticipacionTechsSolidos!U10</f>
        <v>1.4453385505833019E-2</v>
      </c>
      <c r="W33" s="45">
        <f>W8*ProduccionResiduosSolidos!U22*ParticipacionTechsSolidos!V10</f>
        <v>1.5028812039438144E-2</v>
      </c>
      <c r="X33" s="45">
        <f>X8*ProduccionResiduosSolidos!V22*ParticipacionTechsSolidos!W10</f>
        <v>1.5606212509500651E-2</v>
      </c>
      <c r="Y33" s="45">
        <f>Y8*ProduccionResiduosSolidos!W22*ParticipacionTechsSolidos!X10</f>
        <v>1.6185268528579988E-2</v>
      </c>
      <c r="Z33" s="45">
        <f>Z8*ProduccionResiduosSolidos!X22*ParticipacionTechsSolidos!Y10</f>
        <v>1.6765663694107161E-2</v>
      </c>
      <c r="AA33" s="45">
        <f>AA8*ProduccionResiduosSolidos!Y22*ParticipacionTechsSolidos!Z10</f>
        <v>1.7347221412575994E-2</v>
      </c>
      <c r="AB33" s="45">
        <f>AB8*ProduccionResiduosSolidos!Z22*ParticipacionTechsSolidos!AA10</f>
        <v>1.7929711150441112E-2</v>
      </c>
      <c r="AC33" s="45">
        <f>AC8*ProduccionResiduosSolidos!AA22*ParticipacionTechsSolidos!AB10</f>
        <v>1.8513134706759162E-2</v>
      </c>
      <c r="AD33" s="45">
        <f>AD8*ProduccionResiduosSolidos!AB22*ParticipacionTechsSolidos!AC10</f>
        <v>1.909721920009361E-2</v>
      </c>
      <c r="AE33" s="45">
        <f>AE8*ProduccionResiduosSolidos!AC22*ParticipacionTechsSolidos!AD10</f>
        <v>1.9681941601427742E-2</v>
      </c>
      <c r="AF33" s="45">
        <f>AF8*ProduccionResiduosSolidos!AD22*ParticipacionTechsSolidos!AE10</f>
        <v>2.0267140483795406E-2</v>
      </c>
      <c r="AG33" s="45">
        <f>AG8*ProduccionResiduosSolidos!AE22*ParticipacionTechsSolidos!AF10</f>
        <v>2.0852963660762575E-2</v>
      </c>
      <c r="AH33" s="45">
        <f>AH8*ProduccionResiduosSolidos!AF22*ParticipacionTechsSolidos!AG10</f>
        <v>2.1439079023635173E-2</v>
      </c>
      <c r="AI33" s="45">
        <f>AI8*ProduccionResiduosSolidos!AG22*ParticipacionTechsSolidos!AH10</f>
        <v>2.2025690963178628E-2</v>
      </c>
      <c r="AJ33" s="45">
        <f>AJ8*ProduccionResiduosSolidos!AH22*ParticipacionTechsSolidos!AI10</f>
        <v>2.2612628768433712E-2</v>
      </c>
      <c r="AK33" s="45">
        <f>AK8*ProduccionResiduosSolidos!AI22*ParticipacionTechsSolidos!AJ10</f>
        <v>2.3199889200593248E-2</v>
      </c>
      <c r="AL33" s="45">
        <f>AL8*ProduccionResiduosSolidos!AJ22*ParticipacionTechsSolidos!AK10</f>
        <v>2.378738093469171E-2</v>
      </c>
      <c r="AM33" s="45">
        <f>AM8*ProduccionResiduosSolidos!AK22*ParticipacionTechsSolidos!AL10</f>
        <v>2.3787380994163054E-2</v>
      </c>
      <c r="AN33" s="45">
        <f>AN8*ProduccionResiduosSolidos!AL22*ParticipacionTechsSolidos!AM10</f>
        <v>2.3787381052596732E-2</v>
      </c>
      <c r="AO33" s="45">
        <f>AO8*ProduccionResiduosSolidos!AM22*ParticipacionTechsSolidos!AN10</f>
        <v>2.3787381113824366E-2</v>
      </c>
      <c r="AP33" s="45">
        <f>AP8*ProduccionResiduosSolidos!AN22*ParticipacionTechsSolidos!AO10</f>
        <v>2.3787381173774276E-2</v>
      </c>
      <c r="AQ33" s="45">
        <f>AQ8*ProduccionResiduosSolidos!AO22*ParticipacionTechsSolidos!AP10</f>
        <v>2.378742886504949E-2</v>
      </c>
      <c r="AR33" s="45">
        <f>AR8*ProduccionResiduosSolidos!AP22*ParticipacionTechsSolidos!AQ10</f>
        <v>2.378738129432352E-2</v>
      </c>
      <c r="AS33" s="45">
        <f>AS8*ProduccionResiduosSolidos!AQ22*ParticipacionTechsSolidos!AR10</f>
        <v>2.3787429291917416E-2</v>
      </c>
      <c r="AT33" s="45">
        <f>AT8*ProduccionResiduosSolidos!AR22*ParticipacionTechsSolidos!AS10</f>
        <v>2.3787429504974176E-2</v>
      </c>
      <c r="AU33" s="45">
        <f>AU8*ProduccionResiduosSolidos!AS22*ParticipacionTechsSolidos!AT10</f>
        <v>2.3787381477890751E-2</v>
      </c>
      <c r="AV33" s="45">
        <f>AV8*ProduccionResiduosSolidos!AT22*ParticipacionTechsSolidos!AU10</f>
        <v>2.3787381540948782E-2</v>
      </c>
      <c r="AW33" s="45">
        <f>AW8*ProduccionResiduosSolidos!AU22*ParticipacionTechsSolidos!AV10</f>
        <v>2.3787381602399502E-2</v>
      </c>
      <c r="AX33" s="45">
        <f>AX8*ProduccionResiduosSolidos!AV22*ParticipacionTechsSolidos!AW10</f>
        <v>2.3787430380096775E-2</v>
      </c>
      <c r="AY33" s="45">
        <f>AY8*ProduccionResiduosSolidos!AW22*ParticipacionTechsSolidos!AX10</f>
        <v>2.37873817291465E-2</v>
      </c>
      <c r="AZ33" s="45">
        <f>AZ8*ProduccionResiduosSolidos!AX22*ParticipacionTechsSolidos!AY10</f>
        <v>2.3787381792736161E-2</v>
      </c>
      <c r="BA33" s="45">
        <f>BA8*ProduccionResiduosSolidos!AY22*ParticipacionTechsSolidos!AZ10</f>
        <v>2.3787367098760604E-2</v>
      </c>
      <c r="BB33" s="45">
        <f>BB8*ProduccionResiduosSolidos!AZ22*ParticipacionTechsSolidos!BA10</f>
        <v>2.3787391792178401E-2</v>
      </c>
      <c r="BC33" s="45">
        <f>BC8*ProduccionResiduosSolidos!BA22*ParticipacionTechsSolidos!BB10</f>
        <v>2.3787372083415487E-2</v>
      </c>
      <c r="BD33" s="45">
        <f>BD8*ProduccionResiduosSolidos!BB22*ParticipacionTechsSolidos!BC10</f>
        <v>2.3787362179378834E-2</v>
      </c>
      <c r="BE33" s="45">
        <f>BE8*ProduccionResiduosSolidos!BC22*ParticipacionTechsSolidos!BD10</f>
        <v>2.3787372150662654E-2</v>
      </c>
      <c r="BF33" s="45">
        <f>BF8*ProduccionResiduosSolidos!BD22*ParticipacionTechsSolidos!BE10</f>
        <v>2.3787397189529037E-2</v>
      </c>
      <c r="BG33" s="15"/>
    </row>
    <row r="34" spans="2:59" x14ac:dyDescent="0.35">
      <c r="B34" s="12"/>
      <c r="C34" s="14" t="s">
        <v>47</v>
      </c>
      <c r="D34" s="14" t="s">
        <v>140</v>
      </c>
      <c r="E34" s="14" t="s">
        <v>135</v>
      </c>
      <c r="F34" s="45">
        <f>F9*ProduccionResiduosSolidos!D22*ParticipacionTechsSolidos!E18</f>
        <v>1.6499852661749321</v>
      </c>
      <c r="G34" s="45">
        <f>G9*ProduccionResiduosSolidos!E22*ParticipacionTechsSolidos!F18</f>
        <v>1.6347937703559667</v>
      </c>
      <c r="H34" s="45">
        <f>H9*ProduccionResiduosSolidos!F22*ParticipacionTechsSolidos!G18</f>
        <v>1.6380049007887125</v>
      </c>
      <c r="I34" s="45">
        <f>I9*ProduccionResiduosSolidos!G22*ParticipacionTechsSolidos!H18</f>
        <v>1.5605017060261048</v>
      </c>
      <c r="J34" s="45">
        <f>J9*ProduccionResiduosSolidos!H22*ParticipacionTechsSolidos!I18</f>
        <v>1.6605456164502614</v>
      </c>
      <c r="K34" s="45">
        <f>K9*ProduccionResiduosSolidos!I22*ParticipacionTechsSolidos!J18</f>
        <v>1.7625038585168551</v>
      </c>
      <c r="L34" s="45">
        <f>L9*ProduccionResiduosSolidos!J22*ParticipacionTechsSolidos!K18</f>
        <v>1.6540792799312243</v>
      </c>
      <c r="M34" s="45">
        <f>M9*ProduccionResiduosSolidos!K22*ParticipacionTechsSolidos!L18</f>
        <v>1.6277927450498453</v>
      </c>
      <c r="N34" s="45">
        <f>N9*ProduccionResiduosSolidos!L22*ParticipacionTechsSolidos!M18</f>
        <v>1.5998660908542859</v>
      </c>
      <c r="O34" s="45">
        <f>O9*ProduccionResiduosSolidos!M22*ParticipacionTechsSolidos!N18</f>
        <v>1.5737125750471572</v>
      </c>
      <c r="P34" s="45">
        <f>P9*ProduccionResiduosSolidos!N22*ParticipacionTechsSolidos!O18</f>
        <v>1.5475587163805804</v>
      </c>
      <c r="Q34" s="45">
        <f>Q9*ProduccionResiduosSolidos!O22*ParticipacionTechsSolidos!P18</f>
        <v>1.5213730082298795</v>
      </c>
      <c r="R34" s="45">
        <f>R9*ProduccionResiduosSolidos!P22*ParticipacionTechsSolidos!Q18</f>
        <v>1.4952197780389267</v>
      </c>
      <c r="S34" s="45">
        <f>S9*ProduccionResiduosSolidos!Q22*ParticipacionTechsSolidos!R18</f>
        <v>1.4690340205909314</v>
      </c>
      <c r="T34" s="45">
        <f>T9*ProduccionResiduosSolidos!R22*ParticipacionTechsSolidos!S18</f>
        <v>1.4428797394055815</v>
      </c>
      <c r="U34" s="45">
        <f>U9*ProduccionResiduosSolidos!S22*ParticipacionTechsSolidos!T18</f>
        <v>1.4166950333473776</v>
      </c>
      <c r="V34" s="45">
        <f>V9*ProduccionResiduosSolidos!T22*ParticipacionTechsSolidos!U18</f>
        <v>1.3905412650793427</v>
      </c>
      <c r="W34" s="45">
        <f>W9*ProduccionResiduosSolidos!U22*ParticipacionTechsSolidos!V18</f>
        <v>1.3643877621040295</v>
      </c>
      <c r="X34" s="45">
        <f>X9*ProduccionResiduosSolidos!V22*ParticipacionTechsSolidos!W18</f>
        <v>1.3382020340199832</v>
      </c>
      <c r="Y34" s="45">
        <f>Y9*ProduccionResiduosSolidos!W22*ParticipacionTechsSolidos!X18</f>
        <v>1.3120478235624504</v>
      </c>
      <c r="Z34" s="45">
        <f>Z9*ProduccionResiduosSolidos!X22*ParticipacionTechsSolidos!Y18</f>
        <v>1.2858623104278031</v>
      </c>
      <c r="AA34" s="45">
        <f>AA9*ProduccionResiduosSolidos!Y22*ParticipacionTechsSolidos!Z18</f>
        <v>1.2597085296652804</v>
      </c>
      <c r="AB34" s="45">
        <f>AB9*ProduccionResiduosSolidos!Z22*ParticipacionTechsSolidos!AA18</f>
        <v>1.2335238600359952</v>
      </c>
      <c r="AC34" s="45">
        <f>AC9*ProduccionResiduosSolidos!AA22*ParticipacionTechsSolidos!AB18</f>
        <v>1.2073697154655618</v>
      </c>
      <c r="AD34" s="45">
        <f>AD9*ProduccionResiduosSolidos!AB22*ParticipacionTechsSolidos!AC18</f>
        <v>1.1811835204699466</v>
      </c>
      <c r="AE34" s="45">
        <f>AE9*ProduccionResiduosSolidos!AC22*ParticipacionTechsSolidos!AD18</f>
        <v>1.1550311064118062</v>
      </c>
      <c r="AF34" s="45">
        <f>AF9*ProduccionResiduosSolidos!AD22*ParticipacionTechsSolidos!AE18</f>
        <v>1.1288772589174421</v>
      </c>
      <c r="AG34" s="45">
        <f>AG9*ProduccionResiduosSolidos!AE22*ParticipacionTechsSolidos!AF18</f>
        <v>1.1026916057091443</v>
      </c>
      <c r="AH34" s="45">
        <f>AH9*ProduccionResiduosSolidos!AF22*ParticipacionTechsSolidos!AG18</f>
        <v>1.0765383273767126</v>
      </c>
      <c r="AI34" s="45">
        <f>AI9*ProduccionResiduosSolidos!AG22*ParticipacionTechsSolidos!AH18</f>
        <v>1.0503513194632266</v>
      </c>
      <c r="AJ34" s="45">
        <f>AJ9*ProduccionResiduosSolidos!AH22*ParticipacionTechsSolidos!AI18</f>
        <v>1.0241980053656314</v>
      </c>
      <c r="AK34" s="45">
        <f>AK9*ProduccionResiduosSolidos!AI22*ParticipacionTechsSolidos!AJ18</f>
        <v>0.99801349420547236</v>
      </c>
      <c r="AL34" s="45">
        <f>AL9*ProduccionResiduosSolidos!AJ22*ParticipacionTechsSolidos!AK18</f>
        <v>0.97185995233244737</v>
      </c>
      <c r="AM34" s="45">
        <f>AM9*ProduccionResiduosSolidos!AK22*ParticipacionTechsSolidos!AL18</f>
        <v>0.96680829211005537</v>
      </c>
      <c r="AN34" s="45">
        <f>AN9*ProduccionResiduosSolidos!AL22*ParticipacionTechsSolidos!AM18</f>
        <v>0.96172465935653906</v>
      </c>
      <c r="AO34" s="45">
        <f>AO9*ProduccionResiduosSolidos!AM22*ParticipacionTechsSolidos!AN18</f>
        <v>0.95667299910864056</v>
      </c>
      <c r="AP34" s="45">
        <f>AP9*ProduccionResiduosSolidos!AN22*ParticipacionTechsSolidos!AO18</f>
        <v>0.95158936631958957</v>
      </c>
      <c r="AQ34" s="45">
        <f>AQ9*ProduccionResiduosSolidos!AO22*ParticipacionTechsSolidos!AP18</f>
        <v>0.94653640417576623</v>
      </c>
      <c r="AR34" s="45">
        <f>AR9*ProduccionResiduosSolidos!AP22*ParticipacionTechsSolidos!AQ18</f>
        <v>0.94145407327303665</v>
      </c>
      <c r="AS34" s="45">
        <f>AS9*ProduccionResiduosSolidos!AQ22*ParticipacionTechsSolidos!AR18</f>
        <v>0.93640110277217914</v>
      </c>
      <c r="AT34" s="45">
        <f>AT9*ProduccionResiduosSolidos!AR22*ParticipacionTechsSolidos!AS18</f>
        <v>0.93134943830460681</v>
      </c>
      <c r="AU34" s="45">
        <f>AU9*ProduccionResiduosSolidos!AS22*ParticipacionTechsSolidos!AT18</f>
        <v>0.92626711988394883</v>
      </c>
      <c r="AV34" s="45">
        <f>AV9*ProduccionResiduosSolidos!AT22*ParticipacionTechsSolidos!AU18</f>
        <v>0.92121545956196771</v>
      </c>
      <c r="AW34" s="45">
        <f>AW9*ProduccionResiduosSolidos!AU22*ParticipacionTechsSolidos!AV18</f>
        <v>0.91613182671200977</v>
      </c>
      <c r="AX34" s="45">
        <f>AX9*ProduccionResiduosSolidos!AV22*ParticipacionTechsSolidos!AW18</f>
        <v>0.91107883491019936</v>
      </c>
      <c r="AY34" s="45">
        <f>AY9*ProduccionResiduosSolidos!AW22*ParticipacionTechsSolidos!AX18</f>
        <v>0.90599653349937803</v>
      </c>
      <c r="AZ34" s="45">
        <f>AZ9*ProduccionResiduosSolidos!AX22*ParticipacionTechsSolidos!AY18</f>
        <v>0.90094487314655591</v>
      </c>
      <c r="BA34" s="45">
        <f>BA9*ProduccionResiduosSolidos!AY22*ParticipacionTechsSolidos!AZ18</f>
        <v>0.89586164362510079</v>
      </c>
      <c r="BB34" s="45">
        <f>BB9*ProduccionResiduosSolidos!AZ22*ParticipacionTechsSolidos!BA18</f>
        <v>0.8908093100861092</v>
      </c>
      <c r="BC34" s="45">
        <f>BC9*ProduccionResiduosSolidos!BA22*ParticipacionTechsSolidos!BB18</f>
        <v>0.88575819017206814</v>
      </c>
      <c r="BD34" s="45">
        <f>BD9*ProduccionResiduosSolidos!BB22*ParticipacionTechsSolidos!BC18</f>
        <v>0.88067482971643474</v>
      </c>
      <c r="BE34" s="45">
        <f>BE9*ProduccionResiduosSolidos!BC22*ParticipacionTechsSolidos!BD18</f>
        <v>0.8756228986095963</v>
      </c>
      <c r="BF34" s="45">
        <f>BF9*ProduccionResiduosSolidos!BD22*ParticipacionTechsSolidos!BE18</f>
        <v>0.87053858308741117</v>
      </c>
      <c r="BG34" s="15"/>
    </row>
    <row r="35" spans="2:59" x14ac:dyDescent="0.35">
      <c r="B35" s="12"/>
      <c r="C35" s="14" t="s">
        <v>88</v>
      </c>
      <c r="D35" s="14" t="s">
        <v>131</v>
      </c>
      <c r="E35" s="14" t="s">
        <v>135</v>
      </c>
      <c r="F35" s="45">
        <f>F10*ProduccionAguasResiduales!D22*ParticipacionTechsAguas!E10</f>
        <v>0.31350738023113078</v>
      </c>
      <c r="G35" s="45">
        <f>G10*ProduccionAguasResiduales!E22*ParticipacionTechsAguas!F10</f>
        <v>0.31062405483936895</v>
      </c>
      <c r="H35" s="45">
        <f>H10*ProduccionAguasResiduales!F22*ParticipacionTechsAguas!G10</f>
        <v>0.31449949219388751</v>
      </c>
      <c r="I35" s="45">
        <f>I10*ProduccionAguasResiduales!G22*ParticipacionTechsAguas!H10</f>
        <v>0.31931278538819952</v>
      </c>
      <c r="J35" s="45">
        <f>J10*ProduccionAguasResiduales!H22*ParticipacionTechsAguas!I10</f>
        <v>0.3459215382643237</v>
      </c>
      <c r="K35" s="45">
        <f>K10*ProduccionAguasResiduales!I22*ParticipacionTechsAguas!J10</f>
        <v>0.37308835411949859</v>
      </c>
      <c r="L35" s="45">
        <f>L10*ProduccionAguasResiduales!J22*ParticipacionTechsAguas!K10</f>
        <v>0.39333210935356078</v>
      </c>
      <c r="M35" s="45">
        <f>M10*ProduccionAguasResiduales!K22*ParticipacionTechsAguas!L10</f>
        <v>0.39185921579985222</v>
      </c>
      <c r="N35" s="45">
        <f>N10*ProduccionAguasResiduales!L22*ParticipacionTechsAguas!M10</f>
        <v>0.39500405529091692</v>
      </c>
      <c r="O35" s="45">
        <f>O10*ProduccionAguasResiduales!M22*ParticipacionTechsAguas!N10</f>
        <v>0.39800078652086157</v>
      </c>
      <c r="P35" s="45">
        <f>P10*ProduccionAguasResiduales!N22*ParticipacionTechsAguas!O10</f>
        <v>0.40086402908621721</v>
      </c>
      <c r="Q35" s="45">
        <f>Q10*ProduccionAguasResiduales!O22*ParticipacionTechsAguas!P10</f>
        <v>0.40358643639789987</v>
      </c>
      <c r="R35" s="45">
        <f>R10*ProduccionAguasResiduales!P22*ParticipacionTechsAguas!Q10</f>
        <v>0.40616800845590922</v>
      </c>
      <c r="S35" s="45">
        <f>S10*ProduccionAguasResiduales!Q22*ParticipacionTechsAguas!R10</f>
        <v>0.40860874526024549</v>
      </c>
      <c r="T35" s="45">
        <f>T10*ProduccionAguasResiduales!R22*ParticipacionTechsAguas!S10</f>
        <v>0.41090864681090866</v>
      </c>
      <c r="U35" s="45">
        <f>U10*ProduccionAguasResiduales!S22*ParticipacionTechsAguas!T10</f>
        <v>0.41306771310789869</v>
      </c>
      <c r="V35" s="45">
        <f>V10*ProduccionAguasResiduales!T22*ParticipacionTechsAguas!U10</f>
        <v>0.41508594415121552</v>
      </c>
      <c r="W35" s="45">
        <f>W10*ProduccionAguasResiduales!U22*ParticipacionTechsAguas!V10</f>
        <v>0.41696333994085927</v>
      </c>
      <c r="X35" s="45">
        <f>X10*ProduccionAguasResiduales!V22*ParticipacionTechsAguas!W10</f>
        <v>0.41869990047682987</v>
      </c>
      <c r="Y35" s="45">
        <f>Y10*ProduccionAguasResiduales!W22*ParticipacionTechsAguas!X10</f>
        <v>0.4202890885680528</v>
      </c>
      <c r="Z35" s="45">
        <f>Z10*ProduccionAguasResiduales!X22*ParticipacionTechsAguas!Y10</f>
        <v>0.4217440521783144</v>
      </c>
      <c r="AA35" s="45">
        <f>AA10*ProduccionAguasResiduales!Y22*ParticipacionTechsAguas!Z10</f>
        <v>0.42305818053490285</v>
      </c>
      <c r="AB35" s="45">
        <f>AB10*ProduccionAguasResiduales!Z22*ParticipacionTechsAguas!AA10</f>
        <v>0.42423147363781821</v>
      </c>
      <c r="AC35" s="45">
        <f>AC10*ProduccionAguasResiduales!AA22*ParticipacionTechsAguas!AB10</f>
        <v>0.42526393148706038</v>
      </c>
      <c r="AD35" s="45">
        <f>AD10*ProduccionAguasResiduales!AB22*ParticipacionTechsAguas!AC10</f>
        <v>0.4261555540826294</v>
      </c>
      <c r="AE35" s="45">
        <f>AE10*ProduccionAguasResiduales!AC22*ParticipacionTechsAguas!AD10</f>
        <v>0.42690634142452527</v>
      </c>
      <c r="AF35" s="45">
        <f>AF10*ProduccionAguasResiduales!AD22*ParticipacionTechsAguas!AE10</f>
        <v>0.42751629351274811</v>
      </c>
      <c r="AG35" s="45">
        <f>AG10*ProduccionAguasResiduales!AE22*ParticipacionTechsAguas!AF10</f>
        <v>0.4279854103472977</v>
      </c>
      <c r="AH35" s="45">
        <f>AH10*ProduccionAguasResiduales!AF22*ParticipacionTechsAguas!AG10</f>
        <v>0.4283136919281742</v>
      </c>
      <c r="AI35" s="45">
        <f>AI10*ProduccionAguasResiduales!AG22*ParticipacionTechsAguas!AH10</f>
        <v>0.42849533688067543</v>
      </c>
      <c r="AJ35" s="45">
        <f>AJ10*ProduccionAguasResiduales!AH22*ParticipacionTechsAguas!AI10</f>
        <v>0.42854202153584287</v>
      </c>
      <c r="AK35" s="45">
        <f>AK10*ProduccionAguasResiduales!AI22*ParticipacionTechsAguas!AJ10</f>
        <v>0.42844787093733722</v>
      </c>
      <c r="AL35" s="45">
        <f>AL10*ProduccionAguasResiduales!AJ22*ParticipacionTechsAguas!AK10</f>
        <v>0.42821288508515848</v>
      </c>
      <c r="AM35" s="45">
        <f>AM10*ProduccionAguasResiduales!AK22*ParticipacionTechsAguas!AL10</f>
        <v>0.42713053227178938</v>
      </c>
      <c r="AN35" s="45">
        <f>AN10*ProduccionAguasResiduales!AL22*ParticipacionTechsAguas!AM10</f>
        <v>0.42588993760036048</v>
      </c>
      <c r="AO35" s="45">
        <f>AO10*ProduccionAguasResiduales!AM22*ParticipacionTechsAguas!AN10</f>
        <v>0.4244911010708719</v>
      </c>
      <c r="AP35" s="45">
        <f>AP10*ProduccionAguasResiduales!AN22*ParticipacionTechsAguas!AO10</f>
        <v>0.42293402268332353</v>
      </c>
      <c r="AQ35" s="45">
        <f>AQ10*ProduccionAguasResiduales!AO22*ParticipacionTechsAguas!AP10</f>
        <v>0.42121870243771564</v>
      </c>
      <c r="AR35" s="45">
        <f>AR10*ProduccionAguasResiduales!AP22*ParticipacionTechsAguas!AQ10</f>
        <v>0.41934514033404802</v>
      </c>
      <c r="AS35" s="45">
        <f>AS10*ProduccionAguasResiduales!AQ22*ParticipacionTechsAguas!AR10</f>
        <v>0.41730833447450844</v>
      </c>
      <c r="AT35" s="45">
        <f>AT10*ProduccionAguasResiduales!AR22*ParticipacionTechsAguas!AS10</f>
        <v>0.41511837133071822</v>
      </c>
      <c r="AU35" s="45">
        <f>AU10*ProduccionAguasResiduales!AS22*ParticipacionTechsAguas!AT10</f>
        <v>0.41277016632886837</v>
      </c>
      <c r="AV35" s="45">
        <f>AV10*ProduccionAguasResiduales!AT22*ParticipacionTechsAguas!AU10</f>
        <v>0.41026371946895884</v>
      </c>
      <c r="AW35" s="45">
        <f>AW10*ProduccionAguasResiduales!AU22*ParticipacionTechsAguas!AV10</f>
        <v>0.40759903075098947</v>
      </c>
      <c r="AX35" s="45">
        <f>AX10*ProduccionAguasResiduales!AV22*ParticipacionTechsAguas!AW10</f>
        <v>0.40477610017496063</v>
      </c>
      <c r="AY35" s="45">
        <f>AY10*ProduccionAguasResiduales!AW22*ParticipacionTechsAguas!AX10</f>
        <v>0.40179492774087189</v>
      </c>
      <c r="AZ35" s="45">
        <f>AZ10*ProduccionAguasResiduales!AX22*ParticipacionTechsAguas!AY10</f>
        <v>0.39865551344872358</v>
      </c>
      <c r="BA35" s="45">
        <f>BA10*ProduccionAguasResiduales!AY22*ParticipacionTechsAguas!AZ10</f>
        <v>0.39535785729851547</v>
      </c>
      <c r="BB35" s="45">
        <f>BB10*ProduccionAguasResiduales!AZ22*ParticipacionTechsAguas!BA10</f>
        <v>0.39190195929024768</v>
      </c>
      <c r="BC35" s="45">
        <f>BC10*ProduccionAguasResiduales!BA22*ParticipacionTechsAguas!BB10</f>
        <v>0.38828364428607692</v>
      </c>
      <c r="BD35" s="45">
        <f>BD10*ProduccionAguasResiduales!BB22*ParticipacionTechsAguas!BC10</f>
        <v>0.38451134523768671</v>
      </c>
      <c r="BE35" s="45">
        <f>BE10*ProduccionAguasResiduales!BC22*ParticipacionTechsAguas!BD10</f>
        <v>0.38058080433123676</v>
      </c>
      <c r="BF35" s="45">
        <f>BF10*ProduccionAguasResiduales!BD22*ParticipacionTechsAguas!BE10</f>
        <v>0.37649202156672701</v>
      </c>
      <c r="BG35" s="15"/>
    </row>
    <row r="36" spans="2:59" x14ac:dyDescent="0.35">
      <c r="B36" s="12"/>
      <c r="C36" s="14" t="s">
        <v>89</v>
      </c>
      <c r="D36" s="14" t="s">
        <v>132</v>
      </c>
      <c r="E36" s="14" t="s">
        <v>135</v>
      </c>
      <c r="F36" s="45">
        <f>F11*ProduccionAguasResiduales!D22*ParticipacionTechsAguas!E9</f>
        <v>2.0900492015408719E-2</v>
      </c>
      <c r="G36" s="45">
        <f>G11*ProduccionAguasResiduales!E22*ParticipacionTechsAguas!F9</f>
        <v>2.0708270322624598E-2</v>
      </c>
      <c r="H36" s="45">
        <f>H11*ProduccionAguasResiduales!F22*ParticipacionTechsAguas!G9</f>
        <v>2.0966632812925833E-2</v>
      </c>
      <c r="I36" s="45">
        <f>I11*ProduccionAguasResiduales!G22*ParticipacionTechsAguas!H9</f>
        <v>2.1287519025879966E-2</v>
      </c>
      <c r="J36" s="45">
        <f>J11*ProduccionAguasResiduales!H22*ParticipacionTechsAguas!I9</f>
        <v>2.3061435884288248E-2</v>
      </c>
      <c r="K36" s="45">
        <f>K11*ProduccionAguasResiduales!I22*ParticipacionTechsAguas!J9</f>
        <v>2.4872556941299907E-2</v>
      </c>
      <c r="L36" s="45">
        <f>L11*ProduccionAguasResiduales!J22*ParticipacionTechsAguas!K9</f>
        <v>3.1080738886248668E-2</v>
      </c>
      <c r="M36" s="45">
        <f>M11*ProduccionAguasResiduales!K22*ParticipacionTechsAguas!L9</f>
        <v>3.6020485017813721E-2</v>
      </c>
      <c r="N36" s="45">
        <f>N11*ProduccionAguasResiduales!L22*ParticipacionTechsAguas!M9</f>
        <v>3.7428923537581822E-2</v>
      </c>
      <c r="O36" s="45">
        <f>O11*ProduccionAguasResiduales!M22*ParticipacionTechsAguas!N9</f>
        <v>3.8863552986406744E-2</v>
      </c>
      <c r="P36" s="45">
        <f>P11*ProduccionAguasResiduales!N22*ParticipacionTechsAguas!O9</f>
        <v>4.0325779682995666E-2</v>
      </c>
      <c r="Q36" s="45">
        <f>Q11*ProduccionAguasResiduales!O22*ParticipacionTechsAguas!P9</f>
        <v>4.1814907495454759E-2</v>
      </c>
      <c r="R36" s="45">
        <f>R11*ProduccionAguasResiduales!P22*ParticipacionTechsAguas!Q9</f>
        <v>4.3330936423783988E-2</v>
      </c>
      <c r="S36" s="45">
        <f>S11*ProduccionAguasResiduales!Q22*ParticipacionTechsAguas!R9</f>
        <v>4.4873866467983366E-2</v>
      </c>
      <c r="T36" s="45">
        <f>T11*ProduccionAguasResiduales!R22*ParticipacionTechsAguas!S9</f>
        <v>4.6443697628052887E-2</v>
      </c>
      <c r="U36" s="45">
        <f>U11*ProduccionAguasResiduales!S22*ParticipacionTechsAguas!T9</f>
        <v>4.8040429903992578E-2</v>
      </c>
      <c r="V36" s="45">
        <f>V11*ProduccionAguasResiduales!T22*ParticipacionTechsAguas!U9</f>
        <v>4.9664063295802398E-2</v>
      </c>
      <c r="W36" s="45">
        <f>W11*ProduccionAguasResiduales!U22*ParticipacionTechsAguas!V9</f>
        <v>5.1314597803482374E-2</v>
      </c>
      <c r="X36" s="45">
        <f>X11*ProduccionAguasResiduales!V22*ParticipacionTechsAguas!W9</f>
        <v>5.2992033427032494E-2</v>
      </c>
      <c r="Y36" s="45">
        <f>Y11*ProduccionAguasResiduales!W22*ParticipacionTechsAguas!X9</f>
        <v>5.4695519430444713E-2</v>
      </c>
      <c r="Z36" s="45">
        <f>Z11*ProduccionAguasResiduales!X22*ParticipacionTechsAguas!Y9</f>
        <v>5.642674323081566E-2</v>
      </c>
      <c r="AA36" s="45">
        <f>AA11*ProduccionAguasResiduales!Y22*ParticipacionTechsAguas!Z9</f>
        <v>5.8184868147056763E-2</v>
      </c>
      <c r="AB36" s="45">
        <f>AB11*ProduccionAguasResiduales!Z22*ParticipacionTechsAguas!AA9</f>
        <v>5.9969894179168017E-2</v>
      </c>
      <c r="AC36" s="45">
        <f>AC11*ProduccionAguasResiduales!AA22*ParticipacionTechsAguas!AB9</f>
        <v>6.1781821327149419E-2</v>
      </c>
      <c r="AD36" s="45">
        <f>AD11*ProduccionAguasResiduales!AB22*ParticipacionTechsAguas!AC9</f>
        <v>6.3620649591000958E-2</v>
      </c>
      <c r="AE36" s="45">
        <f>AE11*ProduccionAguasResiduales!AC22*ParticipacionTechsAguas!AD9</f>
        <v>6.5486378970722653E-2</v>
      </c>
      <c r="AF36" s="45">
        <f>AF11*ProduccionAguasResiduales!AD22*ParticipacionTechsAguas!AE9</f>
        <v>6.7379009466314491E-2</v>
      </c>
      <c r="AG36" s="45">
        <f>AG11*ProduccionAguasResiduales!AE22*ParticipacionTechsAguas!AF9</f>
        <v>6.9298541077776485E-2</v>
      </c>
      <c r="AH36" s="45">
        <f>AH11*ProduccionAguasResiduales!AF22*ParticipacionTechsAguas!AG9</f>
        <v>7.1244973805108622E-2</v>
      </c>
      <c r="AI36" s="45">
        <f>AI11*ProduccionAguasResiduales!AG22*ParticipacionTechsAguas!AH9</f>
        <v>7.3217316363108145E-2</v>
      </c>
      <c r="AJ36" s="45">
        <f>AJ11*ProduccionAguasResiduales!AH22*ParticipacionTechsAguas!AI9</f>
        <v>7.5217537267261103E-2</v>
      </c>
      <c r="AK36" s="45">
        <f>AK11*ProduccionAguasResiduales!AI22*ParticipacionTechsAguas!AJ9</f>
        <v>7.7244659287284231E-2</v>
      </c>
      <c r="AL36" s="45">
        <f>AL11*ProduccionAguasResiduales!AJ22*ParticipacionTechsAguas!AK9</f>
        <v>7.9298682423177488E-2</v>
      </c>
      <c r="AM36" s="45">
        <f>AM11*ProduccionAguasResiduales!AK22*ParticipacionTechsAguas!AL9</f>
        <v>8.0287694036050627E-2</v>
      </c>
      <c r="AN36" s="45">
        <f>AN11*ProduccionAguasResiduales!AL22*ParticipacionTechsAguas!AM9</f>
        <v>8.1276705648923753E-2</v>
      </c>
      <c r="AO36" s="45">
        <f>AO11*ProduccionAguasResiduales!AM22*ParticipacionTechsAguas!AN9</f>
        <v>8.2265717261796878E-2</v>
      </c>
      <c r="AP36" s="45">
        <f>AP11*ProduccionAguasResiduales!AN22*ParticipacionTechsAguas!AO9</f>
        <v>8.3254728874669989E-2</v>
      </c>
      <c r="AQ36" s="45">
        <f>AQ11*ProduccionAguasResiduales!AO22*ParticipacionTechsAguas!AP9</f>
        <v>8.4243740487543128E-2</v>
      </c>
      <c r="AR36" s="45">
        <f>AR11*ProduccionAguasResiduales!AP22*ParticipacionTechsAguas!AQ9</f>
        <v>8.5232752100416267E-2</v>
      </c>
      <c r="AS36" s="45">
        <f>AS11*ProduccionAguasResiduales!AQ22*ParticipacionTechsAguas!AR9</f>
        <v>8.6220730263328188E-2</v>
      </c>
      <c r="AT36" s="45">
        <f>AT11*ProduccionAguasResiduales!AR22*ParticipacionTechsAguas!AS9</f>
        <v>8.7209741876201313E-2</v>
      </c>
      <c r="AU36" s="45">
        <f>AU11*ProduccionAguasResiduales!AS22*ParticipacionTechsAguas!AT9</f>
        <v>8.8198753489074438E-2</v>
      </c>
      <c r="AV36" s="45">
        <f>AV11*ProduccionAguasResiduales!AT22*ParticipacionTechsAguas!AU9</f>
        <v>8.9187765101947578E-2</v>
      </c>
      <c r="AW36" s="45">
        <f>AW11*ProduccionAguasResiduales!AU22*ParticipacionTechsAguas!AV9</f>
        <v>9.0176776714820689E-2</v>
      </c>
      <c r="AX36" s="45">
        <f>AX11*ProduccionAguasResiduales!AV22*ParticipacionTechsAguas!AW9</f>
        <v>9.1165788327693828E-2</v>
      </c>
      <c r="AY36" s="45">
        <f>AY11*ProduccionAguasResiduales!AW22*ParticipacionTechsAguas!AX9</f>
        <v>9.2154799940566939E-2</v>
      </c>
      <c r="AZ36" s="45">
        <f>AZ11*ProduccionAguasResiduales!AX22*ParticipacionTechsAguas!AY9</f>
        <v>9.3143811553440078E-2</v>
      </c>
      <c r="BA36" s="45">
        <f>BA11*ProduccionAguasResiduales!AY22*ParticipacionTechsAguas!AZ9</f>
        <v>9.4132823166313204E-2</v>
      </c>
      <c r="BB36" s="45">
        <f>BB11*ProduccionAguasResiduales!AZ22*ParticipacionTechsAguas!BA9</f>
        <v>9.5121834779186329E-2</v>
      </c>
      <c r="BC36" s="45">
        <f>BC11*ProduccionAguasResiduales!BA22*ParticipacionTechsAguas!BB9</f>
        <v>9.6109812942098249E-2</v>
      </c>
      <c r="BD36" s="45">
        <f>BD11*ProduccionAguasResiduales!BB22*ParticipacionTechsAguas!BC9</f>
        <v>9.7098824554971389E-2</v>
      </c>
      <c r="BE36" s="45">
        <f>BE11*ProduccionAguasResiduales!BC22*ParticipacionTechsAguas!BD9</f>
        <v>9.8087836167844528E-2</v>
      </c>
      <c r="BF36" s="45">
        <f>BF11*ProduccionAguasResiduales!BD22*ParticipacionTechsAguas!BE9</f>
        <v>9.9076847780717639E-2</v>
      </c>
      <c r="BG36" s="15"/>
    </row>
    <row r="37" spans="2:59" x14ac:dyDescent="0.35">
      <c r="B37" s="12"/>
      <c r="C37" s="14" t="s">
        <v>71</v>
      </c>
      <c r="D37" s="14" t="s">
        <v>94</v>
      </c>
      <c r="E37" s="14" t="s">
        <v>135</v>
      </c>
      <c r="F37" s="45">
        <f>F12*ProduccionAguasResiduales!D22*ParticipacionTechsAguas!E11</f>
        <v>0</v>
      </c>
      <c r="G37" s="45">
        <f>G12*ProduccionAguasResiduales!E22*ParticipacionTechsAguas!F11</f>
        <v>0</v>
      </c>
      <c r="H37" s="45">
        <f>H12*ProduccionAguasResiduales!F22*ParticipacionTechsAguas!G11</f>
        <v>0</v>
      </c>
      <c r="I37" s="45">
        <f>I12*ProduccionAguasResiduales!G22*ParticipacionTechsAguas!H11</f>
        <v>0</v>
      </c>
      <c r="J37" s="45">
        <f>J12*ProduccionAguasResiduales!H22*ParticipacionTechsAguas!I11</f>
        <v>0</v>
      </c>
      <c r="K37" s="45">
        <f>K12*ProduccionAguasResiduales!I22*ParticipacionTechsAguas!J11</f>
        <v>0</v>
      </c>
      <c r="L37" s="45">
        <f>L12*ProduccionAguasResiduales!J22*ParticipacionTechsAguas!K11</f>
        <v>4.2869984670687823E-3</v>
      </c>
      <c r="M37" s="45">
        <f>M12*ProduccionAguasResiduales!K22*ParticipacionTechsAguas!L11</f>
        <v>8.7322387921972642E-3</v>
      </c>
      <c r="N37" s="45">
        <f>N12*ProduccionAguasResiduales!L22*ParticipacionTechsAguas!M11</f>
        <v>1.209105368434947E-2</v>
      </c>
      <c r="O37" s="45">
        <f>O12*ProduccionAguasResiduales!M22*ParticipacionTechsAguas!N11</f>
        <v>1.5563518308875342E-2</v>
      </c>
      <c r="P37" s="45">
        <f>P12*ProduccionAguasResiduales!N22*ParticipacionTechsAguas!O11</f>
        <v>1.9150141949915749E-2</v>
      </c>
      <c r="Q37" s="45">
        <f>Q12*ProduccionAguasResiduales!O22*ParticipacionTechsAguas!P11</f>
        <v>2.2850699728759152E-2</v>
      </c>
      <c r="R37" s="45">
        <f>R12*ProduccionAguasResiduales!P22*ParticipacionTechsAguas!Q11</f>
        <v>2.6665191645405532E-2</v>
      </c>
      <c r="S37" s="45">
        <f>S12*ProduccionAguasResiduales!Q22*ParticipacionTechsAguas!R11</f>
        <v>3.0593617699854896E-2</v>
      </c>
      <c r="T37" s="45">
        <f>T12*ProduccionAguasResiduales!R22*ParticipacionTechsAguas!S11</f>
        <v>3.4635977892107241E-2</v>
      </c>
      <c r="U37" s="45">
        <f>U12*ProduccionAguasResiduales!S22*ParticipacionTechsAguas!T11</f>
        <v>3.8792272222162576E-2</v>
      </c>
      <c r="V37" s="45">
        <f>V12*ProduccionAguasResiduales!T22*ParticipacionTechsAguas!U11</f>
        <v>4.3062500690020891E-2</v>
      </c>
      <c r="W37" s="45">
        <f>W12*ProduccionAguasResiduales!U22*ParticipacionTechsAguas!V11</f>
        <v>4.7446663295682194E-2</v>
      </c>
      <c r="X37" s="45">
        <f>X12*ProduccionAguasResiduales!V22*ParticipacionTechsAguas!W11</f>
        <v>5.194476003914647E-2</v>
      </c>
      <c r="Y37" s="45">
        <f>Y12*ProduccionAguasResiduales!W22*ParticipacionTechsAguas!X11</f>
        <v>5.6555911247806775E-2</v>
      </c>
      <c r="Z37" s="45">
        <f>Z12*ProduccionAguasResiduales!X22*ParticipacionTechsAguas!Y11</f>
        <v>6.128181674015927E-2</v>
      </c>
      <c r="AA37" s="45">
        <f>AA12*ProduccionAguasResiduales!Y22*ParticipacionTechsAguas!Z11</f>
        <v>6.6121656370314738E-2</v>
      </c>
      <c r="AB37" s="45">
        <f>AB12*ProduccionAguasResiduales!Z22*ParticipacionTechsAguas!AA11</f>
        <v>7.1075430138273207E-2</v>
      </c>
      <c r="AC37" s="45">
        <f>AC12*ProduccionAguasResiduales!AA22*ParticipacionTechsAguas!AB11</f>
        <v>7.6143138044034636E-2</v>
      </c>
      <c r="AD37" s="45">
        <f>AD12*ProduccionAguasResiduales!AB22*ParticipacionTechsAguas!AC11</f>
        <v>8.1324780087599066E-2</v>
      </c>
      <c r="AE37" s="45">
        <f>AE12*ProduccionAguasResiduales!AC22*ParticipacionTechsAguas!AD11</f>
        <v>8.6620356268966484E-2</v>
      </c>
      <c r="AF37" s="45">
        <f>AF12*ProduccionAguasResiduales!AD22*ParticipacionTechsAguas!AE11</f>
        <v>9.202986658813686E-2</v>
      </c>
      <c r="AG37" s="45">
        <f>AG12*ProduccionAguasResiduales!AE22*ParticipacionTechsAguas!AF11</f>
        <v>9.7553311045110253E-2</v>
      </c>
      <c r="AH37" s="45">
        <f>AH12*ProduccionAguasResiduales!AF22*ParticipacionTechsAguas!AG11</f>
        <v>0.1031906896398866</v>
      </c>
      <c r="AI37" s="45">
        <f>AI12*ProduccionAguasResiduales!AG22*ParticipacionTechsAguas!AH11</f>
        <v>0.10894052743268134</v>
      </c>
      <c r="AJ37" s="45">
        <f>AJ12*ProduccionAguasResiduales!AH22*ParticipacionTechsAguas!AI11</f>
        <v>0.11480571477634589</v>
      </c>
      <c r="AK37" s="45">
        <f>AK12*ProduccionAguasResiduales!AI22*ParticipacionTechsAguas!AJ11</f>
        <v>0.12078483625781344</v>
      </c>
      <c r="AL37" s="45">
        <f>AL12*ProduccionAguasResiduales!AJ22*ParticipacionTechsAguas!AK11</f>
        <v>0.12687789187708398</v>
      </c>
      <c r="AM37" s="45">
        <f>AM12*ProduccionAguasResiduales!AK22*ParticipacionTechsAguas!AL11</f>
        <v>0.13488332598056504</v>
      </c>
      <c r="AN37" s="45">
        <f>AN12*ProduccionAguasResiduales!AL22*ParticipacionTechsAguas!AM11</f>
        <v>0.14304700194210582</v>
      </c>
      <c r="AO37" s="45">
        <f>AO12*ProduccionAguasResiduales!AM22*ParticipacionTechsAguas!AN11</f>
        <v>0.15136891976170627</v>
      </c>
      <c r="AP37" s="45">
        <f>AP12*ProduccionAguasResiduales!AN22*ParticipacionTechsAguas!AO11</f>
        <v>0.15984907943936638</v>
      </c>
      <c r="AQ37" s="45">
        <f>AQ12*ProduccionAguasResiduales!AO22*ParticipacionTechsAguas!AP11</f>
        <v>0.16848748097508626</v>
      </c>
      <c r="AR37" s="45">
        <f>AR12*ProduccionAguasResiduales!AP22*ParticipacionTechsAguas!AQ11</f>
        <v>0.17728412436886584</v>
      </c>
      <c r="AS37" s="45">
        <f>AS12*ProduccionAguasResiduales!AQ22*ParticipacionTechsAguas!AR11</f>
        <v>0.18623677736878891</v>
      </c>
      <c r="AT37" s="45">
        <f>AT12*ProduccionAguasResiduales!AR22*ParticipacionTechsAguas!AS11</f>
        <v>0.19534982180269095</v>
      </c>
      <c r="AU37" s="45">
        <f>AU12*ProduccionAguasResiduales!AS22*ParticipacionTechsAguas!AT11</f>
        <v>0.20462110809465267</v>
      </c>
      <c r="AV37" s="45">
        <f>AV12*ProduccionAguasResiduales!AT22*ParticipacionTechsAguas!AU11</f>
        <v>0.21405063624467419</v>
      </c>
      <c r="AW37" s="45">
        <f>AW12*ProduccionAguasResiduales!AU22*ParticipacionTechsAguas!AV11</f>
        <v>0.2236384062527553</v>
      </c>
      <c r="AX37" s="45">
        <f>AX12*ProduccionAguasResiduales!AV22*ParticipacionTechsAguas!AW11</f>
        <v>0.23338441811889621</v>
      </c>
      <c r="AY37" s="45">
        <f>AY12*ProduccionAguasResiduales!AW22*ParticipacionTechsAguas!AX11</f>
        <v>0.24328867184309674</v>
      </c>
      <c r="AZ37" s="45">
        <f>AZ12*ProduccionAguasResiduales!AX22*ParticipacionTechsAguas!AY11</f>
        <v>0.25335116742535702</v>
      </c>
      <c r="BA37" s="45">
        <f>BA12*ProduccionAguasResiduales!AY22*ParticipacionTechsAguas!AZ11</f>
        <v>0.26357190486567694</v>
      </c>
      <c r="BB37" s="45">
        <f>BB12*ProduccionAguasResiduales!AZ22*ParticipacionTechsAguas!BA11</f>
        <v>0.27395088416405661</v>
      </c>
      <c r="BC37" s="45">
        <f>BC12*ProduccionAguasResiduales!BA22*ParticipacionTechsAguas!BB11</f>
        <v>0.28448504630861082</v>
      </c>
      <c r="BD37" s="45">
        <f>BD12*ProduccionAguasResiduales!BB22*ParticipacionTechsAguas!BC11</f>
        <v>0.29518042664711303</v>
      </c>
      <c r="BE37" s="45">
        <f>BE12*ProduccionAguasResiduales!BC22*ParticipacionTechsAguas!BD11</f>
        <v>0.30603404884367491</v>
      </c>
      <c r="BF37" s="45">
        <f>BF12*ProduccionAguasResiduales!BD22*ParticipacionTechsAguas!BE11</f>
        <v>0.31704591289829648</v>
      </c>
      <c r="BG37" s="15"/>
    </row>
    <row r="38" spans="2:59" x14ac:dyDescent="0.35">
      <c r="B38" s="12"/>
      <c r="C38" s="14" t="s">
        <v>124</v>
      </c>
      <c r="D38" s="14" t="s">
        <v>125</v>
      </c>
      <c r="E38" s="14" t="s">
        <v>135</v>
      </c>
      <c r="F38" s="45">
        <f>F13*AguasResidualesIndustriales!E7</f>
        <v>0.55000346414789902</v>
      </c>
      <c r="G38" s="45">
        <f>G13*AguasResidualesIndustriales!F7</f>
        <v>0.55329739576552806</v>
      </c>
      <c r="H38" s="45">
        <f>H13*AguasResidualesIndustriales!G7</f>
        <v>0.52167780904380323</v>
      </c>
      <c r="I38" s="45">
        <f>I13*AguasResidualesIndustriales!H7</f>
        <v>0.53781815945339029</v>
      </c>
      <c r="J38" s="45">
        <f>J13*AguasResidualesIndustriales!I7</f>
        <v>0.55814360115839146</v>
      </c>
      <c r="K38" s="45">
        <f>K13*AguasResidualesIndustriales!J7</f>
        <v>0.57021820891558961</v>
      </c>
      <c r="L38" s="45">
        <f>L13*AguasResidualesIndustriales!K7</f>
        <v>0.59288142809753808</v>
      </c>
      <c r="M38" s="45">
        <f>M13*AguasResidualesIndustriales!L7</f>
        <v>0.60291312704610178</v>
      </c>
      <c r="N38" s="45">
        <f>N13*AguasResidualesIndustriales!M7</f>
        <v>0.62203696625000704</v>
      </c>
      <c r="O38" s="45">
        <f>O13*AguasResidualesIndustriales!N7</f>
        <v>0.63570460489318814</v>
      </c>
      <c r="P38" s="45">
        <f>P13*AguasResidualesIndustriales!O7</f>
        <v>0.65878869825540931</v>
      </c>
      <c r="Q38" s="45">
        <f>Q13*AguasResidualesIndustriales!P7</f>
        <v>0.66655841013372752</v>
      </c>
      <c r="R38" s="45">
        <f>R13*AguasResidualesIndustriales!Q7</f>
        <v>0.68727595029078858</v>
      </c>
      <c r="S38" s="45">
        <f>S13*AguasResidualesIndustriales!R7</f>
        <v>0.70286024916567991</v>
      </c>
      <c r="T38" s="45">
        <f>T13*AguasResidualesIndustriales!S7</f>
        <v>0.72472754558954355</v>
      </c>
      <c r="U38" s="45">
        <f>U13*AguasResidualesIndustriales!T7</f>
        <v>0.73999078643497207</v>
      </c>
      <c r="V38" s="45">
        <f>V13*AguasResidualesIndustriales!U7</f>
        <v>0.76155683712000921</v>
      </c>
      <c r="W38" s="45">
        <f>W13*AguasResidualesIndustriales!V7</f>
        <v>0.77437661000889224</v>
      </c>
      <c r="X38" s="45">
        <f>X13*AguasResidualesIndustriales!W7</f>
        <v>0.79767693055904187</v>
      </c>
      <c r="Y38" s="45">
        <f>Y13*AguasResidualesIndustriales!X7</f>
        <v>0.81103496880054793</v>
      </c>
      <c r="Z38" s="45">
        <f>Z13*AguasResidualesIndustriales!Y7</f>
        <v>0.83302778223650087</v>
      </c>
      <c r="AA38" s="45">
        <f>AA13*AguasResidualesIndustriales!Z7</f>
        <v>0.84968556193085854</v>
      </c>
      <c r="AB38" s="45">
        <f>AB13*AguasResidualesIndustriales!AA7</f>
        <v>0.87146162783984571</v>
      </c>
      <c r="AC38" s="45">
        <f>AC13*AguasResidualesIndustriales!AB7</f>
        <v>0.88740351303909792</v>
      </c>
      <c r="AD38" s="45">
        <f>AD13*AguasResidualesIndustriales!AC7</f>
        <v>0.90917539071571685</v>
      </c>
      <c r="AE38" s="45">
        <f>AE13*AguasResidualesIndustriales!AD7</f>
        <v>0.92151260818717629</v>
      </c>
      <c r="AF38" s="45">
        <f>AF13*AguasResidualesIndustriales!AE7</f>
        <v>0.94327154162914528</v>
      </c>
      <c r="AG38" s="45">
        <f>AG13*AguasResidualesIndustriales!AF7</f>
        <v>0.95757576282857726</v>
      </c>
      <c r="AH38" s="45">
        <f>AH13*AguasResidualesIndustriales!AG7</f>
        <v>0.9806432488899286</v>
      </c>
      <c r="AI38" s="45">
        <f>AI13*AguasResidualesIndustriales!AH7</f>
        <v>0.99577033232359435</v>
      </c>
      <c r="AJ38" s="45">
        <f>AJ13*AguasResidualesIndustriales!AI7</f>
        <v>1.0144409626173492</v>
      </c>
      <c r="AK38" s="45">
        <f>AK13*AguasResidualesIndustriales!AJ7</f>
        <v>1.0302654264146489</v>
      </c>
      <c r="AL38" s="45">
        <f>AL13*AguasResidualesIndustriales!AK7</f>
        <v>1.0493885980025346</v>
      </c>
      <c r="AM38" s="45">
        <f>AM13*AguasResidualesIndustriales!AL7</f>
        <v>1.0697303317753206</v>
      </c>
      <c r="AN38" s="45">
        <f>AN13*AguasResidualesIndustriales!AM7</f>
        <v>1.0898591579226145</v>
      </c>
      <c r="AO38" s="45">
        <f>AO13*AguasResidualesIndustriales!AN7</f>
        <v>1.1104186058393255</v>
      </c>
      <c r="AP38" s="45">
        <f>AP13*AguasResidualesIndustriales!AO7</f>
        <v>1.1307935189116782</v>
      </c>
      <c r="AQ38" s="45">
        <f>AQ13*AguasResidualesIndustriales!AP7</f>
        <v>1.1520335852118773</v>
      </c>
      <c r="AR38" s="45">
        <f>AR13*AguasResidualesIndustriales!AQ7</f>
        <v>1.1731668821336219</v>
      </c>
      <c r="AS38" s="45">
        <f>AS13*AguasResidualesIndustriales!AR7</f>
        <v>1.1950269926543449</v>
      </c>
      <c r="AT38" s="45">
        <f>AT13*AguasResidualesIndustriales!AS7</f>
        <v>1.2167016936379107</v>
      </c>
      <c r="AU38" s="45">
        <f>AU13*AguasResidualesIndustriales!AT7</f>
        <v>1.2390694613045552</v>
      </c>
      <c r="AV38" s="45">
        <f>AV13*AguasResidualesIndustriales!AU7</f>
        <v>1.2618072095046693</v>
      </c>
      <c r="AW38" s="45">
        <f>AW13*AguasResidualesIndustriales!AV7</f>
        <v>1.2852778307277088</v>
      </c>
      <c r="AX38" s="45">
        <f>AX13*AguasResidualesIndustriales!AW7</f>
        <v>1.3091896273264418</v>
      </c>
      <c r="AY38" s="45">
        <f>AY13*AguasResidualesIndustriales!AX7</f>
        <v>1.3334534561059495</v>
      </c>
      <c r="AZ38" s="45">
        <f>AZ13*AguasResidualesIndustriales!AY7</f>
        <v>1.3581326404994436</v>
      </c>
      <c r="BA38" s="45">
        <f>BA13*AguasResidualesIndustriales!AZ7</f>
        <v>1.3832245527217804</v>
      </c>
      <c r="BB38" s="45">
        <f>BB13*AguasResidualesIndustriales!BA7</f>
        <v>1.4087959458388779</v>
      </c>
      <c r="BC38" s="45">
        <f>BC13*AguasResidualesIndustriales!BB7</f>
        <v>1.4348020947801168</v>
      </c>
      <c r="BD38" s="45">
        <f>BD13*AguasResidualesIndustriales!BC7</f>
        <v>1.461303378494355</v>
      </c>
      <c r="BE38" s="45">
        <f>BE13*AguasResidualesIndustriales!BD7</f>
        <v>1.488272485656682</v>
      </c>
      <c r="BF38" s="45">
        <f>BF13*AguasResidualesIndustriales!BE7</f>
        <v>1.5157823597428703</v>
      </c>
      <c r="BG38" s="15"/>
    </row>
    <row r="39" spans="2:59" x14ac:dyDescent="0.35">
      <c r="B39" s="12"/>
      <c r="C39" s="14" t="s">
        <v>84</v>
      </c>
      <c r="D39" s="14" t="s">
        <v>139</v>
      </c>
      <c r="E39" s="14" t="s">
        <v>135</v>
      </c>
      <c r="F39" s="45">
        <v>0</v>
      </c>
      <c r="G39" s="45">
        <v>-0.31016392553439293</v>
      </c>
      <c r="H39" s="45">
        <v>-0.31016392553439293</v>
      </c>
      <c r="I39" s="45">
        <v>-0.31016392553439293</v>
      </c>
      <c r="J39" s="45">
        <v>-0.31016392553439293</v>
      </c>
      <c r="K39" s="45">
        <v>-0.31016392553439293</v>
      </c>
      <c r="L39" s="45">
        <v>-0.31016392553439293</v>
      </c>
      <c r="M39" s="45">
        <v>-0.31016392553439293</v>
      </c>
      <c r="N39" s="45">
        <v>-0.31016392553439293</v>
      </c>
      <c r="O39" s="45">
        <v>-0.31016392553439293</v>
      </c>
      <c r="P39" s="45">
        <v>-0.31016392553439293</v>
      </c>
      <c r="Q39" s="45">
        <v>-0.31016392553439293</v>
      </c>
      <c r="R39" s="45">
        <v>-0.31016392553439293</v>
      </c>
      <c r="S39" s="45">
        <v>-0.31016392553439293</v>
      </c>
      <c r="T39" s="45">
        <v>-0.31016392553439293</v>
      </c>
      <c r="U39" s="45">
        <v>-0.31016392553439293</v>
      </c>
      <c r="V39" s="45">
        <v>-0.31016392553439293</v>
      </c>
      <c r="W39" s="45">
        <v>-0.31016392553439293</v>
      </c>
      <c r="X39" s="45">
        <v>-0.31016392553439293</v>
      </c>
      <c r="Y39" s="45">
        <v>-0.31016392553439293</v>
      </c>
      <c r="Z39" s="45">
        <v>0</v>
      </c>
      <c r="AA39" s="45">
        <v>0</v>
      </c>
      <c r="AB39" s="45">
        <v>0</v>
      </c>
      <c r="AC39" s="45">
        <v>0</v>
      </c>
      <c r="AD39" s="45">
        <v>0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45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  <c r="AV39" s="45">
        <v>0</v>
      </c>
      <c r="AW39" s="45">
        <v>0</v>
      </c>
      <c r="AX39" s="45">
        <v>0</v>
      </c>
      <c r="AY39" s="45">
        <v>0</v>
      </c>
      <c r="AZ39" s="45">
        <v>0</v>
      </c>
      <c r="BA39" s="45">
        <v>0</v>
      </c>
      <c r="BB39" s="45">
        <v>0</v>
      </c>
      <c r="BC39" s="45">
        <v>0</v>
      </c>
      <c r="BD39" s="45">
        <v>0</v>
      </c>
      <c r="BE39" s="45">
        <v>0</v>
      </c>
      <c r="BF39" s="45">
        <v>0</v>
      </c>
      <c r="BG39" s="15"/>
    </row>
    <row r="40" spans="2:59" x14ac:dyDescent="0.35">
      <c r="B40" s="12"/>
      <c r="C40" s="14"/>
      <c r="D40" s="13" t="s">
        <v>134</v>
      </c>
      <c r="E40" s="13" t="s">
        <v>135</v>
      </c>
      <c r="F40" s="70">
        <f>SUM(F33:F39)</f>
        <v>2.5407889989341736</v>
      </c>
      <c r="G40" s="70">
        <f t="shared" ref="G40:BF40" si="1">SUM(G33:G39)</f>
        <v>2.2155930669377994</v>
      </c>
      <c r="H40" s="70">
        <f t="shared" si="1"/>
        <v>2.1913308606978079</v>
      </c>
      <c r="I40" s="70">
        <f t="shared" si="1"/>
        <v>2.1348019278598422</v>
      </c>
      <c r="J40" s="70">
        <f t="shared" si="1"/>
        <v>2.2839415548051729</v>
      </c>
      <c r="K40" s="70">
        <f t="shared" si="1"/>
        <v>2.4273473812637563</v>
      </c>
      <c r="L40" s="70">
        <f t="shared" si="1"/>
        <v>2.3744482899530239</v>
      </c>
      <c r="M40" s="70">
        <f t="shared" si="1"/>
        <v>2.3665706777324913</v>
      </c>
      <c r="N40" s="70">
        <f t="shared" si="1"/>
        <v>2.3662994771164296</v>
      </c>
      <c r="O40" s="70">
        <f t="shared" si="1"/>
        <v>2.3622312644398127</v>
      </c>
      <c r="P40" s="70">
        <f t="shared" si="1"/>
        <v>2.3676064095241007</v>
      </c>
      <c r="Q40" s="70">
        <f t="shared" si="1"/>
        <v>2.3576481028922536</v>
      </c>
      <c r="R40" s="70">
        <f t="shared" si="1"/>
        <v>2.3606790506295279</v>
      </c>
      <c r="S40" s="70">
        <f t="shared" si="1"/>
        <v>2.3585508656257823</v>
      </c>
      <c r="T40" s="70">
        <f t="shared" si="1"/>
        <v>2.3627421466112382</v>
      </c>
      <c r="U40" s="70">
        <f t="shared" si="1"/>
        <v>2.3603027041410303</v>
      </c>
      <c r="V40" s="70">
        <f t="shared" si="1"/>
        <v>2.364200070307831</v>
      </c>
      <c r="W40" s="70">
        <f t="shared" si="1"/>
        <v>2.359353859657991</v>
      </c>
      <c r="X40" s="70">
        <f t="shared" si="1"/>
        <v>2.3649579454971419</v>
      </c>
      <c r="Y40" s="70">
        <f t="shared" si="1"/>
        <v>2.3606446546034898</v>
      </c>
      <c r="Z40" s="70">
        <f t="shared" si="1"/>
        <v>2.6751083685077006</v>
      </c>
      <c r="AA40" s="70">
        <f t="shared" si="1"/>
        <v>2.6741060180609892</v>
      </c>
      <c r="AB40" s="70">
        <f t="shared" si="1"/>
        <v>2.6781919969815418</v>
      </c>
      <c r="AC40" s="70">
        <f t="shared" si="1"/>
        <v>2.6764752540696635</v>
      </c>
      <c r="AD40" s="70">
        <f t="shared" si="1"/>
        <v>2.6805571141469864</v>
      </c>
      <c r="AE40" s="70">
        <f t="shared" si="1"/>
        <v>2.6752387328646248</v>
      </c>
      <c r="AF40" s="70">
        <f t="shared" si="1"/>
        <v>2.6793411105975822</v>
      </c>
      <c r="AG40" s="70">
        <f t="shared" si="1"/>
        <v>2.6759575946686684</v>
      </c>
      <c r="AH40" s="70">
        <f t="shared" si="1"/>
        <v>2.6813700106634459</v>
      </c>
      <c r="AI40" s="70">
        <f t="shared" si="1"/>
        <v>2.6788005234264647</v>
      </c>
      <c r="AJ40" s="70">
        <f t="shared" si="1"/>
        <v>2.679816870330864</v>
      </c>
      <c r="AK40" s="70">
        <f t="shared" si="1"/>
        <v>2.6779561763031494</v>
      </c>
      <c r="AL40" s="70">
        <f t="shared" si="1"/>
        <v>2.6794253906550933</v>
      </c>
      <c r="AM40" s="70">
        <f t="shared" si="1"/>
        <v>2.7026275571679443</v>
      </c>
      <c r="AN40" s="70">
        <f t="shared" si="1"/>
        <v>2.7255848435231398</v>
      </c>
      <c r="AO40" s="70">
        <f t="shared" si="1"/>
        <v>2.7490047241561655</v>
      </c>
      <c r="AP40" s="70">
        <f t="shared" si="1"/>
        <v>2.7722080974024017</v>
      </c>
      <c r="AQ40" s="70">
        <f t="shared" si="1"/>
        <v>2.796307342153038</v>
      </c>
      <c r="AR40" s="70">
        <f t="shared" si="1"/>
        <v>2.8202703535043123</v>
      </c>
      <c r="AS40" s="70">
        <f t="shared" si="1"/>
        <v>2.844981366825067</v>
      </c>
      <c r="AT40" s="70">
        <f t="shared" si="1"/>
        <v>2.8695164964571021</v>
      </c>
      <c r="AU40" s="70">
        <f t="shared" si="1"/>
        <v>2.8947139905789903</v>
      </c>
      <c r="AV40" s="70">
        <f t="shared" si="1"/>
        <v>2.9203121714231663</v>
      </c>
      <c r="AW40" s="70">
        <f t="shared" si="1"/>
        <v>2.9466112527606834</v>
      </c>
      <c r="AX40" s="70">
        <f t="shared" si="1"/>
        <v>2.9733821992382885</v>
      </c>
      <c r="AY40" s="70">
        <f t="shared" si="1"/>
        <v>3.0004757708590093</v>
      </c>
      <c r="AZ40" s="70">
        <f t="shared" si="1"/>
        <v>3.0280153878662563</v>
      </c>
      <c r="BA40" s="70">
        <f t="shared" si="1"/>
        <v>3.0559361487761478</v>
      </c>
      <c r="BB40" s="70">
        <f t="shared" si="1"/>
        <v>3.0843673259506561</v>
      </c>
      <c r="BC40" s="70">
        <f t="shared" si="1"/>
        <v>3.1132261605723865</v>
      </c>
      <c r="BD40" s="70">
        <f t="shared" si="1"/>
        <v>3.1425561668299395</v>
      </c>
      <c r="BE40" s="70">
        <f t="shared" si="1"/>
        <v>3.1723854457596969</v>
      </c>
      <c r="BF40" s="70">
        <f t="shared" si="1"/>
        <v>3.2027231222655517</v>
      </c>
      <c r="BG40" s="15"/>
    </row>
    <row r="41" spans="2:59" x14ac:dyDescent="0.35">
      <c r="B41" s="12"/>
      <c r="C41" s="14"/>
      <c r="D41" s="14"/>
      <c r="E41" s="14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15"/>
    </row>
    <row r="42" spans="2:59" x14ac:dyDescent="0.35">
      <c r="B42" s="12"/>
      <c r="C42" s="14"/>
      <c r="D42" s="14"/>
      <c r="E42" s="14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15"/>
    </row>
    <row r="43" spans="2:59" x14ac:dyDescent="0.35">
      <c r="B43" s="12"/>
      <c r="C43" s="14"/>
      <c r="D43" s="13"/>
      <c r="E43" s="13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15"/>
    </row>
    <row r="44" spans="2:59" ht="15" thickBot="1" x14ac:dyDescent="0.4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8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2774-AB68-433E-9801-A326454F04E4}">
  <sheetPr>
    <tabColor rgb="FF92D050"/>
  </sheetPr>
  <dimension ref="B1:BE49"/>
  <sheetViews>
    <sheetView zoomScaleNormal="100" workbookViewId="0"/>
  </sheetViews>
  <sheetFormatPr baseColWidth="10" defaultColWidth="11.453125" defaultRowHeight="14.5" x14ac:dyDescent="0.35"/>
  <cols>
    <col min="3" max="3" width="45.1796875" customWidth="1"/>
  </cols>
  <sheetData>
    <row r="1" spans="2:57" ht="20" thickBot="1" x14ac:dyDescent="0.4">
      <c r="B1" s="1"/>
      <c r="C1" s="2" t="s">
        <v>12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  <c r="Q1" s="3">
        <v>2031</v>
      </c>
      <c r="R1" s="3">
        <v>2032</v>
      </c>
      <c r="S1" s="3">
        <v>2033</v>
      </c>
      <c r="T1" s="3">
        <v>2034</v>
      </c>
      <c r="U1" s="3">
        <v>2035</v>
      </c>
      <c r="V1" s="3">
        <v>2036</v>
      </c>
      <c r="W1" s="3">
        <v>2037</v>
      </c>
      <c r="X1" s="3">
        <v>2038</v>
      </c>
      <c r="Y1" s="3">
        <v>2039</v>
      </c>
      <c r="Z1" s="3">
        <v>2040</v>
      </c>
      <c r="AA1" s="3">
        <v>2041</v>
      </c>
      <c r="AB1" s="3">
        <v>2042</v>
      </c>
      <c r="AC1" s="3">
        <v>2043</v>
      </c>
      <c r="AD1" s="3">
        <v>2044</v>
      </c>
      <c r="AE1" s="3">
        <v>2045</v>
      </c>
      <c r="AF1" s="3">
        <v>2046</v>
      </c>
      <c r="AG1" s="3">
        <v>2047</v>
      </c>
      <c r="AH1" s="3">
        <v>2048</v>
      </c>
      <c r="AI1" s="3">
        <v>2049</v>
      </c>
      <c r="AJ1" s="3">
        <v>2050</v>
      </c>
      <c r="AK1" s="3">
        <v>2051</v>
      </c>
      <c r="AL1" s="3">
        <v>2052</v>
      </c>
      <c r="AM1" s="3">
        <v>2053</v>
      </c>
      <c r="AN1" s="3">
        <v>2054</v>
      </c>
      <c r="AO1" s="3">
        <v>2055</v>
      </c>
      <c r="AP1" s="3">
        <v>2056</v>
      </c>
      <c r="AQ1" s="3">
        <v>2057</v>
      </c>
      <c r="AR1" s="3">
        <v>2058</v>
      </c>
      <c r="AS1" s="3">
        <v>2059</v>
      </c>
      <c r="AT1" s="3">
        <v>2060</v>
      </c>
      <c r="AU1" s="3">
        <v>2061</v>
      </c>
      <c r="AV1" s="3">
        <v>2062</v>
      </c>
      <c r="AW1" s="3">
        <v>2063</v>
      </c>
      <c r="AX1" s="3">
        <v>2064</v>
      </c>
      <c r="AY1" s="3">
        <v>2065</v>
      </c>
      <c r="AZ1" s="3">
        <v>2066</v>
      </c>
      <c r="BA1" s="3">
        <v>2067</v>
      </c>
      <c r="BB1" s="3">
        <v>2068</v>
      </c>
      <c r="BC1" s="3">
        <v>2069</v>
      </c>
      <c r="BD1" s="3">
        <v>2070</v>
      </c>
      <c r="BE1" s="4"/>
    </row>
    <row r="2" spans="2:57" ht="15" thickBot="1" x14ac:dyDescent="0.4"/>
    <row r="3" spans="2:57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1"/>
    </row>
    <row r="4" spans="2:57" x14ac:dyDescent="0.35">
      <c r="B4" s="12"/>
      <c r="C4" s="13" t="s">
        <v>13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2:57" x14ac:dyDescent="0.35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2:57" x14ac:dyDescent="0.35">
      <c r="B6" s="12"/>
      <c r="C6" s="13" t="s">
        <v>58</v>
      </c>
      <c r="D6" s="14">
        <v>17023408</v>
      </c>
      <c r="E6" s="14">
        <v>17267986</v>
      </c>
      <c r="F6" s="14">
        <v>17510643</v>
      </c>
      <c r="G6" s="14">
        <v>17751277</v>
      </c>
      <c r="H6" s="14">
        <v>17989912</v>
      </c>
      <c r="I6" s="14">
        <v>18226512</v>
      </c>
      <c r="J6" s="14">
        <v>18460936</v>
      </c>
      <c r="K6" s="14">
        <v>18693140</v>
      </c>
      <c r="L6" s="14">
        <v>18922864</v>
      </c>
      <c r="M6" s="14">
        <v>19150021</v>
      </c>
      <c r="N6" s="14">
        <v>19374448</v>
      </c>
      <c r="O6" s="14">
        <v>19596113</v>
      </c>
      <c r="P6" s="14">
        <v>19814767</v>
      </c>
      <c r="Q6" s="14">
        <v>20030293</v>
      </c>
      <c r="R6" s="14">
        <v>20242540</v>
      </c>
      <c r="S6" s="14">
        <v>20451333</v>
      </c>
      <c r="T6" s="14">
        <v>20656586</v>
      </c>
      <c r="U6" s="14">
        <v>20858149</v>
      </c>
      <c r="V6" s="14">
        <v>21055934</v>
      </c>
      <c r="W6" s="14">
        <v>21249772</v>
      </c>
      <c r="X6" s="14">
        <v>21439596</v>
      </c>
      <c r="Y6" s="14">
        <v>21625281</v>
      </c>
      <c r="Z6" s="14">
        <v>21806740</v>
      </c>
      <c r="AA6" s="14">
        <v>21983950</v>
      </c>
      <c r="AB6" s="14">
        <v>22156850</v>
      </c>
      <c r="AC6" s="14">
        <v>22325333</v>
      </c>
      <c r="AD6" s="14">
        <v>22489377</v>
      </c>
      <c r="AE6" s="14">
        <v>22648875</v>
      </c>
      <c r="AF6" s="14">
        <v>22803800</v>
      </c>
      <c r="AG6" s="14">
        <v>22954177</v>
      </c>
      <c r="AH6" s="14">
        <v>23099877</v>
      </c>
      <c r="AI6" s="14">
        <v>23240939</v>
      </c>
      <c r="AJ6" s="14">
        <v>23377412</v>
      </c>
      <c r="AK6" s="42">
        <v>23377412</v>
      </c>
      <c r="AL6" s="42">
        <v>23377412</v>
      </c>
      <c r="AM6" s="42">
        <v>23377412</v>
      </c>
      <c r="AN6" s="42">
        <v>23377412</v>
      </c>
      <c r="AO6" s="42">
        <v>23377412</v>
      </c>
      <c r="AP6" s="42">
        <v>23377412</v>
      </c>
      <c r="AQ6" s="42">
        <v>23377412</v>
      </c>
      <c r="AR6" s="42">
        <v>23377412</v>
      </c>
      <c r="AS6" s="42">
        <v>23377412</v>
      </c>
      <c r="AT6" s="42">
        <v>23377412</v>
      </c>
      <c r="AU6" s="42">
        <v>23377412</v>
      </c>
      <c r="AV6" s="42">
        <v>23377412</v>
      </c>
      <c r="AW6" s="42">
        <v>23377412</v>
      </c>
      <c r="AX6" s="42">
        <v>23377412</v>
      </c>
      <c r="AY6" s="42">
        <v>23377412</v>
      </c>
      <c r="AZ6" s="42">
        <v>23377412</v>
      </c>
      <c r="BA6" s="42">
        <v>23377412</v>
      </c>
      <c r="BB6" s="42">
        <v>23377412</v>
      </c>
      <c r="BC6" s="42">
        <v>23377412</v>
      </c>
      <c r="BD6" s="42">
        <v>23377412</v>
      </c>
      <c r="BE6" s="15"/>
    </row>
    <row r="7" spans="2:57" x14ac:dyDescent="0.35">
      <c r="B7" s="12"/>
      <c r="C7" s="13" t="s">
        <v>72</v>
      </c>
      <c r="D7" s="65">
        <f>(E6-D6)/D6</f>
        <v>1.4367158444419589E-2</v>
      </c>
      <c r="E7" s="65">
        <f t="shared" ref="E7:AI7" si="0">(F6-E6)/E6</f>
        <v>1.4052420473354565E-2</v>
      </c>
      <c r="F7" s="65">
        <f t="shared" si="0"/>
        <v>1.374215669864322E-2</v>
      </c>
      <c r="G7" s="65">
        <f t="shared" si="0"/>
        <v>1.3443258194889302E-2</v>
      </c>
      <c r="H7" s="65">
        <f t="shared" si="0"/>
        <v>1.3151815306267202E-2</v>
      </c>
      <c r="I7" s="65">
        <f t="shared" si="0"/>
        <v>1.2861703874005075E-2</v>
      </c>
      <c r="J7" s="65">
        <f t="shared" si="0"/>
        <v>1.2578127132882103E-2</v>
      </c>
      <c r="K7" s="65">
        <f t="shared" si="0"/>
        <v>1.2289214118120338E-2</v>
      </c>
      <c r="L7" s="65">
        <f t="shared" si="0"/>
        <v>1.2004366780842476E-2</v>
      </c>
      <c r="M7" s="65">
        <f t="shared" si="0"/>
        <v>1.1719412735892039E-2</v>
      </c>
      <c r="N7" s="65">
        <f t="shared" si="0"/>
        <v>1.1441100154182458E-2</v>
      </c>
      <c r="O7" s="65">
        <f t="shared" si="0"/>
        <v>1.1158029145882145E-2</v>
      </c>
      <c r="P7" s="65">
        <f t="shared" si="0"/>
        <v>1.0877039331322946E-2</v>
      </c>
      <c r="Q7" s="65">
        <f t="shared" si="0"/>
        <v>1.0596300313729809E-2</v>
      </c>
      <c r="R7" s="65">
        <f t="shared" si="0"/>
        <v>1.0314565267007006E-2</v>
      </c>
      <c r="S7" s="65">
        <f t="shared" si="0"/>
        <v>1.0036167324643337E-2</v>
      </c>
      <c r="T7" s="65">
        <f t="shared" si="0"/>
        <v>9.7578079940218582E-3</v>
      </c>
      <c r="U7" s="65">
        <f t="shared" si="0"/>
        <v>9.4823850380971013E-3</v>
      </c>
      <c r="V7" s="65">
        <f t="shared" si="0"/>
        <v>9.2058609226263726E-3</v>
      </c>
      <c r="W7" s="65">
        <f t="shared" si="0"/>
        <v>8.9329899633746653E-3</v>
      </c>
      <c r="X7" s="65">
        <f t="shared" si="0"/>
        <v>8.6608441688919881E-3</v>
      </c>
      <c r="Y7" s="65">
        <f t="shared" si="0"/>
        <v>8.3910585947992999E-3</v>
      </c>
      <c r="Z7" s="65">
        <f t="shared" si="0"/>
        <v>8.1263866125794136E-3</v>
      </c>
      <c r="AA7" s="65">
        <f t="shared" si="0"/>
        <v>7.8648286590899275E-3</v>
      </c>
      <c r="AB7" s="65">
        <f t="shared" si="0"/>
        <v>7.6041043740423392E-3</v>
      </c>
      <c r="AC7" s="65">
        <f t="shared" si="0"/>
        <v>7.3478859195515696E-3</v>
      </c>
      <c r="AD7" s="65">
        <f t="shared" si="0"/>
        <v>7.0921484396833222E-3</v>
      </c>
      <c r="AE7" s="65">
        <f t="shared" si="0"/>
        <v>6.8402955996710651E-3</v>
      </c>
      <c r="AF7" s="65">
        <f t="shared" si="0"/>
        <v>6.5943833922416442E-3</v>
      </c>
      <c r="AG7" s="65">
        <f t="shared" si="0"/>
        <v>6.3474286183294653E-3</v>
      </c>
      <c r="AH7" s="65">
        <f t="shared" si="0"/>
        <v>6.1066126023095278E-3</v>
      </c>
      <c r="AI7" s="65">
        <f t="shared" si="0"/>
        <v>5.8720949269734759E-3</v>
      </c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</row>
    <row r="8" spans="2:57" x14ac:dyDescent="0.35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5"/>
    </row>
    <row r="9" spans="2:57" x14ac:dyDescent="0.35">
      <c r="B9" s="12"/>
      <c r="C9" s="14" t="s">
        <v>60</v>
      </c>
      <c r="D9" s="14">
        <f>(AI7-D7)/(AI1-D1)</f>
        <v>-2.7403430701439078E-4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5"/>
    </row>
    <row r="10" spans="2:57" x14ac:dyDescent="0.35">
      <c r="B10" s="12"/>
      <c r="C10" s="14" t="s">
        <v>61</v>
      </c>
      <c r="D10" s="14">
        <f>D7-D9*D1</f>
        <v>0.56736838999946015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</row>
    <row r="11" spans="2:57" x14ac:dyDescent="0.35"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</row>
    <row r="12" spans="2:57" x14ac:dyDescent="0.35">
      <c r="B12" s="12"/>
      <c r="C12" s="13" t="s">
        <v>73</v>
      </c>
      <c r="D12" s="65">
        <f>$D$9*D1+$D$10</f>
        <v>1.4367158444419603E-2</v>
      </c>
      <c r="E12" s="65">
        <f t="shared" ref="E12:BD12" si="1">$D$9*E1+$D$10</f>
        <v>1.4093124137405155E-2</v>
      </c>
      <c r="F12" s="65">
        <f t="shared" si="1"/>
        <v>1.3819089830390818E-2</v>
      </c>
      <c r="G12" s="65">
        <f t="shared" si="1"/>
        <v>1.354505552337637E-2</v>
      </c>
      <c r="H12" s="65">
        <f t="shared" si="1"/>
        <v>1.3271021216362033E-2</v>
      </c>
      <c r="I12" s="65">
        <f t="shared" si="1"/>
        <v>1.2996986909347585E-2</v>
      </c>
      <c r="J12" s="65">
        <f t="shared" si="1"/>
        <v>1.2722952602333248E-2</v>
      </c>
      <c r="K12" s="65">
        <f t="shared" si="1"/>
        <v>1.24489182953188E-2</v>
      </c>
      <c r="L12" s="65">
        <f t="shared" si="1"/>
        <v>1.2174883988304464E-2</v>
      </c>
      <c r="M12" s="65">
        <f t="shared" si="1"/>
        <v>1.1900849681290016E-2</v>
      </c>
      <c r="N12" s="65">
        <f t="shared" si="1"/>
        <v>1.1626815374275679E-2</v>
      </c>
      <c r="O12" s="65">
        <f t="shared" si="1"/>
        <v>1.1352781067261231E-2</v>
      </c>
      <c r="P12" s="65">
        <f t="shared" si="1"/>
        <v>1.1078746760246894E-2</v>
      </c>
      <c r="Q12" s="65">
        <f t="shared" si="1"/>
        <v>1.0804712453232446E-2</v>
      </c>
      <c r="R12" s="65">
        <f t="shared" si="1"/>
        <v>1.0530678146218109E-2</v>
      </c>
      <c r="S12" s="65">
        <f t="shared" si="1"/>
        <v>1.0256643839203661E-2</v>
      </c>
      <c r="T12" s="65">
        <f t="shared" si="1"/>
        <v>9.9826095321893238E-3</v>
      </c>
      <c r="U12" s="65">
        <f t="shared" si="1"/>
        <v>9.7085752251748758E-3</v>
      </c>
      <c r="V12" s="65">
        <f t="shared" si="1"/>
        <v>9.4345409181605389E-3</v>
      </c>
      <c r="W12" s="65">
        <f t="shared" si="1"/>
        <v>9.1605066111460909E-3</v>
      </c>
      <c r="X12" s="65">
        <f t="shared" si="1"/>
        <v>8.8864723041317539E-3</v>
      </c>
      <c r="Y12" s="65">
        <f t="shared" si="1"/>
        <v>8.612437997117306E-3</v>
      </c>
      <c r="Z12" s="65">
        <f t="shared" si="1"/>
        <v>8.338403690102969E-3</v>
      </c>
      <c r="AA12" s="65">
        <f t="shared" si="1"/>
        <v>8.064369383088521E-3</v>
      </c>
      <c r="AB12" s="65">
        <f t="shared" si="1"/>
        <v>7.7903350760741841E-3</v>
      </c>
      <c r="AC12" s="65">
        <f t="shared" si="1"/>
        <v>7.5163007690597361E-3</v>
      </c>
      <c r="AD12" s="65">
        <f t="shared" si="1"/>
        <v>7.2422664620453991E-3</v>
      </c>
      <c r="AE12" s="65">
        <f t="shared" si="1"/>
        <v>6.9682321550309512E-3</v>
      </c>
      <c r="AF12" s="65">
        <f t="shared" si="1"/>
        <v>6.6941978480166142E-3</v>
      </c>
      <c r="AG12" s="65">
        <f t="shared" si="1"/>
        <v>6.4201635410021662E-3</v>
      </c>
      <c r="AH12" s="65">
        <f t="shared" si="1"/>
        <v>6.1461292339878293E-3</v>
      </c>
      <c r="AI12" s="65">
        <f t="shared" si="1"/>
        <v>5.8720949269734923E-3</v>
      </c>
      <c r="AJ12" s="65">
        <f>$D$9*AJ1+$D$10</f>
        <v>5.5980606199590444E-3</v>
      </c>
      <c r="AK12" s="65">
        <f t="shared" si="1"/>
        <v>5.3240263129447074E-3</v>
      </c>
      <c r="AL12" s="65">
        <f t="shared" si="1"/>
        <v>5.0499920059302594E-3</v>
      </c>
      <c r="AM12" s="65">
        <f t="shared" si="1"/>
        <v>4.7759576989159225E-3</v>
      </c>
      <c r="AN12" s="65">
        <f t="shared" si="1"/>
        <v>4.5019233919014745E-3</v>
      </c>
      <c r="AO12" s="65">
        <f t="shared" si="1"/>
        <v>4.2278890848871375E-3</v>
      </c>
      <c r="AP12" s="65">
        <f t="shared" si="1"/>
        <v>3.9538547778726896E-3</v>
      </c>
      <c r="AQ12" s="65">
        <f t="shared" si="1"/>
        <v>3.6798204708583526E-3</v>
      </c>
      <c r="AR12" s="65">
        <f t="shared" si="1"/>
        <v>3.4057861638439046E-3</v>
      </c>
      <c r="AS12" s="65">
        <f t="shared" si="1"/>
        <v>3.1317518568295677E-3</v>
      </c>
      <c r="AT12" s="65">
        <f t="shared" si="1"/>
        <v>2.8577175498151197E-3</v>
      </c>
      <c r="AU12" s="65">
        <f t="shared" si="1"/>
        <v>2.5836832428007828E-3</v>
      </c>
      <c r="AV12" s="65">
        <f t="shared" si="1"/>
        <v>2.3096489357863348E-3</v>
      </c>
      <c r="AW12" s="65">
        <f t="shared" si="1"/>
        <v>2.0356146287719978E-3</v>
      </c>
      <c r="AX12" s="65">
        <f t="shared" si="1"/>
        <v>1.7615803217575499E-3</v>
      </c>
      <c r="AY12" s="65">
        <f t="shared" si="1"/>
        <v>1.4875460147432129E-3</v>
      </c>
      <c r="AZ12" s="65">
        <f t="shared" si="1"/>
        <v>1.2135117077287649E-3</v>
      </c>
      <c r="BA12" s="65">
        <f t="shared" si="1"/>
        <v>9.3947740071442798E-4</v>
      </c>
      <c r="BB12" s="65">
        <f t="shared" si="1"/>
        <v>6.6544309369998E-4</v>
      </c>
      <c r="BC12" s="65">
        <f t="shared" si="1"/>
        <v>3.9140878668564305E-4</v>
      </c>
      <c r="BD12" s="65">
        <f t="shared" si="1"/>
        <v>1.1737447967119508E-4</v>
      </c>
      <c r="BE12" s="15"/>
    </row>
    <row r="13" spans="2:57" x14ac:dyDescent="0.35">
      <c r="B13" s="12"/>
      <c r="C13" s="13" t="s">
        <v>62</v>
      </c>
      <c r="D13" s="14">
        <f>D6</f>
        <v>17023408</v>
      </c>
      <c r="E13" s="14">
        <f t="shared" ref="E13:AJ13" si="2">E6</f>
        <v>17267986</v>
      </c>
      <c r="F13" s="14">
        <f t="shared" si="2"/>
        <v>17510643</v>
      </c>
      <c r="G13" s="14">
        <f t="shared" si="2"/>
        <v>17751277</v>
      </c>
      <c r="H13" s="14">
        <f t="shared" si="2"/>
        <v>17989912</v>
      </c>
      <c r="I13" s="14">
        <f t="shared" si="2"/>
        <v>18226512</v>
      </c>
      <c r="J13" s="14">
        <f t="shared" si="2"/>
        <v>18460936</v>
      </c>
      <c r="K13" s="14">
        <f t="shared" si="2"/>
        <v>18693140</v>
      </c>
      <c r="L13" s="14">
        <f t="shared" si="2"/>
        <v>18922864</v>
      </c>
      <c r="M13" s="14">
        <f t="shared" si="2"/>
        <v>19150021</v>
      </c>
      <c r="N13" s="14">
        <f t="shared" si="2"/>
        <v>19374448</v>
      </c>
      <c r="O13" s="14">
        <f t="shared" si="2"/>
        <v>19596113</v>
      </c>
      <c r="P13" s="14">
        <f t="shared" si="2"/>
        <v>19814767</v>
      </c>
      <c r="Q13" s="14">
        <f t="shared" si="2"/>
        <v>20030293</v>
      </c>
      <c r="R13" s="14">
        <f t="shared" si="2"/>
        <v>20242540</v>
      </c>
      <c r="S13" s="14">
        <f t="shared" si="2"/>
        <v>20451333</v>
      </c>
      <c r="T13" s="14">
        <f t="shared" si="2"/>
        <v>20656586</v>
      </c>
      <c r="U13" s="14">
        <f t="shared" si="2"/>
        <v>20858149</v>
      </c>
      <c r="V13" s="14">
        <f t="shared" si="2"/>
        <v>21055934</v>
      </c>
      <c r="W13" s="14">
        <f t="shared" si="2"/>
        <v>21249772</v>
      </c>
      <c r="X13" s="14">
        <f t="shared" si="2"/>
        <v>21439596</v>
      </c>
      <c r="Y13" s="14">
        <f t="shared" si="2"/>
        <v>21625281</v>
      </c>
      <c r="Z13" s="14">
        <f t="shared" si="2"/>
        <v>21806740</v>
      </c>
      <c r="AA13" s="14">
        <f t="shared" si="2"/>
        <v>21983950</v>
      </c>
      <c r="AB13" s="14">
        <f t="shared" si="2"/>
        <v>22156850</v>
      </c>
      <c r="AC13" s="14">
        <f t="shared" si="2"/>
        <v>22325333</v>
      </c>
      <c r="AD13" s="14">
        <f t="shared" si="2"/>
        <v>22489377</v>
      </c>
      <c r="AE13" s="14">
        <f t="shared" si="2"/>
        <v>22648875</v>
      </c>
      <c r="AF13" s="14">
        <f t="shared" si="2"/>
        <v>22803800</v>
      </c>
      <c r="AG13" s="14">
        <f t="shared" si="2"/>
        <v>22954177</v>
      </c>
      <c r="AH13" s="14">
        <f t="shared" si="2"/>
        <v>23099877</v>
      </c>
      <c r="AI13" s="14">
        <f t="shared" si="2"/>
        <v>23240939</v>
      </c>
      <c r="AJ13" s="14">
        <f t="shared" si="2"/>
        <v>23377412</v>
      </c>
      <c r="AK13" s="14">
        <f>AK12*AJ13+AJ13</f>
        <v>23501873.956616551</v>
      </c>
      <c r="AL13" s="44">
        <f t="shared" ref="AL13:BD13" si="3">AL12*AK13+AK13</f>
        <v>23620558.232221846</v>
      </c>
      <c r="AM13" s="44">
        <f t="shared" si="3"/>
        <v>23733369.019163717</v>
      </c>
      <c r="AN13" s="44">
        <f t="shared" si="3"/>
        <v>23840214.828319721</v>
      </c>
      <c r="AO13" s="44">
        <f t="shared" si="3"/>
        <v>23941008.612373739</v>
      </c>
      <c r="AP13" s="44">
        <f t="shared" si="3"/>
        <v>24035667.883662865</v>
      </c>
      <c r="AQ13" s="44">
        <f t="shared" si="3"/>
        <v>24124114.826371919</v>
      </c>
      <c r="AR13" s="44">
        <f t="shared" si="3"/>
        <v>24206276.40286256</v>
      </c>
      <c r="AS13" s="44">
        <f t="shared" si="3"/>
        <v>24282084.453934155</v>
      </c>
      <c r="AT13" s="44">
        <f t="shared" si="3"/>
        <v>24351475.792824257</v>
      </c>
      <c r="AU13" s="44">
        <f t="shared" si="3"/>
        <v>24414392.292767648</v>
      </c>
      <c r="AV13" s="44">
        <f t="shared" si="3"/>
        <v>24470780.96794451</v>
      </c>
      <c r="AW13" s="44">
        <f t="shared" si="3"/>
        <v>24520594.047660332</v>
      </c>
      <c r="AX13" s="44">
        <f t="shared" si="3"/>
        <v>24563789.043612495</v>
      </c>
      <c r="AY13" s="44">
        <f t="shared" si="3"/>
        <v>24600328.810111314</v>
      </c>
      <c r="AZ13" s="44">
        <f t="shared" si="3"/>
        <v>24630181.59713636</v>
      </c>
      <c r="BA13" s="44">
        <f t="shared" si="3"/>
        <v>24653321.096122362</v>
      </c>
      <c r="BB13" s="44">
        <f t="shared" si="3"/>
        <v>24669726.478382543</v>
      </c>
      <c r="BC13" s="44">
        <f t="shared" si="3"/>
        <v>24679382.426091313</v>
      </c>
      <c r="BD13" s="44">
        <f t="shared" si="3"/>
        <v>24682279.155762181</v>
      </c>
      <c r="BE13" s="15"/>
    </row>
    <row r="14" spans="2:57" x14ac:dyDescent="0.35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15"/>
    </row>
    <row r="15" spans="2:57" x14ac:dyDescent="0.35"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</row>
    <row r="16" spans="2:57" x14ac:dyDescent="0.35">
      <c r="B16" s="12"/>
      <c r="C16" s="13" t="s">
        <v>14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5"/>
    </row>
    <row r="17" spans="2:57" x14ac:dyDescent="0.35">
      <c r="B17" s="12"/>
      <c r="C17" s="14" t="s">
        <v>77</v>
      </c>
      <c r="D17" s="45">
        <f t="shared" ref="D17:AI17" si="4">D21*1000000000/(D6*365)</f>
        <v>0.86</v>
      </c>
      <c r="E17" s="45">
        <f t="shared" si="4"/>
        <v>0.84000000000000008</v>
      </c>
      <c r="F17" s="45">
        <f t="shared" si="4"/>
        <v>0.83</v>
      </c>
      <c r="G17" s="45">
        <f t="shared" si="4"/>
        <v>0.78419284515525878</v>
      </c>
      <c r="H17" s="45">
        <f t="shared" si="4"/>
        <v>0.82039364013800753</v>
      </c>
      <c r="I17" s="45">
        <f t="shared" si="4"/>
        <v>0.85659443512075484</v>
      </c>
      <c r="J17" s="45">
        <f t="shared" si="4"/>
        <v>0.89279523010350204</v>
      </c>
      <c r="K17" s="45">
        <f t="shared" si="4"/>
        <v>0.92899602508624934</v>
      </c>
      <c r="L17" s="45">
        <f t="shared" si="4"/>
        <v>0.96519682006899643</v>
      </c>
      <c r="M17" s="45">
        <f t="shared" si="4"/>
        <v>1.0013976150517436</v>
      </c>
      <c r="N17" s="45">
        <f t="shared" si="4"/>
        <v>1.0375984100344908</v>
      </c>
      <c r="O17" s="45">
        <f t="shared" si="4"/>
        <v>1.0737992050172522</v>
      </c>
      <c r="P17" s="45">
        <f t="shared" si="4"/>
        <v>1.1100000000000001</v>
      </c>
      <c r="Q17" s="45">
        <f t="shared" si="4"/>
        <v>1.1194999999999986</v>
      </c>
      <c r="R17" s="45">
        <f t="shared" si="4"/>
        <v>1.1289999999999978</v>
      </c>
      <c r="S17" s="45">
        <f t="shared" si="4"/>
        <v>1.1385000000000007</v>
      </c>
      <c r="T17" s="45">
        <f t="shared" si="4"/>
        <v>1.1479999999999997</v>
      </c>
      <c r="U17" s="45">
        <f t="shared" si="4"/>
        <v>1.1574999999999989</v>
      </c>
      <c r="V17" s="45">
        <f t="shared" si="4"/>
        <v>1.1669999999999989</v>
      </c>
      <c r="W17" s="45">
        <f t="shared" si="4"/>
        <v>1.1764999999999972</v>
      </c>
      <c r="X17" s="45">
        <f t="shared" si="4"/>
        <v>1.1859999999999997</v>
      </c>
      <c r="Y17" s="45">
        <f t="shared" si="4"/>
        <v>1.1954999999999991</v>
      </c>
      <c r="Z17" s="45">
        <f t="shared" si="4"/>
        <v>1.2049999999999983</v>
      </c>
      <c r="AA17" s="45">
        <f t="shared" si="4"/>
        <v>1.2144999999999975</v>
      </c>
      <c r="AB17" s="45">
        <f t="shared" si="4"/>
        <v>1.2240000000000002</v>
      </c>
      <c r="AC17" s="45">
        <f t="shared" si="4"/>
        <v>1.2334999999999992</v>
      </c>
      <c r="AD17" s="45">
        <f t="shared" si="4"/>
        <v>1.2429999999999986</v>
      </c>
      <c r="AE17" s="45">
        <f t="shared" si="4"/>
        <v>1.2524999999999977</v>
      </c>
      <c r="AF17" s="45">
        <f t="shared" si="4"/>
        <v>1.2620000000000005</v>
      </c>
      <c r="AG17" s="45">
        <f t="shared" si="4"/>
        <v>1.2714999999999996</v>
      </c>
      <c r="AH17" s="45">
        <f t="shared" si="4"/>
        <v>1.2809999999999988</v>
      </c>
      <c r="AI17" s="45">
        <f t="shared" si="4"/>
        <v>1.290499999999998</v>
      </c>
      <c r="AJ17" s="45">
        <f t="shared" ref="AJ17:BD17" si="5">AJ21*1000000000/(AJ6*365)</f>
        <v>1.3</v>
      </c>
      <c r="AK17" s="45">
        <f t="shared" si="5"/>
        <v>1.3069212342068284</v>
      </c>
      <c r="AL17" s="45">
        <f t="shared" si="5"/>
        <v>1.3135211759919532</v>
      </c>
      <c r="AM17" s="45">
        <f t="shared" si="5"/>
        <v>1.319794497565121</v>
      </c>
      <c r="AN17" s="45">
        <f t="shared" si="5"/>
        <v>1.3257361112862125</v>
      </c>
      <c r="AO17" s="45">
        <f t="shared" si="5"/>
        <v>1.3313411765205603</v>
      </c>
      <c r="AP17" s="45">
        <f t="shared" si="5"/>
        <v>1.3366051061923245</v>
      </c>
      <c r="AQ17" s="45">
        <f t="shared" si="5"/>
        <v>1.3415235730235449</v>
      </c>
      <c r="AR17" s="45">
        <f t="shared" si="5"/>
        <v>1.3460925154470191</v>
      </c>
      <c r="AS17" s="45">
        <f t="shared" si="5"/>
        <v>1.3503081431817348</v>
      </c>
      <c r="AT17" s="45">
        <f t="shared" si="5"/>
        <v>1.3541669424601634</v>
      </c>
      <c r="AU17" s="45">
        <f t="shared" si="5"/>
        <v>1.3576656808973526</v>
      </c>
      <c r="AV17" s="45">
        <f t="shared" si="5"/>
        <v>1.360801411992391</v>
      </c>
      <c r="AW17" s="45">
        <f t="shared" si="5"/>
        <v>1.3635714792534963</v>
      </c>
      <c r="AX17" s="45">
        <f t="shared" si="5"/>
        <v>1.3659735199386589</v>
      </c>
      <c r="AY17" s="45">
        <f t="shared" si="5"/>
        <v>1.3680054684044884</v>
      </c>
      <c r="AZ17" s="45">
        <f t="shared" si="5"/>
        <v>1.369665559056634</v>
      </c>
      <c r="BA17" s="45">
        <f t="shared" si="5"/>
        <v>1.3709523288959049</v>
      </c>
      <c r="BB17" s="45">
        <f t="shared" si="5"/>
        <v>1.3718646196549604</v>
      </c>
      <c r="BC17" s="45">
        <f t="shared" si="5"/>
        <v>1.3724015795212365</v>
      </c>
      <c r="BD17" s="45">
        <f t="shared" si="5"/>
        <v>1.3725626644425326</v>
      </c>
      <c r="BE17" s="15"/>
    </row>
    <row r="18" spans="2:57" x14ac:dyDescent="0.35">
      <c r="B18" s="12"/>
      <c r="C18" s="13" t="s">
        <v>141</v>
      </c>
      <c r="D18" s="45">
        <f>D22*1000000000/(D6*365)</f>
        <v>0.85999231176272106</v>
      </c>
      <c r="E18" s="45">
        <f t="shared" ref="E18:BD18" si="6">E22*1000000000/(E6*365)</f>
        <v>0.84000563119822169</v>
      </c>
      <c r="F18" s="45">
        <f t="shared" si="6"/>
        <v>0.82999228698437777</v>
      </c>
      <c r="G18" s="45">
        <f t="shared" si="6"/>
        <v>0.78000176535244614</v>
      </c>
      <c r="H18" s="45">
        <f t="shared" si="6"/>
        <v>0.81899781556113149</v>
      </c>
      <c r="I18" s="45">
        <f t="shared" si="6"/>
        <v>0.85800048656504113</v>
      </c>
      <c r="J18" s="45">
        <f t="shared" si="6"/>
        <v>0.81402542281045298</v>
      </c>
      <c r="K18" s="45">
        <f t="shared" si="6"/>
        <v>0.80159799593026293</v>
      </c>
      <c r="L18" s="45">
        <f t="shared" si="6"/>
        <v>0.78956451400846184</v>
      </c>
      <c r="M18" s="45">
        <f t="shared" si="6"/>
        <v>0.77793827205595978</v>
      </c>
      <c r="N18" s="45">
        <f t="shared" si="6"/>
        <v>0.76669263430588919</v>
      </c>
      <c r="O18" s="45">
        <f t="shared" si="6"/>
        <v>0.75579707728297185</v>
      </c>
      <c r="P18" s="45">
        <f t="shared" si="6"/>
        <v>0.74527231434384122</v>
      </c>
      <c r="Q18" s="45">
        <f t="shared" si="6"/>
        <v>0.73507839433194289</v>
      </c>
      <c r="R18" s="45">
        <f t="shared" si="6"/>
        <v>0.7252325027000307</v>
      </c>
      <c r="S18" s="45">
        <f t="shared" si="6"/>
        <v>0.715698399775206</v>
      </c>
      <c r="T18" s="45">
        <f t="shared" si="6"/>
        <v>0.70649131614183425</v>
      </c>
      <c r="U18" s="45">
        <f t="shared" si="6"/>
        <v>0.69758879174293509</v>
      </c>
      <c r="V18" s="45">
        <f t="shared" si="6"/>
        <v>0.6889672676153189</v>
      </c>
      <c r="W18" s="45">
        <f t="shared" si="6"/>
        <v>0.68064549792984208</v>
      </c>
      <c r="X18" s="45">
        <f t="shared" si="6"/>
        <v>0.67258730061891092</v>
      </c>
      <c r="Y18" s="45">
        <f t="shared" si="6"/>
        <v>0.66481042853348926</v>
      </c>
      <c r="Z18" s="45">
        <f t="shared" si="6"/>
        <v>0.65728076204565689</v>
      </c>
      <c r="AA18" s="45">
        <f t="shared" si="6"/>
        <v>0.6500134422475774</v>
      </c>
      <c r="AB18" s="45">
        <f t="shared" si="6"/>
        <v>0.64297503344848272</v>
      </c>
      <c r="AC18" s="45">
        <f t="shared" si="6"/>
        <v>0.63618373345786761</v>
      </c>
      <c r="AD18" s="45">
        <f t="shared" si="6"/>
        <v>0.62961842061686546</v>
      </c>
      <c r="AE18" s="45">
        <f t="shared" si="6"/>
        <v>0.62326117229052846</v>
      </c>
      <c r="AF18" s="45">
        <f t="shared" si="6"/>
        <v>0.61712857998793036</v>
      </c>
      <c r="AG18" s="45">
        <f t="shared" si="6"/>
        <v>0.61118789266516294</v>
      </c>
      <c r="AH18" s="45">
        <f t="shared" si="6"/>
        <v>0.60545895535548844</v>
      </c>
      <c r="AI18" s="45">
        <f t="shared" si="6"/>
        <v>0.5999097434671059</v>
      </c>
      <c r="AJ18" s="45">
        <f t="shared" si="6"/>
        <v>0.59455589362037942</v>
      </c>
      <c r="AK18" s="45">
        <f t="shared" si="6"/>
        <v>0.59270420570758231</v>
      </c>
      <c r="AL18" s="45">
        <f t="shared" si="6"/>
        <v>0.59084079825103342</v>
      </c>
      <c r="AM18" s="45">
        <f t="shared" si="6"/>
        <v>0.58898911033823642</v>
      </c>
      <c r="AN18" s="45">
        <f t="shared" si="6"/>
        <v>0.58712570288168742</v>
      </c>
      <c r="AO18" s="45">
        <f t="shared" si="6"/>
        <v>0.58527401496889042</v>
      </c>
      <c r="AP18" s="45">
        <f t="shared" si="6"/>
        <v>0.58341060751234142</v>
      </c>
      <c r="AQ18" s="45">
        <f t="shared" si="6"/>
        <v>0.58155891959954442</v>
      </c>
      <c r="AR18" s="45">
        <f t="shared" si="6"/>
        <v>0.57970723168674732</v>
      </c>
      <c r="AS18" s="45">
        <f t="shared" si="6"/>
        <v>0.57784382423019842</v>
      </c>
      <c r="AT18" s="45">
        <f t="shared" si="6"/>
        <v>0.57599213631740143</v>
      </c>
      <c r="AU18" s="45">
        <f t="shared" si="6"/>
        <v>0.57412872886085242</v>
      </c>
      <c r="AV18" s="45">
        <f t="shared" si="6"/>
        <v>0.57227704094805543</v>
      </c>
      <c r="AW18" s="45">
        <f t="shared" si="6"/>
        <v>0.57041363349150642</v>
      </c>
      <c r="AX18" s="45">
        <f t="shared" si="6"/>
        <v>0.56856194557870943</v>
      </c>
      <c r="AY18" s="45">
        <f t="shared" si="6"/>
        <v>0.56669853812216053</v>
      </c>
      <c r="AZ18" s="45">
        <f t="shared" si="6"/>
        <v>0.56484685020936343</v>
      </c>
      <c r="BA18" s="45">
        <f t="shared" si="6"/>
        <v>0.56299516229656643</v>
      </c>
      <c r="BB18" s="45">
        <f t="shared" si="6"/>
        <v>0.56113175484001743</v>
      </c>
      <c r="BC18" s="45">
        <f t="shared" si="6"/>
        <v>0.55928006692722043</v>
      </c>
      <c r="BD18" s="45">
        <f t="shared" si="6"/>
        <v>0.55741665947067143</v>
      </c>
      <c r="BE18" s="15"/>
    </row>
    <row r="19" spans="2:57" x14ac:dyDescent="0.35"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5"/>
    </row>
    <row r="20" spans="2:57" x14ac:dyDescent="0.35">
      <c r="B20" s="12"/>
      <c r="C20" s="13" t="s">
        <v>74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</row>
    <row r="21" spans="2:57" x14ac:dyDescent="0.35">
      <c r="B21" s="12"/>
      <c r="C21" s="14" t="s">
        <v>77</v>
      </c>
      <c r="D21" s="43">
        <v>5.3436477711999997</v>
      </c>
      <c r="E21" s="43">
        <v>5.2943645076000001</v>
      </c>
      <c r="F21" s="43">
        <v>5.3048492968499996</v>
      </c>
      <c r="G21" s="43">
        <v>5.0809549117557236</v>
      </c>
      <c r="H21" s="43">
        <v>5.3869654278764845</v>
      </c>
      <c r="I21" s="43">
        <v>5.6986459940645053</v>
      </c>
      <c r="J21" s="43">
        <v>6.0158699954767991</v>
      </c>
      <c r="K21" s="43">
        <v>6.3385362560789815</v>
      </c>
      <c r="L21" s="43">
        <v>6.666465178180303</v>
      </c>
      <c r="M21" s="43">
        <v>6.9995266555206443</v>
      </c>
      <c r="N21" s="43">
        <v>7.3375572006350112</v>
      </c>
      <c r="O21" s="43">
        <v>7.6804360547023087</v>
      </c>
      <c r="P21" s="43">
        <v>8.027952850050001</v>
      </c>
      <c r="Q21" s="43">
        <v>8.18472824992749</v>
      </c>
      <c r="R21" s="43">
        <v>8.3416470958999831</v>
      </c>
      <c r="S21" s="43">
        <v>8.4986025564825045</v>
      </c>
      <c r="T21" s="43">
        <v>8.6555226657199977</v>
      </c>
      <c r="U21" s="43">
        <v>8.8123072256374915</v>
      </c>
      <c r="V21" s="43">
        <v>8.9688803669699908</v>
      </c>
      <c r="W21" s="43">
        <v>9.1251302166699784</v>
      </c>
      <c r="X21" s="43">
        <v>9.280986712439999</v>
      </c>
      <c r="Y21" s="43">
        <v>9.4363535539574936</v>
      </c>
      <c r="Z21" s="43">
        <v>9.5911494204999865</v>
      </c>
      <c r="AA21" s="43">
        <v>9.7453201553749782</v>
      </c>
      <c r="AB21" s="43">
        <v>9.8987943060000028</v>
      </c>
      <c r="AC21" s="43">
        <v>10.051478863257493</v>
      </c>
      <c r="AD21" s="43">
        <v>10.203317898014989</v>
      </c>
      <c r="AE21" s="43">
        <v>10.354216317187481</v>
      </c>
      <c r="AF21" s="43">
        <v>10.504114394000004</v>
      </c>
      <c r="AG21" s="43">
        <v>10.652976160257499</v>
      </c>
      <c r="AH21" s="43">
        <v>10.800693989504989</v>
      </c>
      <c r="AI21" s="43">
        <v>10.947237599517482</v>
      </c>
      <c r="AJ21" s="43">
        <v>11.092581994</v>
      </c>
      <c r="AK21" s="43">
        <v>11.151639192414555</v>
      </c>
      <c r="AL21" s="43">
        <v>11.207954881189266</v>
      </c>
      <c r="AM21" s="43">
        <v>11.261483599593184</v>
      </c>
      <c r="AN21" s="43">
        <v>11.312181936037708</v>
      </c>
      <c r="AO21" s="43">
        <v>11.360008586571341</v>
      </c>
      <c r="AP21" s="43">
        <v>11.40492441079803</v>
      </c>
      <c r="AQ21" s="43">
        <v>11.446892485113477</v>
      </c>
      <c r="AR21" s="43">
        <v>11.485878153158286</v>
      </c>
      <c r="AS21" s="43">
        <v>11.521849073391758</v>
      </c>
      <c r="AT21" s="43">
        <v>11.55477526369511</v>
      </c>
      <c r="AU21" s="43">
        <v>11.584629142918249</v>
      </c>
      <c r="AV21" s="43">
        <v>11.611385569289672</v>
      </c>
      <c r="AW21" s="43">
        <v>11.635021875614829</v>
      </c>
      <c r="AX21" s="43">
        <v>11.655517901194129</v>
      </c>
      <c r="AY21" s="43">
        <v>11.67285602039782</v>
      </c>
      <c r="AZ21" s="43">
        <v>11.687021167841202</v>
      </c>
      <c r="BA21" s="43">
        <v>11.698000860110062</v>
      </c>
      <c r="BB21" s="43">
        <v>11.705785213992517</v>
      </c>
      <c r="BC21" s="43">
        <v>11.710366961180329</v>
      </c>
      <c r="BD21" s="43">
        <v>11.711741459409154</v>
      </c>
      <c r="BE21" s="15"/>
    </row>
    <row r="22" spans="2:57" x14ac:dyDescent="0.35">
      <c r="B22" s="12"/>
      <c r="C22" s="14" t="s">
        <v>141</v>
      </c>
      <c r="D22" s="43">
        <v>5.3436000000000003</v>
      </c>
      <c r="E22" s="43">
        <v>5.2944000000000004</v>
      </c>
      <c r="F22" s="43">
        <v>5.3048000000000002</v>
      </c>
      <c r="G22" s="43">
        <v>5.0537999999999998</v>
      </c>
      <c r="H22" s="43">
        <v>5.3777999999999997</v>
      </c>
      <c r="I22" s="43">
        <v>5.7080000000000002</v>
      </c>
      <c r="J22" s="43">
        <v>5.4851000000000001</v>
      </c>
      <c r="K22" s="43">
        <v>5.4692999999999996</v>
      </c>
      <c r="L22" s="43">
        <v>5.4534000000000002</v>
      </c>
      <c r="M22" s="43">
        <v>5.4375999999999998</v>
      </c>
      <c r="N22" s="43">
        <v>5.4218000000000002</v>
      </c>
      <c r="O22" s="43">
        <v>5.4058999999999999</v>
      </c>
      <c r="P22" s="43">
        <v>5.3901000000000003</v>
      </c>
      <c r="Q22" s="43">
        <v>5.3742000000000001</v>
      </c>
      <c r="R22" s="43">
        <v>5.3583999999999996</v>
      </c>
      <c r="S22" s="43">
        <v>5.3425000000000002</v>
      </c>
      <c r="T22" s="43">
        <v>5.3266999999999998</v>
      </c>
      <c r="U22" s="43">
        <v>5.3109000000000002</v>
      </c>
      <c r="V22" s="43">
        <v>5.2949999999999999</v>
      </c>
      <c r="W22" s="43">
        <v>5.2792000000000003</v>
      </c>
      <c r="X22" s="43">
        <v>5.2633000000000001</v>
      </c>
      <c r="Y22" s="43">
        <v>5.2474999999999996</v>
      </c>
      <c r="Z22" s="43">
        <v>5.2316000000000003</v>
      </c>
      <c r="AA22" s="43">
        <v>5.2157999999999998</v>
      </c>
      <c r="AB22" s="43">
        <v>5.1999000000000004</v>
      </c>
      <c r="AC22" s="43">
        <v>5.1840999999999999</v>
      </c>
      <c r="AD22" s="43">
        <v>5.1683000000000003</v>
      </c>
      <c r="AE22" s="43">
        <v>5.1524000000000001</v>
      </c>
      <c r="AF22" s="43">
        <v>5.1365999999999996</v>
      </c>
      <c r="AG22" s="43">
        <v>5.1207000000000003</v>
      </c>
      <c r="AH22" s="43">
        <v>5.1048999999999998</v>
      </c>
      <c r="AI22" s="43">
        <v>5.0890000000000004</v>
      </c>
      <c r="AJ22" s="43">
        <v>5.0731999999999999</v>
      </c>
      <c r="AK22" s="43">
        <v>5.0574000000000003</v>
      </c>
      <c r="AL22" s="43">
        <v>5.0415000000000001</v>
      </c>
      <c r="AM22" s="43">
        <v>5.0256999999999996</v>
      </c>
      <c r="AN22" s="43">
        <v>5.0098000000000003</v>
      </c>
      <c r="AO22" s="43">
        <v>4.9939999999999998</v>
      </c>
      <c r="AP22" s="43">
        <v>4.9781000000000004</v>
      </c>
      <c r="AQ22" s="43">
        <v>4.9622999999999999</v>
      </c>
      <c r="AR22" s="43">
        <v>4.9465000000000003</v>
      </c>
      <c r="AS22" s="43">
        <v>4.9306000000000001</v>
      </c>
      <c r="AT22" s="43">
        <v>4.9147999999999996</v>
      </c>
      <c r="AU22" s="43">
        <v>4.8989000000000003</v>
      </c>
      <c r="AV22" s="43">
        <v>4.8830999999999998</v>
      </c>
      <c r="AW22" s="43">
        <v>4.8672000000000004</v>
      </c>
      <c r="AX22" s="43">
        <v>4.8513999999999999</v>
      </c>
      <c r="AY22" s="43">
        <v>4.8354999999999997</v>
      </c>
      <c r="AZ22" s="43">
        <v>4.8197000000000001</v>
      </c>
      <c r="BA22" s="43">
        <v>4.8038999999999996</v>
      </c>
      <c r="BB22" s="43">
        <v>4.7880000000000003</v>
      </c>
      <c r="BC22" s="43">
        <v>4.7721999999999998</v>
      </c>
      <c r="BD22" s="43">
        <v>4.7563000000000004</v>
      </c>
      <c r="BE22" s="15"/>
    </row>
    <row r="23" spans="2:57" x14ac:dyDescent="0.35">
      <c r="B23" s="12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5"/>
    </row>
    <row r="24" spans="2:57" ht="15" thickBot="1" x14ac:dyDescent="0.4"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</row>
    <row r="27" spans="2:57" x14ac:dyDescent="0.35"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</row>
    <row r="29" spans="2:57" x14ac:dyDescent="0.35">
      <c r="P29" s="34"/>
    </row>
    <row r="30" spans="2:57" x14ac:dyDescent="0.35">
      <c r="P30" s="34"/>
      <c r="AJ30" s="34"/>
      <c r="BD30" s="34"/>
    </row>
    <row r="31" spans="2:57" x14ac:dyDescent="0.35">
      <c r="P31" s="34"/>
      <c r="AJ31" s="34"/>
      <c r="BD31" s="34"/>
    </row>
    <row r="43" spans="3:56" x14ac:dyDescent="0.35">
      <c r="C43" t="s">
        <v>13</v>
      </c>
      <c r="G43">
        <v>2021</v>
      </c>
      <c r="H43">
        <v>2022</v>
      </c>
      <c r="I43">
        <v>2023</v>
      </c>
      <c r="J43">
        <v>2024</v>
      </c>
      <c r="K43">
        <v>2025</v>
      </c>
      <c r="L43">
        <v>2026</v>
      </c>
      <c r="M43">
        <v>2027</v>
      </c>
      <c r="N43">
        <v>2028</v>
      </c>
      <c r="O43">
        <v>2029</v>
      </c>
      <c r="P43">
        <v>2030</v>
      </c>
      <c r="Q43">
        <v>2031</v>
      </c>
      <c r="R43">
        <v>2032</v>
      </c>
      <c r="S43">
        <v>2033</v>
      </c>
      <c r="T43">
        <v>2034</v>
      </c>
      <c r="U43">
        <v>2035</v>
      </c>
      <c r="V43">
        <v>2036</v>
      </c>
      <c r="W43">
        <v>2037</v>
      </c>
      <c r="X43">
        <v>2038</v>
      </c>
      <c r="Y43">
        <v>2039</v>
      </c>
      <c r="Z43">
        <v>2040</v>
      </c>
      <c r="AA43">
        <v>2041</v>
      </c>
      <c r="AB43">
        <v>2042</v>
      </c>
      <c r="AC43">
        <v>2043</v>
      </c>
      <c r="AD43">
        <v>2044</v>
      </c>
      <c r="AE43">
        <v>2045</v>
      </c>
      <c r="AF43">
        <v>2046</v>
      </c>
      <c r="AG43">
        <v>2047</v>
      </c>
      <c r="AH43">
        <v>2048</v>
      </c>
      <c r="AI43">
        <v>2049</v>
      </c>
      <c r="AJ43">
        <v>2050</v>
      </c>
      <c r="AK43">
        <v>2051</v>
      </c>
      <c r="AL43">
        <v>2052</v>
      </c>
      <c r="AM43">
        <v>2053</v>
      </c>
      <c r="AN43">
        <v>2054</v>
      </c>
      <c r="AO43">
        <v>2055</v>
      </c>
      <c r="AP43">
        <v>2056</v>
      </c>
      <c r="AQ43">
        <v>2057</v>
      </c>
      <c r="AR43">
        <v>2058</v>
      </c>
      <c r="AS43">
        <v>2059</v>
      </c>
      <c r="AT43">
        <v>2060</v>
      </c>
      <c r="AU43">
        <v>2061</v>
      </c>
      <c r="AV43">
        <v>2062</v>
      </c>
      <c r="AW43">
        <v>2063</v>
      </c>
      <c r="AX43">
        <v>2064</v>
      </c>
      <c r="AY43">
        <v>2065</v>
      </c>
      <c r="AZ43">
        <v>2066</v>
      </c>
      <c r="BA43">
        <v>2067</v>
      </c>
      <c r="BB43">
        <v>2068</v>
      </c>
      <c r="BC43">
        <v>2069</v>
      </c>
      <c r="BD43">
        <v>2070</v>
      </c>
    </row>
    <row r="45" spans="3:56" x14ac:dyDescent="0.35">
      <c r="C45" t="s">
        <v>14</v>
      </c>
    </row>
    <row r="46" spans="3:56" x14ac:dyDescent="0.35">
      <c r="C46" s="71" t="s">
        <v>141</v>
      </c>
      <c r="G46" s="35">
        <f>G18</f>
        <v>0.78000176535244614</v>
      </c>
      <c r="H46" s="36">
        <f>G48*H43+G49</f>
        <v>0.8190011259587493</v>
      </c>
      <c r="I46" s="35">
        <f>I18</f>
        <v>0.85800048656504113</v>
      </c>
      <c r="J46" s="36">
        <f>I48*J43+I49</f>
        <v>0.82979924124764892</v>
      </c>
      <c r="K46" s="35">
        <f>K18</f>
        <v>0.80159799593026293</v>
      </c>
      <c r="L46" s="36">
        <f>$K$48*L43+$K$49</f>
        <v>0.7903328596129775</v>
      </c>
      <c r="M46" s="36">
        <f t="shared" ref="M46:O46" si="7">$K$48*M43+$K$49</f>
        <v>0.77906772329569307</v>
      </c>
      <c r="N46" s="36">
        <f t="shared" si="7"/>
        <v>0.76780258697841219</v>
      </c>
      <c r="O46" s="36">
        <f t="shared" si="7"/>
        <v>0.75653745066112776</v>
      </c>
      <c r="P46" s="35">
        <f>P18</f>
        <v>0.74527231434384122</v>
      </c>
      <c r="Q46" s="36">
        <f>$P$48*Q43+$P$49</f>
        <v>0.74057592297201325</v>
      </c>
      <c r="R46" s="36">
        <f t="shared" ref="R46:BC46" si="8">$P$48*R43+$P$49</f>
        <v>0.73587953160018316</v>
      </c>
      <c r="S46" s="36">
        <f t="shared" si="8"/>
        <v>0.73118314022835484</v>
      </c>
      <c r="T46" s="36">
        <f t="shared" si="8"/>
        <v>0.72648674885652476</v>
      </c>
      <c r="U46" s="36">
        <f t="shared" si="8"/>
        <v>0.72179035748469644</v>
      </c>
      <c r="V46" s="36">
        <f t="shared" si="8"/>
        <v>0.71709396611286635</v>
      </c>
      <c r="W46" s="36">
        <f t="shared" si="8"/>
        <v>0.71239757474103804</v>
      </c>
      <c r="X46" s="36">
        <f t="shared" si="8"/>
        <v>0.70770118336920795</v>
      </c>
      <c r="Y46" s="36">
        <f t="shared" si="8"/>
        <v>0.70300479199737964</v>
      </c>
      <c r="Z46" s="36">
        <f t="shared" si="8"/>
        <v>0.69830840062554955</v>
      </c>
      <c r="AA46" s="36">
        <f t="shared" si="8"/>
        <v>0.69361200925372124</v>
      </c>
      <c r="AB46" s="36">
        <f t="shared" si="8"/>
        <v>0.68891561788189115</v>
      </c>
      <c r="AC46" s="36">
        <f t="shared" si="8"/>
        <v>0.68421922651006284</v>
      </c>
      <c r="AD46" s="36">
        <f t="shared" si="8"/>
        <v>0.67952283513823275</v>
      </c>
      <c r="AE46" s="36">
        <f t="shared" si="8"/>
        <v>0.67482644376640444</v>
      </c>
      <c r="AF46" s="36">
        <f t="shared" si="8"/>
        <v>0.67013005239457435</v>
      </c>
      <c r="AG46" s="36">
        <f t="shared" si="8"/>
        <v>0.66543366102274604</v>
      </c>
      <c r="AH46" s="36">
        <f t="shared" si="8"/>
        <v>0.66073726965091595</v>
      </c>
      <c r="AI46" s="36">
        <f t="shared" si="8"/>
        <v>0.65604087827908586</v>
      </c>
      <c r="AJ46" s="36">
        <f t="shared" si="8"/>
        <v>0.65134448690725755</v>
      </c>
      <c r="AK46" s="36">
        <f t="shared" si="8"/>
        <v>0.64664809553542746</v>
      </c>
      <c r="AL46" s="36">
        <f t="shared" si="8"/>
        <v>0.64195170416359915</v>
      </c>
      <c r="AM46" s="36">
        <f t="shared" si="8"/>
        <v>0.63725531279176906</v>
      </c>
      <c r="AN46" s="36">
        <f t="shared" si="8"/>
        <v>0.63255892141994075</v>
      </c>
      <c r="AO46" s="36">
        <f t="shared" si="8"/>
        <v>0.62786253004811066</v>
      </c>
      <c r="AP46" s="36">
        <f t="shared" si="8"/>
        <v>0.62316613867628234</v>
      </c>
      <c r="AQ46" s="36">
        <f t="shared" si="8"/>
        <v>0.61846974730445226</v>
      </c>
      <c r="AR46" s="36">
        <f t="shared" si="8"/>
        <v>0.61377335593262394</v>
      </c>
      <c r="AS46" s="36">
        <f t="shared" si="8"/>
        <v>0.60907696456079385</v>
      </c>
      <c r="AT46" s="36">
        <f t="shared" si="8"/>
        <v>0.60438057318896554</v>
      </c>
      <c r="AU46" s="36">
        <f t="shared" si="8"/>
        <v>0.59968418181713545</v>
      </c>
      <c r="AV46" s="36">
        <f t="shared" si="8"/>
        <v>0.59498779044530714</v>
      </c>
      <c r="AW46" s="36">
        <f t="shared" si="8"/>
        <v>0.59029139907347705</v>
      </c>
      <c r="AX46" s="36">
        <f t="shared" si="8"/>
        <v>0.58559500770164874</v>
      </c>
      <c r="AY46" s="36">
        <f t="shared" si="8"/>
        <v>0.58089861632981865</v>
      </c>
      <c r="AZ46" s="36">
        <f t="shared" si="8"/>
        <v>0.57620222495799034</v>
      </c>
      <c r="BA46" s="36">
        <f t="shared" si="8"/>
        <v>0.57150583358616025</v>
      </c>
      <c r="BB46" s="36">
        <f t="shared" si="8"/>
        <v>0.56680944221433194</v>
      </c>
      <c r="BC46" s="36">
        <f t="shared" si="8"/>
        <v>0.56211305084250185</v>
      </c>
      <c r="BD46" s="35">
        <f>BD18</f>
        <v>0.55741665947067143</v>
      </c>
    </row>
    <row r="48" spans="3:56" x14ac:dyDescent="0.35">
      <c r="F48" t="s">
        <v>42</v>
      </c>
      <c r="G48">
        <f>(I46-G46)/(I43-G43)</f>
        <v>3.8999360606297495E-2</v>
      </c>
      <c r="H48" t="s">
        <v>42</v>
      </c>
      <c r="I48">
        <f>(K46-I46)/(K43-I43)</f>
        <v>-2.8201245317389101E-2</v>
      </c>
      <c r="J48" t="s">
        <v>42</v>
      </c>
      <c r="K48">
        <f>(P46-K46)/(P43-K43)</f>
        <v>-1.1265136317284341E-2</v>
      </c>
      <c r="O48" t="s">
        <v>42</v>
      </c>
      <c r="P48">
        <f>(BD46-P46)/(BD43-P43)</f>
        <v>-4.6963913718292448E-3</v>
      </c>
    </row>
    <row r="49" spans="6:16" x14ac:dyDescent="0.35">
      <c r="F49" t="s">
        <v>43</v>
      </c>
      <c r="G49">
        <f>G46-G48*G43</f>
        <v>-78.037706019974792</v>
      </c>
      <c r="H49" t="s">
        <v>43</v>
      </c>
      <c r="I49">
        <f>I46-I48*I43</f>
        <v>57.90911976364319</v>
      </c>
      <c r="J49" t="s">
        <v>43</v>
      </c>
      <c r="K49">
        <f>K46-K48*K43</f>
        <v>23.613499038431055</v>
      </c>
      <c r="O49" t="s">
        <v>43</v>
      </c>
      <c r="P49">
        <f>P46-P48*P43</f>
        <v>10.278946799157209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87B4-2E5D-4A68-B359-FDF226739876}">
  <sheetPr>
    <tabColor rgb="FF92D050"/>
  </sheetPr>
  <dimension ref="B1:BF65"/>
  <sheetViews>
    <sheetView zoomScale="70" zoomScaleNormal="70" workbookViewId="0"/>
  </sheetViews>
  <sheetFormatPr baseColWidth="10" defaultColWidth="11.453125" defaultRowHeight="14.5" x14ac:dyDescent="0.35"/>
  <cols>
    <col min="2" max="2" width="20.81640625" bestFit="1" customWidth="1"/>
    <col min="3" max="3" width="31.453125" customWidth="1"/>
    <col min="4" max="4" width="65.54296875" bestFit="1" customWidth="1"/>
    <col min="8" max="8" width="13.81640625" bestFit="1" customWidth="1"/>
    <col min="12" max="12" width="12.1796875" bestFit="1" customWidth="1"/>
    <col min="15" max="15" width="16" bestFit="1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78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4"/>
      <c r="D6" s="25" t="s">
        <v>77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58" x14ac:dyDescent="0.35">
      <c r="B8" s="12"/>
      <c r="C8" s="13" t="s">
        <v>63</v>
      </c>
      <c r="D8" s="13" t="s">
        <v>17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58" x14ac:dyDescent="0.35">
      <c r="B9" s="12"/>
      <c r="C9" s="14" t="s">
        <v>48</v>
      </c>
      <c r="D9" s="14" t="s">
        <v>18</v>
      </c>
      <c r="E9" s="21">
        <v>1.064E-2</v>
      </c>
      <c r="F9" s="21">
        <v>1.064E-2</v>
      </c>
      <c r="G9" s="21">
        <v>1.064E-2</v>
      </c>
      <c r="H9" s="21">
        <v>1.064E-2</v>
      </c>
      <c r="I9" s="21">
        <v>1.064E-2</v>
      </c>
      <c r="J9" s="21">
        <v>1.064E-2</v>
      </c>
      <c r="K9" s="21">
        <v>1.064E-2</v>
      </c>
      <c r="L9" s="21">
        <v>1.064E-2</v>
      </c>
      <c r="M9" s="21">
        <v>1.064E-2</v>
      </c>
      <c r="N9" s="21">
        <v>1.064E-2</v>
      </c>
      <c r="O9" s="21">
        <v>1.064E-2</v>
      </c>
      <c r="P9" s="21">
        <v>1.064E-2</v>
      </c>
      <c r="Q9" s="21">
        <v>1.064E-2</v>
      </c>
      <c r="R9" s="21">
        <v>1.064E-2</v>
      </c>
      <c r="S9" s="21">
        <v>1.064E-2</v>
      </c>
      <c r="T9" s="21">
        <v>1.064E-2</v>
      </c>
      <c r="U9" s="21">
        <v>1.064E-2</v>
      </c>
      <c r="V9" s="21">
        <v>1.064E-2</v>
      </c>
      <c r="W9" s="21">
        <v>1.064E-2</v>
      </c>
      <c r="X9" s="21">
        <v>1.064E-2</v>
      </c>
      <c r="Y9" s="21">
        <v>1.064E-2</v>
      </c>
      <c r="Z9" s="21">
        <v>1.064E-2</v>
      </c>
      <c r="AA9" s="21">
        <v>1.064E-2</v>
      </c>
      <c r="AB9" s="21">
        <v>1.064E-2</v>
      </c>
      <c r="AC9" s="21">
        <v>1.064E-2</v>
      </c>
      <c r="AD9" s="21">
        <v>1.064E-2</v>
      </c>
      <c r="AE9" s="21">
        <v>1.064E-2</v>
      </c>
      <c r="AF9" s="21">
        <v>1.064E-2</v>
      </c>
      <c r="AG9" s="21">
        <v>1.064E-2</v>
      </c>
      <c r="AH9" s="21">
        <v>1.064E-2</v>
      </c>
      <c r="AI9" s="21">
        <v>1.064E-2</v>
      </c>
      <c r="AJ9" s="21">
        <v>1.064E-2</v>
      </c>
      <c r="AK9" s="21">
        <v>1.064E-2</v>
      </c>
      <c r="AL9" s="21">
        <v>1.064E-2</v>
      </c>
      <c r="AM9" s="21">
        <v>1.064E-2</v>
      </c>
      <c r="AN9" s="21">
        <v>1.064E-2</v>
      </c>
      <c r="AO9" s="21">
        <v>1.064E-2</v>
      </c>
      <c r="AP9" s="21">
        <v>1.064E-2</v>
      </c>
      <c r="AQ9" s="21">
        <v>1.064E-2</v>
      </c>
      <c r="AR9" s="21">
        <v>1.064E-2</v>
      </c>
      <c r="AS9" s="21">
        <v>1.064E-2</v>
      </c>
      <c r="AT9" s="21">
        <v>1.064E-2</v>
      </c>
      <c r="AU9" s="21">
        <v>1.064E-2</v>
      </c>
      <c r="AV9" s="21">
        <v>1.064E-2</v>
      </c>
      <c r="AW9" s="21">
        <v>1.064E-2</v>
      </c>
      <c r="AX9" s="21">
        <v>1.064E-2</v>
      </c>
      <c r="AY9" s="21">
        <v>1.064E-2</v>
      </c>
      <c r="AZ9" s="21">
        <v>1.064E-2</v>
      </c>
      <c r="BA9" s="21">
        <v>1.064E-2</v>
      </c>
      <c r="BB9" s="21">
        <v>1.064E-2</v>
      </c>
      <c r="BC9" s="21">
        <v>1.064E-2</v>
      </c>
      <c r="BD9" s="21">
        <v>1.064E-2</v>
      </c>
      <c r="BE9" s="21">
        <v>1.064E-2</v>
      </c>
      <c r="BF9" s="15"/>
    </row>
    <row r="10" spans="2:58" x14ac:dyDescent="0.35">
      <c r="B10" s="12"/>
      <c r="C10" s="14" t="s">
        <v>49</v>
      </c>
      <c r="D10" s="14" t="s">
        <v>19</v>
      </c>
      <c r="E10" s="22">
        <v>2.3599999999999999E-2</v>
      </c>
      <c r="F10" s="22">
        <v>2.3599999999999999E-2</v>
      </c>
      <c r="G10" s="22">
        <v>2.3599999999999999E-2</v>
      </c>
      <c r="H10" s="22">
        <v>2.3599999999999999E-2</v>
      </c>
      <c r="I10" s="22">
        <v>2.3599999999999999E-2</v>
      </c>
      <c r="J10" s="22">
        <v>2.3599999999999999E-2</v>
      </c>
      <c r="K10" s="22">
        <v>2.3599999999999999E-2</v>
      </c>
      <c r="L10" s="22">
        <v>2.3599999999999999E-2</v>
      </c>
      <c r="M10" s="22">
        <v>2.3599999999999999E-2</v>
      </c>
      <c r="N10" s="22">
        <v>2.3599999999999999E-2</v>
      </c>
      <c r="O10" s="22">
        <v>2.3599999999999999E-2</v>
      </c>
      <c r="P10" s="22">
        <v>2.3599999999999999E-2</v>
      </c>
      <c r="Q10" s="22">
        <v>2.3599999999999999E-2</v>
      </c>
      <c r="R10" s="22">
        <v>2.3599999999999999E-2</v>
      </c>
      <c r="S10" s="22">
        <v>2.3599999999999999E-2</v>
      </c>
      <c r="T10" s="22">
        <v>2.3599999999999999E-2</v>
      </c>
      <c r="U10" s="22">
        <v>2.3599999999999999E-2</v>
      </c>
      <c r="V10" s="22">
        <v>2.3599999999999999E-2</v>
      </c>
      <c r="W10" s="22">
        <v>2.3599999999999999E-2</v>
      </c>
      <c r="X10" s="22">
        <v>2.3599999999999999E-2</v>
      </c>
      <c r="Y10" s="22">
        <v>2.3599999999999999E-2</v>
      </c>
      <c r="Z10" s="22">
        <v>2.3599999999999999E-2</v>
      </c>
      <c r="AA10" s="22">
        <v>2.3599999999999999E-2</v>
      </c>
      <c r="AB10" s="22">
        <v>2.3599999999999999E-2</v>
      </c>
      <c r="AC10" s="22">
        <v>2.3599999999999999E-2</v>
      </c>
      <c r="AD10" s="22">
        <v>2.3599999999999999E-2</v>
      </c>
      <c r="AE10" s="22">
        <v>2.3599999999999999E-2</v>
      </c>
      <c r="AF10" s="22">
        <v>2.3599999999999999E-2</v>
      </c>
      <c r="AG10" s="22">
        <v>2.3599999999999999E-2</v>
      </c>
      <c r="AH10" s="22">
        <v>2.3599999999999999E-2</v>
      </c>
      <c r="AI10" s="22">
        <v>2.3599999999999999E-2</v>
      </c>
      <c r="AJ10" s="22">
        <v>2.3599999999999999E-2</v>
      </c>
      <c r="AK10" s="22">
        <v>2.3599999999999999E-2</v>
      </c>
      <c r="AL10" s="22">
        <v>2.3599999999999999E-2</v>
      </c>
      <c r="AM10" s="22">
        <v>2.3599999999999999E-2</v>
      </c>
      <c r="AN10" s="22">
        <v>2.3599999999999999E-2</v>
      </c>
      <c r="AO10" s="22">
        <v>2.3599999999999999E-2</v>
      </c>
      <c r="AP10" s="22">
        <v>2.3599999999999999E-2</v>
      </c>
      <c r="AQ10" s="22">
        <v>2.3599999999999999E-2</v>
      </c>
      <c r="AR10" s="22">
        <v>2.3599999999999999E-2</v>
      </c>
      <c r="AS10" s="22">
        <v>2.3599999999999999E-2</v>
      </c>
      <c r="AT10" s="22">
        <v>2.3599999999999999E-2</v>
      </c>
      <c r="AU10" s="22">
        <v>2.3599999999999999E-2</v>
      </c>
      <c r="AV10" s="22">
        <v>2.3599999999999999E-2</v>
      </c>
      <c r="AW10" s="22">
        <v>2.3599999999999999E-2</v>
      </c>
      <c r="AX10" s="22">
        <v>2.3599999999999999E-2</v>
      </c>
      <c r="AY10" s="22">
        <v>2.3599999999999999E-2</v>
      </c>
      <c r="AZ10" s="22">
        <v>2.3599999999999999E-2</v>
      </c>
      <c r="BA10" s="22">
        <v>2.3599999999999999E-2</v>
      </c>
      <c r="BB10" s="22">
        <v>2.3599999999999999E-2</v>
      </c>
      <c r="BC10" s="22">
        <v>2.3599999999999999E-2</v>
      </c>
      <c r="BD10" s="22">
        <v>2.3599999999999999E-2</v>
      </c>
      <c r="BE10" s="22">
        <v>2.3599999999999999E-2</v>
      </c>
      <c r="BF10" s="15"/>
    </row>
    <row r="11" spans="2:58" x14ac:dyDescent="0.35">
      <c r="B11" s="12"/>
      <c r="C11" s="14" t="s">
        <v>50</v>
      </c>
      <c r="D11" s="14" t="s">
        <v>20</v>
      </c>
      <c r="E11" s="21">
        <v>0.43459200000000009</v>
      </c>
      <c r="F11" s="21">
        <v>0.43459200000000009</v>
      </c>
      <c r="G11" s="21">
        <v>0.43459200000000009</v>
      </c>
      <c r="H11" s="21">
        <v>0.43459200000000009</v>
      </c>
      <c r="I11" s="21">
        <v>0.43459200000000009</v>
      </c>
      <c r="J11" s="21">
        <v>0.43459200000000009</v>
      </c>
      <c r="K11" s="21">
        <v>0.43459200000000009</v>
      </c>
      <c r="L11" s="21">
        <v>0.43459200000000009</v>
      </c>
      <c r="M11" s="21">
        <v>0.43459200000000009</v>
      </c>
      <c r="N11" s="21">
        <v>0.43459200000000009</v>
      </c>
      <c r="O11" s="21">
        <v>0.43459200000000009</v>
      </c>
      <c r="P11" s="21">
        <v>0.43459200000000009</v>
      </c>
      <c r="Q11" s="21">
        <v>0.43459200000000009</v>
      </c>
      <c r="R11" s="21">
        <v>0.43459200000000009</v>
      </c>
      <c r="S11" s="21">
        <v>0.43459200000000009</v>
      </c>
      <c r="T11" s="21">
        <v>0.43459200000000009</v>
      </c>
      <c r="U11" s="21">
        <v>0.43459200000000009</v>
      </c>
      <c r="V11" s="21">
        <v>0.43459200000000009</v>
      </c>
      <c r="W11" s="21">
        <v>0.43459200000000009</v>
      </c>
      <c r="X11" s="21">
        <v>0.43459200000000009</v>
      </c>
      <c r="Y11" s="21">
        <v>0.43459200000000009</v>
      </c>
      <c r="Z11" s="21">
        <v>0.43459200000000009</v>
      </c>
      <c r="AA11" s="21">
        <v>0.43459200000000009</v>
      </c>
      <c r="AB11" s="21">
        <v>0.43459200000000009</v>
      </c>
      <c r="AC11" s="21">
        <v>0.43459200000000009</v>
      </c>
      <c r="AD11" s="21">
        <v>0.43459200000000009</v>
      </c>
      <c r="AE11" s="21">
        <v>0.43459200000000009</v>
      </c>
      <c r="AF11" s="21">
        <v>0.43459200000000009</v>
      </c>
      <c r="AG11" s="21">
        <v>0.43459200000000009</v>
      </c>
      <c r="AH11" s="21">
        <v>0.43459200000000009</v>
      </c>
      <c r="AI11" s="21">
        <v>0.43459200000000009</v>
      </c>
      <c r="AJ11" s="21">
        <v>0.43459200000000009</v>
      </c>
      <c r="AK11" s="21">
        <v>0.43459200000000009</v>
      </c>
      <c r="AL11" s="21">
        <v>0.43459200000000009</v>
      </c>
      <c r="AM11" s="21">
        <v>0.43459200000000009</v>
      </c>
      <c r="AN11" s="21">
        <v>0.43459200000000009</v>
      </c>
      <c r="AO11" s="21">
        <v>0.43459200000000009</v>
      </c>
      <c r="AP11" s="21">
        <v>0.43459200000000009</v>
      </c>
      <c r="AQ11" s="21">
        <v>0.43459200000000009</v>
      </c>
      <c r="AR11" s="21">
        <v>0.43459200000000009</v>
      </c>
      <c r="AS11" s="21">
        <v>0.43459200000000009</v>
      </c>
      <c r="AT11" s="21">
        <v>0.43459200000000009</v>
      </c>
      <c r="AU11" s="21">
        <v>0.43459200000000009</v>
      </c>
      <c r="AV11" s="21">
        <v>0.43459200000000009</v>
      </c>
      <c r="AW11" s="21">
        <v>0.43459200000000009</v>
      </c>
      <c r="AX11" s="21">
        <v>0.43459200000000009</v>
      </c>
      <c r="AY11" s="21">
        <v>0.43459200000000009</v>
      </c>
      <c r="AZ11" s="21">
        <v>0.43459200000000009</v>
      </c>
      <c r="BA11" s="21">
        <v>0.43459200000000009</v>
      </c>
      <c r="BB11" s="21">
        <v>0.43459200000000009</v>
      </c>
      <c r="BC11" s="21">
        <v>0.43459200000000009</v>
      </c>
      <c r="BD11" s="21">
        <v>0.43459200000000009</v>
      </c>
      <c r="BE11" s="21">
        <v>0.43459200000000009</v>
      </c>
      <c r="BF11" s="15"/>
    </row>
    <row r="12" spans="2:58" x14ac:dyDescent="0.35">
      <c r="B12" s="12"/>
      <c r="C12" s="14" t="s">
        <v>51</v>
      </c>
      <c r="D12" s="14" t="s">
        <v>21</v>
      </c>
      <c r="E12" s="21">
        <v>0.53116799999999997</v>
      </c>
      <c r="F12" s="21">
        <v>0.53116799999999997</v>
      </c>
      <c r="G12" s="21">
        <v>0.53116799999999997</v>
      </c>
      <c r="H12" s="21">
        <v>0.53116799999999997</v>
      </c>
      <c r="I12" s="21">
        <v>0.53116799999999997</v>
      </c>
      <c r="J12" s="21">
        <v>0.53116799999999997</v>
      </c>
      <c r="K12" s="21">
        <v>0.53116799999999997</v>
      </c>
      <c r="L12" s="21">
        <v>0.53116799999999997</v>
      </c>
      <c r="M12" s="21">
        <v>0.53116799999999997</v>
      </c>
      <c r="N12" s="21">
        <v>0.53116799999999997</v>
      </c>
      <c r="O12" s="21">
        <v>0.53116799999999997</v>
      </c>
      <c r="P12" s="21">
        <v>0.53116799999999997</v>
      </c>
      <c r="Q12" s="21">
        <v>0.53116799999999997</v>
      </c>
      <c r="R12" s="21">
        <v>0.53116799999999997</v>
      </c>
      <c r="S12" s="21">
        <v>0.53116799999999997</v>
      </c>
      <c r="T12" s="21">
        <v>0.53116799999999997</v>
      </c>
      <c r="U12" s="21">
        <v>0.53116799999999997</v>
      </c>
      <c r="V12" s="21">
        <v>0.53116799999999997</v>
      </c>
      <c r="W12" s="21">
        <v>0.53116799999999997</v>
      </c>
      <c r="X12" s="21">
        <v>0.53116799999999997</v>
      </c>
      <c r="Y12" s="21">
        <v>0.53116799999999997</v>
      </c>
      <c r="Z12" s="21">
        <v>0.53116799999999997</v>
      </c>
      <c r="AA12" s="21">
        <v>0.53116799999999997</v>
      </c>
      <c r="AB12" s="21">
        <v>0.53116799999999997</v>
      </c>
      <c r="AC12" s="21">
        <v>0.53116799999999997</v>
      </c>
      <c r="AD12" s="21">
        <v>0.53116799999999997</v>
      </c>
      <c r="AE12" s="21">
        <v>0.53116799999999997</v>
      </c>
      <c r="AF12" s="21">
        <v>0.53116799999999997</v>
      </c>
      <c r="AG12" s="21">
        <v>0.53116799999999997</v>
      </c>
      <c r="AH12" s="21">
        <v>0.53116799999999997</v>
      </c>
      <c r="AI12" s="21">
        <v>0.53116799999999997</v>
      </c>
      <c r="AJ12" s="21">
        <v>0.53116799999999997</v>
      </c>
      <c r="AK12" s="21">
        <v>0.53116799999999997</v>
      </c>
      <c r="AL12" s="21">
        <v>0.53116799999999997</v>
      </c>
      <c r="AM12" s="21">
        <v>0.53116799999999997</v>
      </c>
      <c r="AN12" s="21">
        <v>0.53116799999999997</v>
      </c>
      <c r="AO12" s="21">
        <v>0.53116799999999997</v>
      </c>
      <c r="AP12" s="21">
        <v>0.53116799999999997</v>
      </c>
      <c r="AQ12" s="21">
        <v>0.53116799999999997</v>
      </c>
      <c r="AR12" s="21">
        <v>0.53116799999999997</v>
      </c>
      <c r="AS12" s="21">
        <v>0.53116799999999997</v>
      </c>
      <c r="AT12" s="21">
        <v>0.53116799999999997</v>
      </c>
      <c r="AU12" s="21">
        <v>0.53116799999999997</v>
      </c>
      <c r="AV12" s="21">
        <v>0.53116799999999997</v>
      </c>
      <c r="AW12" s="21">
        <v>0.53116799999999997</v>
      </c>
      <c r="AX12" s="21">
        <v>0.53116799999999997</v>
      </c>
      <c r="AY12" s="21">
        <v>0.53116799999999997</v>
      </c>
      <c r="AZ12" s="21">
        <v>0.53116799999999997</v>
      </c>
      <c r="BA12" s="21">
        <v>0.53116799999999997</v>
      </c>
      <c r="BB12" s="21">
        <v>0.53116799999999997</v>
      </c>
      <c r="BC12" s="21">
        <v>0.53116799999999997</v>
      </c>
      <c r="BD12" s="21">
        <v>0.53116799999999997</v>
      </c>
      <c r="BE12" s="21">
        <v>0.53116799999999997</v>
      </c>
      <c r="BF12" s="15"/>
    </row>
    <row r="13" spans="2:58" x14ac:dyDescent="0.35">
      <c r="B13" s="12"/>
      <c r="C13" s="14"/>
      <c r="D13" s="14"/>
      <c r="E13" s="31">
        <f t="shared" ref="E13:BE13" si="0">SUM(E9:E12)</f>
        <v>1</v>
      </c>
      <c r="F13" s="31">
        <f t="shared" si="0"/>
        <v>1</v>
      </c>
      <c r="G13" s="31">
        <f t="shared" si="0"/>
        <v>1</v>
      </c>
      <c r="H13" s="31">
        <f t="shared" si="0"/>
        <v>1</v>
      </c>
      <c r="I13" s="31">
        <f t="shared" si="0"/>
        <v>1</v>
      </c>
      <c r="J13" s="31">
        <f t="shared" si="0"/>
        <v>1</v>
      </c>
      <c r="K13" s="31">
        <f t="shared" si="0"/>
        <v>1</v>
      </c>
      <c r="L13" s="31">
        <f t="shared" si="0"/>
        <v>1</v>
      </c>
      <c r="M13" s="31">
        <f t="shared" si="0"/>
        <v>1</v>
      </c>
      <c r="N13" s="31">
        <f t="shared" si="0"/>
        <v>1</v>
      </c>
      <c r="O13" s="31">
        <f t="shared" si="0"/>
        <v>1</v>
      </c>
      <c r="P13" s="31">
        <f t="shared" si="0"/>
        <v>1</v>
      </c>
      <c r="Q13" s="31">
        <f t="shared" si="0"/>
        <v>1</v>
      </c>
      <c r="R13" s="31">
        <f t="shared" si="0"/>
        <v>1</v>
      </c>
      <c r="S13" s="31">
        <f t="shared" si="0"/>
        <v>1</v>
      </c>
      <c r="T13" s="31">
        <f t="shared" si="0"/>
        <v>1</v>
      </c>
      <c r="U13" s="31">
        <f t="shared" si="0"/>
        <v>1</v>
      </c>
      <c r="V13" s="31">
        <f t="shared" si="0"/>
        <v>1</v>
      </c>
      <c r="W13" s="31">
        <f t="shared" si="0"/>
        <v>1</v>
      </c>
      <c r="X13" s="31">
        <f t="shared" si="0"/>
        <v>1</v>
      </c>
      <c r="Y13" s="31">
        <f t="shared" si="0"/>
        <v>1</v>
      </c>
      <c r="Z13" s="31">
        <f t="shared" si="0"/>
        <v>1</v>
      </c>
      <c r="AA13" s="31">
        <f t="shared" si="0"/>
        <v>1</v>
      </c>
      <c r="AB13" s="31">
        <f t="shared" si="0"/>
        <v>1</v>
      </c>
      <c r="AC13" s="31">
        <f t="shared" si="0"/>
        <v>1</v>
      </c>
      <c r="AD13" s="31">
        <f t="shared" si="0"/>
        <v>1</v>
      </c>
      <c r="AE13" s="31">
        <f t="shared" si="0"/>
        <v>1</v>
      </c>
      <c r="AF13" s="31">
        <f t="shared" si="0"/>
        <v>1</v>
      </c>
      <c r="AG13" s="31">
        <f t="shared" si="0"/>
        <v>1</v>
      </c>
      <c r="AH13" s="31">
        <f t="shared" si="0"/>
        <v>1</v>
      </c>
      <c r="AI13" s="31">
        <f t="shared" si="0"/>
        <v>1</v>
      </c>
      <c r="AJ13" s="31">
        <f t="shared" si="0"/>
        <v>1</v>
      </c>
      <c r="AK13" s="31">
        <f t="shared" si="0"/>
        <v>1</v>
      </c>
      <c r="AL13" s="31">
        <f t="shared" si="0"/>
        <v>1</v>
      </c>
      <c r="AM13" s="31">
        <f t="shared" si="0"/>
        <v>1</v>
      </c>
      <c r="AN13" s="31">
        <f t="shared" si="0"/>
        <v>1</v>
      </c>
      <c r="AO13" s="31">
        <f t="shared" si="0"/>
        <v>1</v>
      </c>
      <c r="AP13" s="31">
        <f t="shared" si="0"/>
        <v>1</v>
      </c>
      <c r="AQ13" s="31">
        <f t="shared" si="0"/>
        <v>1</v>
      </c>
      <c r="AR13" s="31">
        <f t="shared" si="0"/>
        <v>1</v>
      </c>
      <c r="AS13" s="31">
        <f t="shared" si="0"/>
        <v>1</v>
      </c>
      <c r="AT13" s="31">
        <f t="shared" si="0"/>
        <v>1</v>
      </c>
      <c r="AU13" s="31">
        <f t="shared" si="0"/>
        <v>1</v>
      </c>
      <c r="AV13" s="31">
        <f t="shared" si="0"/>
        <v>1</v>
      </c>
      <c r="AW13" s="31">
        <f t="shared" si="0"/>
        <v>1</v>
      </c>
      <c r="AX13" s="31">
        <f t="shared" si="0"/>
        <v>1</v>
      </c>
      <c r="AY13" s="31">
        <f t="shared" si="0"/>
        <v>1</v>
      </c>
      <c r="AZ13" s="31">
        <f t="shared" si="0"/>
        <v>1</v>
      </c>
      <c r="BA13" s="31">
        <f t="shared" si="0"/>
        <v>1</v>
      </c>
      <c r="BB13" s="31">
        <f t="shared" si="0"/>
        <v>1</v>
      </c>
      <c r="BC13" s="31">
        <f t="shared" si="0"/>
        <v>1</v>
      </c>
      <c r="BD13" s="31">
        <f t="shared" si="0"/>
        <v>1</v>
      </c>
      <c r="BE13" s="31">
        <f t="shared" si="0"/>
        <v>1</v>
      </c>
      <c r="BF13" s="15"/>
    </row>
    <row r="14" spans="2:58" x14ac:dyDescent="0.35">
      <c r="B14" s="12"/>
      <c r="C14" s="14"/>
      <c r="D14" s="13" t="s">
        <v>22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15"/>
    </row>
    <row r="15" spans="2:58" x14ac:dyDescent="0.35">
      <c r="B15" s="12"/>
      <c r="C15" s="14" t="s">
        <v>45</v>
      </c>
      <c r="D15" s="24" t="s">
        <v>23</v>
      </c>
      <c r="E15" s="21">
        <f>E9</f>
        <v>1.064E-2</v>
      </c>
      <c r="F15" s="21">
        <f t="shared" ref="F15:BE16" si="1">F9</f>
        <v>1.064E-2</v>
      </c>
      <c r="G15" s="21">
        <f t="shared" si="1"/>
        <v>1.064E-2</v>
      </c>
      <c r="H15" s="21">
        <f t="shared" si="1"/>
        <v>1.064E-2</v>
      </c>
      <c r="I15" s="21">
        <f t="shared" si="1"/>
        <v>1.064E-2</v>
      </c>
      <c r="J15" s="21">
        <f t="shared" si="1"/>
        <v>1.064E-2</v>
      </c>
      <c r="K15" s="21">
        <f t="shared" si="1"/>
        <v>1.064E-2</v>
      </c>
      <c r="L15" s="21">
        <f t="shared" si="1"/>
        <v>1.064E-2</v>
      </c>
      <c r="M15" s="21">
        <f t="shared" si="1"/>
        <v>1.064E-2</v>
      </c>
      <c r="N15" s="21">
        <f t="shared" si="1"/>
        <v>1.064E-2</v>
      </c>
      <c r="O15" s="21">
        <f t="shared" si="1"/>
        <v>1.064E-2</v>
      </c>
      <c r="P15" s="21">
        <f t="shared" si="1"/>
        <v>1.064E-2</v>
      </c>
      <c r="Q15" s="21">
        <f t="shared" si="1"/>
        <v>1.064E-2</v>
      </c>
      <c r="R15" s="21">
        <f t="shared" si="1"/>
        <v>1.064E-2</v>
      </c>
      <c r="S15" s="21">
        <f t="shared" si="1"/>
        <v>1.064E-2</v>
      </c>
      <c r="T15" s="21">
        <f t="shared" si="1"/>
        <v>1.064E-2</v>
      </c>
      <c r="U15" s="21">
        <f t="shared" si="1"/>
        <v>1.064E-2</v>
      </c>
      <c r="V15" s="21">
        <f t="shared" si="1"/>
        <v>1.064E-2</v>
      </c>
      <c r="W15" s="21">
        <f t="shared" si="1"/>
        <v>1.064E-2</v>
      </c>
      <c r="X15" s="21">
        <f t="shared" si="1"/>
        <v>1.064E-2</v>
      </c>
      <c r="Y15" s="21">
        <f t="shared" si="1"/>
        <v>1.064E-2</v>
      </c>
      <c r="Z15" s="21">
        <f t="shared" si="1"/>
        <v>1.064E-2</v>
      </c>
      <c r="AA15" s="21">
        <f t="shared" si="1"/>
        <v>1.064E-2</v>
      </c>
      <c r="AB15" s="21">
        <f t="shared" si="1"/>
        <v>1.064E-2</v>
      </c>
      <c r="AC15" s="21">
        <f t="shared" si="1"/>
        <v>1.064E-2</v>
      </c>
      <c r="AD15" s="21">
        <f t="shared" si="1"/>
        <v>1.064E-2</v>
      </c>
      <c r="AE15" s="21">
        <f t="shared" si="1"/>
        <v>1.064E-2</v>
      </c>
      <c r="AF15" s="21">
        <f t="shared" si="1"/>
        <v>1.064E-2</v>
      </c>
      <c r="AG15" s="21">
        <f t="shared" si="1"/>
        <v>1.064E-2</v>
      </c>
      <c r="AH15" s="21">
        <f t="shared" si="1"/>
        <v>1.064E-2</v>
      </c>
      <c r="AI15" s="21">
        <f t="shared" si="1"/>
        <v>1.064E-2</v>
      </c>
      <c r="AJ15" s="21">
        <f t="shared" si="1"/>
        <v>1.064E-2</v>
      </c>
      <c r="AK15" s="21">
        <f t="shared" si="1"/>
        <v>1.064E-2</v>
      </c>
      <c r="AL15" s="21">
        <f t="shared" si="1"/>
        <v>1.064E-2</v>
      </c>
      <c r="AM15" s="21">
        <f t="shared" si="1"/>
        <v>1.064E-2</v>
      </c>
      <c r="AN15" s="21">
        <f t="shared" si="1"/>
        <v>1.064E-2</v>
      </c>
      <c r="AO15" s="21">
        <f t="shared" si="1"/>
        <v>1.064E-2</v>
      </c>
      <c r="AP15" s="21">
        <f t="shared" si="1"/>
        <v>1.064E-2</v>
      </c>
      <c r="AQ15" s="21">
        <f t="shared" si="1"/>
        <v>1.064E-2</v>
      </c>
      <c r="AR15" s="21">
        <f t="shared" si="1"/>
        <v>1.064E-2</v>
      </c>
      <c r="AS15" s="21">
        <f t="shared" si="1"/>
        <v>1.064E-2</v>
      </c>
      <c r="AT15" s="21">
        <f t="shared" si="1"/>
        <v>1.064E-2</v>
      </c>
      <c r="AU15" s="21">
        <f t="shared" si="1"/>
        <v>1.064E-2</v>
      </c>
      <c r="AV15" s="21">
        <f t="shared" si="1"/>
        <v>1.064E-2</v>
      </c>
      <c r="AW15" s="21">
        <f t="shared" si="1"/>
        <v>1.064E-2</v>
      </c>
      <c r="AX15" s="21">
        <f t="shared" si="1"/>
        <v>1.064E-2</v>
      </c>
      <c r="AY15" s="21">
        <f t="shared" si="1"/>
        <v>1.064E-2</v>
      </c>
      <c r="AZ15" s="21">
        <f t="shared" si="1"/>
        <v>1.064E-2</v>
      </c>
      <c r="BA15" s="21">
        <f t="shared" si="1"/>
        <v>1.064E-2</v>
      </c>
      <c r="BB15" s="21">
        <f t="shared" si="1"/>
        <v>1.064E-2</v>
      </c>
      <c r="BC15" s="21">
        <f t="shared" si="1"/>
        <v>1.064E-2</v>
      </c>
      <c r="BD15" s="21">
        <f t="shared" si="1"/>
        <v>1.064E-2</v>
      </c>
      <c r="BE15" s="21">
        <f t="shared" si="1"/>
        <v>1.064E-2</v>
      </c>
      <c r="BF15" s="15"/>
    </row>
    <row r="16" spans="2:58" x14ac:dyDescent="0.35">
      <c r="B16" s="12"/>
      <c r="C16" s="14" t="s">
        <v>46</v>
      </c>
      <c r="D16" s="24" t="s">
        <v>44</v>
      </c>
      <c r="E16" s="21">
        <f>E10</f>
        <v>2.3599999999999999E-2</v>
      </c>
      <c r="F16" s="21">
        <f t="shared" si="1"/>
        <v>2.3599999999999999E-2</v>
      </c>
      <c r="G16" s="21">
        <f t="shared" si="1"/>
        <v>2.3599999999999999E-2</v>
      </c>
      <c r="H16" s="21">
        <f t="shared" si="1"/>
        <v>2.3599999999999999E-2</v>
      </c>
      <c r="I16" s="21">
        <f t="shared" si="1"/>
        <v>2.3599999999999999E-2</v>
      </c>
      <c r="J16" s="21">
        <f t="shared" si="1"/>
        <v>2.3599999999999999E-2</v>
      </c>
      <c r="K16" s="21">
        <f t="shared" si="1"/>
        <v>2.3599999999999999E-2</v>
      </c>
      <c r="L16" s="21">
        <f t="shared" si="1"/>
        <v>2.3599999999999999E-2</v>
      </c>
      <c r="M16" s="21">
        <f t="shared" si="1"/>
        <v>2.3599999999999999E-2</v>
      </c>
      <c r="N16" s="21">
        <f t="shared" si="1"/>
        <v>2.3599999999999999E-2</v>
      </c>
      <c r="O16" s="21">
        <f t="shared" si="1"/>
        <v>2.3599999999999999E-2</v>
      </c>
      <c r="P16" s="21">
        <f t="shared" si="1"/>
        <v>2.3599999999999999E-2</v>
      </c>
      <c r="Q16" s="21">
        <f t="shared" si="1"/>
        <v>2.3599999999999999E-2</v>
      </c>
      <c r="R16" s="21">
        <f t="shared" si="1"/>
        <v>2.3599999999999999E-2</v>
      </c>
      <c r="S16" s="21">
        <f t="shared" si="1"/>
        <v>2.3599999999999999E-2</v>
      </c>
      <c r="T16" s="21">
        <f t="shared" si="1"/>
        <v>2.3599999999999999E-2</v>
      </c>
      <c r="U16" s="21">
        <f t="shared" si="1"/>
        <v>2.3599999999999999E-2</v>
      </c>
      <c r="V16" s="21">
        <f t="shared" si="1"/>
        <v>2.3599999999999999E-2</v>
      </c>
      <c r="W16" s="21">
        <f t="shared" si="1"/>
        <v>2.3599999999999999E-2</v>
      </c>
      <c r="X16" s="21">
        <f t="shared" si="1"/>
        <v>2.3599999999999999E-2</v>
      </c>
      <c r="Y16" s="21">
        <f t="shared" si="1"/>
        <v>2.3599999999999999E-2</v>
      </c>
      <c r="Z16" s="21">
        <f t="shared" si="1"/>
        <v>2.3599999999999999E-2</v>
      </c>
      <c r="AA16" s="21">
        <f t="shared" si="1"/>
        <v>2.3599999999999999E-2</v>
      </c>
      <c r="AB16" s="21">
        <f t="shared" si="1"/>
        <v>2.3599999999999999E-2</v>
      </c>
      <c r="AC16" s="21">
        <f t="shared" si="1"/>
        <v>2.3599999999999999E-2</v>
      </c>
      <c r="AD16" s="21">
        <f t="shared" si="1"/>
        <v>2.3599999999999999E-2</v>
      </c>
      <c r="AE16" s="21">
        <f t="shared" si="1"/>
        <v>2.3599999999999999E-2</v>
      </c>
      <c r="AF16" s="21">
        <f t="shared" si="1"/>
        <v>2.3599999999999999E-2</v>
      </c>
      <c r="AG16" s="21">
        <f t="shared" si="1"/>
        <v>2.3599999999999999E-2</v>
      </c>
      <c r="AH16" s="21">
        <f t="shared" si="1"/>
        <v>2.3599999999999999E-2</v>
      </c>
      <c r="AI16" s="21">
        <f t="shared" si="1"/>
        <v>2.3599999999999999E-2</v>
      </c>
      <c r="AJ16" s="21">
        <f t="shared" si="1"/>
        <v>2.3599999999999999E-2</v>
      </c>
      <c r="AK16" s="21">
        <f t="shared" si="1"/>
        <v>2.3599999999999999E-2</v>
      </c>
      <c r="AL16" s="21">
        <f t="shared" si="1"/>
        <v>2.3599999999999999E-2</v>
      </c>
      <c r="AM16" s="21">
        <f t="shared" si="1"/>
        <v>2.3599999999999999E-2</v>
      </c>
      <c r="AN16" s="21">
        <f t="shared" si="1"/>
        <v>2.3599999999999999E-2</v>
      </c>
      <c r="AO16" s="21">
        <f t="shared" si="1"/>
        <v>2.3599999999999999E-2</v>
      </c>
      <c r="AP16" s="21">
        <f t="shared" si="1"/>
        <v>2.3599999999999999E-2</v>
      </c>
      <c r="AQ16" s="21">
        <f t="shared" si="1"/>
        <v>2.3599999999999999E-2</v>
      </c>
      <c r="AR16" s="21">
        <f t="shared" si="1"/>
        <v>2.3599999999999999E-2</v>
      </c>
      <c r="AS16" s="21">
        <f t="shared" si="1"/>
        <v>2.3599999999999999E-2</v>
      </c>
      <c r="AT16" s="21">
        <f t="shared" si="1"/>
        <v>2.3599999999999999E-2</v>
      </c>
      <c r="AU16" s="21">
        <f t="shared" si="1"/>
        <v>2.3599999999999999E-2</v>
      </c>
      <c r="AV16" s="21">
        <f t="shared" si="1"/>
        <v>2.3599999999999999E-2</v>
      </c>
      <c r="AW16" s="21">
        <f t="shared" si="1"/>
        <v>2.3599999999999999E-2</v>
      </c>
      <c r="AX16" s="21">
        <f t="shared" si="1"/>
        <v>2.3599999999999999E-2</v>
      </c>
      <c r="AY16" s="21">
        <f t="shared" si="1"/>
        <v>2.3599999999999999E-2</v>
      </c>
      <c r="AZ16" s="21">
        <f t="shared" si="1"/>
        <v>2.3599999999999999E-2</v>
      </c>
      <c r="BA16" s="21">
        <f t="shared" si="1"/>
        <v>2.3599999999999999E-2</v>
      </c>
      <c r="BB16" s="21">
        <f t="shared" si="1"/>
        <v>2.3599999999999999E-2</v>
      </c>
      <c r="BC16" s="21">
        <f t="shared" si="1"/>
        <v>2.3599999999999999E-2</v>
      </c>
      <c r="BD16" s="21">
        <f t="shared" si="1"/>
        <v>2.3599999999999999E-2</v>
      </c>
      <c r="BE16" s="21">
        <f t="shared" si="1"/>
        <v>2.3599999999999999E-2</v>
      </c>
      <c r="BF16" s="15"/>
    </row>
    <row r="17" spans="2:58" x14ac:dyDescent="0.35">
      <c r="B17" s="12"/>
      <c r="C17" s="14" t="s">
        <v>47</v>
      </c>
      <c r="D17" s="24" t="s">
        <v>24</v>
      </c>
      <c r="E17" s="21">
        <f>1-E15-E16</f>
        <v>0.96576000000000006</v>
      </c>
      <c r="F17" s="21">
        <f t="shared" ref="F17:BE17" si="2">1-F15-F16</f>
        <v>0.96576000000000006</v>
      </c>
      <c r="G17" s="21">
        <f t="shared" si="2"/>
        <v>0.96576000000000006</v>
      </c>
      <c r="H17" s="21">
        <f t="shared" si="2"/>
        <v>0.96576000000000006</v>
      </c>
      <c r="I17" s="21">
        <f t="shared" si="2"/>
        <v>0.96576000000000006</v>
      </c>
      <c r="J17" s="21">
        <f t="shared" si="2"/>
        <v>0.96576000000000006</v>
      </c>
      <c r="K17" s="21">
        <f t="shared" si="2"/>
        <v>0.96576000000000006</v>
      </c>
      <c r="L17" s="21">
        <f t="shared" si="2"/>
        <v>0.96576000000000006</v>
      </c>
      <c r="M17" s="21">
        <f t="shared" si="2"/>
        <v>0.96576000000000006</v>
      </c>
      <c r="N17" s="21">
        <f t="shared" si="2"/>
        <v>0.96576000000000006</v>
      </c>
      <c r="O17" s="21">
        <f t="shared" si="2"/>
        <v>0.96576000000000006</v>
      </c>
      <c r="P17" s="21">
        <f t="shared" si="2"/>
        <v>0.96576000000000006</v>
      </c>
      <c r="Q17" s="21">
        <f t="shared" si="2"/>
        <v>0.96576000000000006</v>
      </c>
      <c r="R17" s="21">
        <f t="shared" si="2"/>
        <v>0.96576000000000006</v>
      </c>
      <c r="S17" s="21">
        <f t="shared" si="2"/>
        <v>0.96576000000000006</v>
      </c>
      <c r="T17" s="21">
        <f t="shared" si="2"/>
        <v>0.96576000000000006</v>
      </c>
      <c r="U17" s="21">
        <f t="shared" si="2"/>
        <v>0.96576000000000006</v>
      </c>
      <c r="V17" s="21">
        <f t="shared" si="2"/>
        <v>0.96576000000000006</v>
      </c>
      <c r="W17" s="21">
        <f t="shared" si="2"/>
        <v>0.96576000000000006</v>
      </c>
      <c r="X17" s="21">
        <f t="shared" si="2"/>
        <v>0.96576000000000006</v>
      </c>
      <c r="Y17" s="21">
        <f t="shared" si="2"/>
        <v>0.96576000000000006</v>
      </c>
      <c r="Z17" s="21">
        <f t="shared" si="2"/>
        <v>0.96576000000000006</v>
      </c>
      <c r="AA17" s="21">
        <f t="shared" si="2"/>
        <v>0.96576000000000006</v>
      </c>
      <c r="AB17" s="21">
        <f t="shared" si="2"/>
        <v>0.96576000000000006</v>
      </c>
      <c r="AC17" s="21">
        <f t="shared" si="2"/>
        <v>0.96576000000000006</v>
      </c>
      <c r="AD17" s="21">
        <f t="shared" si="2"/>
        <v>0.96576000000000006</v>
      </c>
      <c r="AE17" s="21">
        <f t="shared" si="2"/>
        <v>0.96576000000000006</v>
      </c>
      <c r="AF17" s="21">
        <f t="shared" si="2"/>
        <v>0.96576000000000006</v>
      </c>
      <c r="AG17" s="21">
        <f t="shared" si="2"/>
        <v>0.96576000000000006</v>
      </c>
      <c r="AH17" s="21">
        <f t="shared" si="2"/>
        <v>0.96576000000000006</v>
      </c>
      <c r="AI17" s="21">
        <f t="shared" si="2"/>
        <v>0.96576000000000006</v>
      </c>
      <c r="AJ17" s="21">
        <f t="shared" si="2"/>
        <v>0.96576000000000006</v>
      </c>
      <c r="AK17" s="21">
        <f t="shared" si="2"/>
        <v>0.96576000000000006</v>
      </c>
      <c r="AL17" s="21">
        <f t="shared" si="2"/>
        <v>0.96576000000000006</v>
      </c>
      <c r="AM17" s="21">
        <f t="shared" si="2"/>
        <v>0.96576000000000006</v>
      </c>
      <c r="AN17" s="21">
        <f t="shared" si="2"/>
        <v>0.96576000000000006</v>
      </c>
      <c r="AO17" s="21">
        <f t="shared" si="2"/>
        <v>0.96576000000000006</v>
      </c>
      <c r="AP17" s="21">
        <f t="shared" si="2"/>
        <v>0.96576000000000006</v>
      </c>
      <c r="AQ17" s="21">
        <f t="shared" si="2"/>
        <v>0.96576000000000006</v>
      </c>
      <c r="AR17" s="21">
        <f t="shared" si="2"/>
        <v>0.96576000000000006</v>
      </c>
      <c r="AS17" s="21">
        <f t="shared" si="2"/>
        <v>0.96576000000000006</v>
      </c>
      <c r="AT17" s="21">
        <f t="shared" si="2"/>
        <v>0.96576000000000006</v>
      </c>
      <c r="AU17" s="21">
        <f t="shared" si="2"/>
        <v>0.96576000000000006</v>
      </c>
      <c r="AV17" s="21">
        <f t="shared" si="2"/>
        <v>0.96576000000000006</v>
      </c>
      <c r="AW17" s="21">
        <f t="shared" si="2"/>
        <v>0.96576000000000006</v>
      </c>
      <c r="AX17" s="21">
        <f t="shared" si="2"/>
        <v>0.96576000000000006</v>
      </c>
      <c r="AY17" s="21">
        <f t="shared" si="2"/>
        <v>0.96576000000000006</v>
      </c>
      <c r="AZ17" s="21">
        <f t="shared" si="2"/>
        <v>0.96576000000000006</v>
      </c>
      <c r="BA17" s="21">
        <f t="shared" si="2"/>
        <v>0.96576000000000006</v>
      </c>
      <c r="BB17" s="21">
        <f t="shared" si="2"/>
        <v>0.96576000000000006</v>
      </c>
      <c r="BC17" s="21">
        <f t="shared" si="2"/>
        <v>0.96576000000000006</v>
      </c>
      <c r="BD17" s="21">
        <f t="shared" si="2"/>
        <v>0.96576000000000006</v>
      </c>
      <c r="BE17" s="21">
        <f t="shared" si="2"/>
        <v>0.96576000000000006</v>
      </c>
      <c r="BF17" s="15"/>
    </row>
    <row r="18" spans="2:58" x14ac:dyDescent="0.35">
      <c r="B18" s="12"/>
      <c r="C18" s="14"/>
      <c r="D18" s="14"/>
      <c r="E18" s="31">
        <f>E15+E16+E17</f>
        <v>1</v>
      </c>
      <c r="F18" s="31">
        <f t="shared" ref="F18:BE18" si="3">F15+F16+F17</f>
        <v>1</v>
      </c>
      <c r="G18" s="31">
        <f t="shared" si="3"/>
        <v>1</v>
      </c>
      <c r="H18" s="31">
        <f t="shared" si="3"/>
        <v>1</v>
      </c>
      <c r="I18" s="31">
        <f t="shared" si="3"/>
        <v>1</v>
      </c>
      <c r="J18" s="31">
        <f t="shared" si="3"/>
        <v>1</v>
      </c>
      <c r="K18" s="31">
        <f t="shared" si="3"/>
        <v>1</v>
      </c>
      <c r="L18" s="31">
        <f t="shared" si="3"/>
        <v>1</v>
      </c>
      <c r="M18" s="31">
        <f t="shared" si="3"/>
        <v>1</v>
      </c>
      <c r="N18" s="31">
        <f t="shared" si="3"/>
        <v>1</v>
      </c>
      <c r="O18" s="31">
        <f t="shared" si="3"/>
        <v>1</v>
      </c>
      <c r="P18" s="31">
        <f t="shared" si="3"/>
        <v>1</v>
      </c>
      <c r="Q18" s="31">
        <f t="shared" si="3"/>
        <v>1</v>
      </c>
      <c r="R18" s="31">
        <f t="shared" si="3"/>
        <v>1</v>
      </c>
      <c r="S18" s="31">
        <f t="shared" si="3"/>
        <v>1</v>
      </c>
      <c r="T18" s="31">
        <f t="shared" si="3"/>
        <v>1</v>
      </c>
      <c r="U18" s="31">
        <f t="shared" si="3"/>
        <v>1</v>
      </c>
      <c r="V18" s="31">
        <f t="shared" si="3"/>
        <v>1</v>
      </c>
      <c r="W18" s="31">
        <f t="shared" si="3"/>
        <v>1</v>
      </c>
      <c r="X18" s="31">
        <f t="shared" si="3"/>
        <v>1</v>
      </c>
      <c r="Y18" s="31">
        <f t="shared" si="3"/>
        <v>1</v>
      </c>
      <c r="Z18" s="31">
        <f t="shared" si="3"/>
        <v>1</v>
      </c>
      <c r="AA18" s="31">
        <f t="shared" si="3"/>
        <v>1</v>
      </c>
      <c r="AB18" s="31">
        <f t="shared" si="3"/>
        <v>1</v>
      </c>
      <c r="AC18" s="31">
        <f t="shared" si="3"/>
        <v>1</v>
      </c>
      <c r="AD18" s="31">
        <f t="shared" si="3"/>
        <v>1</v>
      </c>
      <c r="AE18" s="31">
        <f t="shared" si="3"/>
        <v>1</v>
      </c>
      <c r="AF18" s="31">
        <f t="shared" si="3"/>
        <v>1</v>
      </c>
      <c r="AG18" s="31">
        <f t="shared" si="3"/>
        <v>1</v>
      </c>
      <c r="AH18" s="31">
        <f t="shared" si="3"/>
        <v>1</v>
      </c>
      <c r="AI18" s="31">
        <f t="shared" si="3"/>
        <v>1</v>
      </c>
      <c r="AJ18" s="31">
        <f t="shared" si="3"/>
        <v>1</v>
      </c>
      <c r="AK18" s="31">
        <f t="shared" si="3"/>
        <v>1</v>
      </c>
      <c r="AL18" s="31">
        <f t="shared" si="3"/>
        <v>1</v>
      </c>
      <c r="AM18" s="31">
        <f t="shared" si="3"/>
        <v>1</v>
      </c>
      <c r="AN18" s="31">
        <f t="shared" si="3"/>
        <v>1</v>
      </c>
      <c r="AO18" s="31">
        <f t="shared" si="3"/>
        <v>1</v>
      </c>
      <c r="AP18" s="31">
        <f t="shared" si="3"/>
        <v>1</v>
      </c>
      <c r="AQ18" s="31">
        <f t="shared" si="3"/>
        <v>1</v>
      </c>
      <c r="AR18" s="31">
        <f t="shared" si="3"/>
        <v>1</v>
      </c>
      <c r="AS18" s="31">
        <f t="shared" si="3"/>
        <v>1</v>
      </c>
      <c r="AT18" s="31">
        <f t="shared" si="3"/>
        <v>1</v>
      </c>
      <c r="AU18" s="31">
        <f t="shared" si="3"/>
        <v>1</v>
      </c>
      <c r="AV18" s="31">
        <f t="shared" si="3"/>
        <v>1</v>
      </c>
      <c r="AW18" s="31">
        <f t="shared" si="3"/>
        <v>1</v>
      </c>
      <c r="AX18" s="31">
        <f t="shared" si="3"/>
        <v>1</v>
      </c>
      <c r="AY18" s="31">
        <f t="shared" si="3"/>
        <v>1</v>
      </c>
      <c r="AZ18" s="31">
        <f t="shared" si="3"/>
        <v>1</v>
      </c>
      <c r="BA18" s="31">
        <f t="shared" si="3"/>
        <v>1</v>
      </c>
      <c r="BB18" s="31">
        <f t="shared" si="3"/>
        <v>1</v>
      </c>
      <c r="BC18" s="31">
        <f t="shared" si="3"/>
        <v>1</v>
      </c>
      <c r="BD18" s="31">
        <f t="shared" si="3"/>
        <v>1</v>
      </c>
      <c r="BE18" s="31">
        <f t="shared" si="3"/>
        <v>1</v>
      </c>
      <c r="BF18" s="15"/>
    </row>
    <row r="19" spans="2:58" x14ac:dyDescent="0.35">
      <c r="B19" s="12"/>
      <c r="C19" s="14"/>
      <c r="D19" s="13" t="s">
        <v>25</v>
      </c>
      <c r="E19" s="37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15"/>
    </row>
    <row r="20" spans="2:58" x14ac:dyDescent="0.35">
      <c r="B20" s="12"/>
      <c r="C20" s="14" t="s">
        <v>56</v>
      </c>
      <c r="D20" s="14" t="s">
        <v>26</v>
      </c>
      <c r="E20" s="21">
        <f>E15</f>
        <v>1.064E-2</v>
      </c>
      <c r="F20" s="21">
        <f t="shared" ref="F20:BE21" si="4">F15</f>
        <v>1.064E-2</v>
      </c>
      <c r="G20" s="21">
        <f t="shared" si="4"/>
        <v>1.064E-2</v>
      </c>
      <c r="H20" s="21">
        <f t="shared" si="4"/>
        <v>1.064E-2</v>
      </c>
      <c r="I20" s="21">
        <f t="shared" si="4"/>
        <v>1.064E-2</v>
      </c>
      <c r="J20" s="21">
        <f t="shared" si="4"/>
        <v>1.064E-2</v>
      </c>
      <c r="K20" s="21">
        <f t="shared" si="4"/>
        <v>1.064E-2</v>
      </c>
      <c r="L20" s="21">
        <f t="shared" si="4"/>
        <v>1.064E-2</v>
      </c>
      <c r="M20" s="21">
        <f t="shared" si="4"/>
        <v>1.064E-2</v>
      </c>
      <c r="N20" s="21">
        <f t="shared" si="4"/>
        <v>1.064E-2</v>
      </c>
      <c r="O20" s="21">
        <f t="shared" si="4"/>
        <v>1.064E-2</v>
      </c>
      <c r="P20" s="21">
        <f t="shared" si="4"/>
        <v>1.064E-2</v>
      </c>
      <c r="Q20" s="21">
        <f t="shared" si="4"/>
        <v>1.064E-2</v>
      </c>
      <c r="R20" s="21">
        <f t="shared" si="4"/>
        <v>1.064E-2</v>
      </c>
      <c r="S20" s="21">
        <f t="shared" si="4"/>
        <v>1.064E-2</v>
      </c>
      <c r="T20" s="21">
        <f t="shared" si="4"/>
        <v>1.064E-2</v>
      </c>
      <c r="U20" s="21">
        <f t="shared" si="4"/>
        <v>1.064E-2</v>
      </c>
      <c r="V20" s="21">
        <f t="shared" si="4"/>
        <v>1.064E-2</v>
      </c>
      <c r="W20" s="21">
        <f t="shared" si="4"/>
        <v>1.064E-2</v>
      </c>
      <c r="X20" s="21">
        <f t="shared" si="4"/>
        <v>1.064E-2</v>
      </c>
      <c r="Y20" s="21">
        <f t="shared" si="4"/>
        <v>1.064E-2</v>
      </c>
      <c r="Z20" s="21">
        <f t="shared" si="4"/>
        <v>1.064E-2</v>
      </c>
      <c r="AA20" s="21">
        <f t="shared" si="4"/>
        <v>1.064E-2</v>
      </c>
      <c r="AB20" s="21">
        <f t="shared" si="4"/>
        <v>1.064E-2</v>
      </c>
      <c r="AC20" s="21">
        <f t="shared" si="4"/>
        <v>1.064E-2</v>
      </c>
      <c r="AD20" s="21">
        <f t="shared" si="4"/>
        <v>1.064E-2</v>
      </c>
      <c r="AE20" s="21">
        <f t="shared" si="4"/>
        <v>1.064E-2</v>
      </c>
      <c r="AF20" s="21">
        <f t="shared" si="4"/>
        <v>1.064E-2</v>
      </c>
      <c r="AG20" s="21">
        <f t="shared" si="4"/>
        <v>1.064E-2</v>
      </c>
      <c r="AH20" s="21">
        <f t="shared" si="4"/>
        <v>1.064E-2</v>
      </c>
      <c r="AI20" s="21">
        <f t="shared" si="4"/>
        <v>1.064E-2</v>
      </c>
      <c r="AJ20" s="21">
        <f t="shared" si="4"/>
        <v>1.064E-2</v>
      </c>
      <c r="AK20" s="21">
        <f t="shared" si="4"/>
        <v>1.064E-2</v>
      </c>
      <c r="AL20" s="21">
        <f t="shared" si="4"/>
        <v>1.064E-2</v>
      </c>
      <c r="AM20" s="21">
        <f t="shared" si="4"/>
        <v>1.064E-2</v>
      </c>
      <c r="AN20" s="21">
        <f t="shared" si="4"/>
        <v>1.064E-2</v>
      </c>
      <c r="AO20" s="21">
        <f t="shared" si="4"/>
        <v>1.064E-2</v>
      </c>
      <c r="AP20" s="21">
        <f t="shared" si="4"/>
        <v>1.064E-2</v>
      </c>
      <c r="AQ20" s="21">
        <f t="shared" si="4"/>
        <v>1.064E-2</v>
      </c>
      <c r="AR20" s="21">
        <f t="shared" si="4"/>
        <v>1.064E-2</v>
      </c>
      <c r="AS20" s="21">
        <f t="shared" si="4"/>
        <v>1.064E-2</v>
      </c>
      <c r="AT20" s="21">
        <f t="shared" si="4"/>
        <v>1.064E-2</v>
      </c>
      <c r="AU20" s="21">
        <f t="shared" si="4"/>
        <v>1.064E-2</v>
      </c>
      <c r="AV20" s="21">
        <f t="shared" si="4"/>
        <v>1.064E-2</v>
      </c>
      <c r="AW20" s="21">
        <f t="shared" si="4"/>
        <v>1.064E-2</v>
      </c>
      <c r="AX20" s="21">
        <f t="shared" si="4"/>
        <v>1.064E-2</v>
      </c>
      <c r="AY20" s="21">
        <f t="shared" si="4"/>
        <v>1.064E-2</v>
      </c>
      <c r="AZ20" s="21">
        <f t="shared" si="4"/>
        <v>1.064E-2</v>
      </c>
      <c r="BA20" s="21">
        <f t="shared" si="4"/>
        <v>1.064E-2</v>
      </c>
      <c r="BB20" s="21">
        <f t="shared" si="4"/>
        <v>1.064E-2</v>
      </c>
      <c r="BC20" s="21">
        <f t="shared" si="4"/>
        <v>1.064E-2</v>
      </c>
      <c r="BD20" s="21">
        <f t="shared" si="4"/>
        <v>1.064E-2</v>
      </c>
      <c r="BE20" s="21">
        <f t="shared" si="4"/>
        <v>1.064E-2</v>
      </c>
      <c r="BF20" s="15"/>
    </row>
    <row r="21" spans="2:58" x14ac:dyDescent="0.35">
      <c r="B21" s="12"/>
      <c r="C21" s="14" t="s">
        <v>57</v>
      </c>
      <c r="D21" s="14" t="s">
        <v>27</v>
      </c>
      <c r="E21" s="21">
        <f>E16</f>
        <v>2.3599999999999999E-2</v>
      </c>
      <c r="F21" s="21">
        <f t="shared" si="4"/>
        <v>2.3599999999999999E-2</v>
      </c>
      <c r="G21" s="21">
        <f t="shared" si="4"/>
        <v>2.3599999999999999E-2</v>
      </c>
      <c r="H21" s="21">
        <f t="shared" si="4"/>
        <v>2.3599999999999999E-2</v>
      </c>
      <c r="I21" s="21">
        <f t="shared" si="4"/>
        <v>2.3599999999999999E-2</v>
      </c>
      <c r="J21" s="21">
        <f t="shared" si="4"/>
        <v>2.3599999999999999E-2</v>
      </c>
      <c r="K21" s="21">
        <f t="shared" si="4"/>
        <v>2.3599999999999999E-2</v>
      </c>
      <c r="L21" s="21">
        <f t="shared" si="4"/>
        <v>2.3599999999999999E-2</v>
      </c>
      <c r="M21" s="21">
        <f t="shared" si="4"/>
        <v>2.3599999999999999E-2</v>
      </c>
      <c r="N21" s="21">
        <f t="shared" si="4"/>
        <v>2.3599999999999999E-2</v>
      </c>
      <c r="O21" s="21">
        <f t="shared" si="4"/>
        <v>2.3599999999999999E-2</v>
      </c>
      <c r="P21" s="21">
        <f t="shared" si="4"/>
        <v>2.3599999999999999E-2</v>
      </c>
      <c r="Q21" s="21">
        <f t="shared" si="4"/>
        <v>2.3599999999999999E-2</v>
      </c>
      <c r="R21" s="21">
        <f t="shared" si="4"/>
        <v>2.3599999999999999E-2</v>
      </c>
      <c r="S21" s="21">
        <f t="shared" si="4"/>
        <v>2.3599999999999999E-2</v>
      </c>
      <c r="T21" s="21">
        <f t="shared" si="4"/>
        <v>2.3599999999999999E-2</v>
      </c>
      <c r="U21" s="21">
        <f t="shared" si="4"/>
        <v>2.3599999999999999E-2</v>
      </c>
      <c r="V21" s="21">
        <f t="shared" si="4"/>
        <v>2.3599999999999999E-2</v>
      </c>
      <c r="W21" s="21">
        <f t="shared" si="4"/>
        <v>2.3599999999999999E-2</v>
      </c>
      <c r="X21" s="21">
        <f t="shared" si="4"/>
        <v>2.3599999999999999E-2</v>
      </c>
      <c r="Y21" s="21">
        <f t="shared" si="4"/>
        <v>2.3599999999999999E-2</v>
      </c>
      <c r="Z21" s="21">
        <f t="shared" si="4"/>
        <v>2.3599999999999999E-2</v>
      </c>
      <c r="AA21" s="21">
        <f t="shared" si="4"/>
        <v>2.3599999999999999E-2</v>
      </c>
      <c r="AB21" s="21">
        <f t="shared" si="4"/>
        <v>2.3599999999999999E-2</v>
      </c>
      <c r="AC21" s="21">
        <f t="shared" si="4"/>
        <v>2.3599999999999999E-2</v>
      </c>
      <c r="AD21" s="21">
        <f t="shared" si="4"/>
        <v>2.3599999999999999E-2</v>
      </c>
      <c r="AE21" s="21">
        <f t="shared" si="4"/>
        <v>2.3599999999999999E-2</v>
      </c>
      <c r="AF21" s="21">
        <f t="shared" si="4"/>
        <v>2.3599999999999999E-2</v>
      </c>
      <c r="AG21" s="21">
        <f t="shared" si="4"/>
        <v>2.3599999999999999E-2</v>
      </c>
      <c r="AH21" s="21">
        <f t="shared" si="4"/>
        <v>2.3599999999999999E-2</v>
      </c>
      <c r="AI21" s="21">
        <f t="shared" si="4"/>
        <v>2.3599999999999999E-2</v>
      </c>
      <c r="AJ21" s="21">
        <f t="shared" si="4"/>
        <v>2.3599999999999999E-2</v>
      </c>
      <c r="AK21" s="21">
        <f t="shared" si="4"/>
        <v>2.3599999999999999E-2</v>
      </c>
      <c r="AL21" s="21">
        <f t="shared" si="4"/>
        <v>2.3599999999999999E-2</v>
      </c>
      <c r="AM21" s="21">
        <f t="shared" si="4"/>
        <v>2.3599999999999999E-2</v>
      </c>
      <c r="AN21" s="21">
        <f t="shared" si="4"/>
        <v>2.3599999999999999E-2</v>
      </c>
      <c r="AO21" s="21">
        <f t="shared" si="4"/>
        <v>2.3599999999999999E-2</v>
      </c>
      <c r="AP21" s="21">
        <f t="shared" si="4"/>
        <v>2.3599999999999999E-2</v>
      </c>
      <c r="AQ21" s="21">
        <f t="shared" si="4"/>
        <v>2.3599999999999999E-2</v>
      </c>
      <c r="AR21" s="21">
        <f t="shared" si="4"/>
        <v>2.3599999999999999E-2</v>
      </c>
      <c r="AS21" s="21">
        <f t="shared" si="4"/>
        <v>2.3599999999999999E-2</v>
      </c>
      <c r="AT21" s="21">
        <f t="shared" si="4"/>
        <v>2.3599999999999999E-2</v>
      </c>
      <c r="AU21" s="21">
        <f t="shared" si="4"/>
        <v>2.3599999999999999E-2</v>
      </c>
      <c r="AV21" s="21">
        <f t="shared" si="4"/>
        <v>2.3599999999999999E-2</v>
      </c>
      <c r="AW21" s="21">
        <f t="shared" si="4"/>
        <v>2.3599999999999999E-2</v>
      </c>
      <c r="AX21" s="21">
        <f t="shared" si="4"/>
        <v>2.3599999999999999E-2</v>
      </c>
      <c r="AY21" s="21">
        <f t="shared" si="4"/>
        <v>2.3599999999999999E-2</v>
      </c>
      <c r="AZ21" s="21">
        <f t="shared" si="4"/>
        <v>2.3599999999999999E-2</v>
      </c>
      <c r="BA21" s="21">
        <f t="shared" si="4"/>
        <v>2.3599999999999999E-2</v>
      </c>
      <c r="BB21" s="21">
        <f t="shared" si="4"/>
        <v>2.3599999999999999E-2</v>
      </c>
      <c r="BC21" s="21">
        <f t="shared" si="4"/>
        <v>2.3599999999999999E-2</v>
      </c>
      <c r="BD21" s="21">
        <f t="shared" si="4"/>
        <v>2.3599999999999999E-2</v>
      </c>
      <c r="BE21" s="21">
        <f t="shared" si="4"/>
        <v>2.3599999999999999E-2</v>
      </c>
      <c r="BF21" s="15"/>
    </row>
    <row r="22" spans="2:58" x14ac:dyDescent="0.35">
      <c r="B22" s="12"/>
      <c r="C22" s="14" t="s">
        <v>55</v>
      </c>
      <c r="D22" s="14" t="s">
        <v>28</v>
      </c>
      <c r="E22" s="21">
        <f t="shared" ref="E22:BE22" si="5">1-E20-E21</f>
        <v>0.96576000000000006</v>
      </c>
      <c r="F22" s="21">
        <f t="shared" si="5"/>
        <v>0.96576000000000006</v>
      </c>
      <c r="G22" s="21">
        <f t="shared" si="5"/>
        <v>0.96576000000000006</v>
      </c>
      <c r="H22" s="21">
        <f t="shared" si="5"/>
        <v>0.96576000000000006</v>
      </c>
      <c r="I22" s="21">
        <f t="shared" si="5"/>
        <v>0.96576000000000006</v>
      </c>
      <c r="J22" s="21">
        <f t="shared" si="5"/>
        <v>0.96576000000000006</v>
      </c>
      <c r="K22" s="21">
        <f t="shared" si="5"/>
        <v>0.96576000000000006</v>
      </c>
      <c r="L22" s="21">
        <f t="shared" si="5"/>
        <v>0.96576000000000006</v>
      </c>
      <c r="M22" s="21">
        <f t="shared" si="5"/>
        <v>0.96576000000000006</v>
      </c>
      <c r="N22" s="21">
        <f t="shared" si="5"/>
        <v>0.96576000000000006</v>
      </c>
      <c r="O22" s="21">
        <f t="shared" si="5"/>
        <v>0.96576000000000006</v>
      </c>
      <c r="P22" s="21">
        <f t="shared" si="5"/>
        <v>0.96576000000000006</v>
      </c>
      <c r="Q22" s="21">
        <f t="shared" si="5"/>
        <v>0.96576000000000006</v>
      </c>
      <c r="R22" s="21">
        <f t="shared" si="5"/>
        <v>0.96576000000000006</v>
      </c>
      <c r="S22" s="21">
        <f t="shared" si="5"/>
        <v>0.96576000000000006</v>
      </c>
      <c r="T22" s="21">
        <f t="shared" si="5"/>
        <v>0.96576000000000006</v>
      </c>
      <c r="U22" s="21">
        <f t="shared" si="5"/>
        <v>0.96576000000000006</v>
      </c>
      <c r="V22" s="21">
        <f t="shared" si="5"/>
        <v>0.96576000000000006</v>
      </c>
      <c r="W22" s="21">
        <f t="shared" si="5"/>
        <v>0.96576000000000006</v>
      </c>
      <c r="X22" s="21">
        <f t="shared" si="5"/>
        <v>0.96576000000000006</v>
      </c>
      <c r="Y22" s="21">
        <f t="shared" si="5"/>
        <v>0.96576000000000006</v>
      </c>
      <c r="Z22" s="21">
        <f t="shared" si="5"/>
        <v>0.96576000000000006</v>
      </c>
      <c r="AA22" s="21">
        <f t="shared" si="5"/>
        <v>0.96576000000000006</v>
      </c>
      <c r="AB22" s="21">
        <f t="shared" si="5"/>
        <v>0.96576000000000006</v>
      </c>
      <c r="AC22" s="21">
        <f t="shared" si="5"/>
        <v>0.96576000000000006</v>
      </c>
      <c r="AD22" s="21">
        <f t="shared" si="5"/>
        <v>0.96576000000000006</v>
      </c>
      <c r="AE22" s="21">
        <f t="shared" si="5"/>
        <v>0.96576000000000006</v>
      </c>
      <c r="AF22" s="21">
        <f t="shared" si="5"/>
        <v>0.96576000000000006</v>
      </c>
      <c r="AG22" s="21">
        <f t="shared" si="5"/>
        <v>0.96576000000000006</v>
      </c>
      <c r="AH22" s="21">
        <f t="shared" si="5"/>
        <v>0.96576000000000006</v>
      </c>
      <c r="AI22" s="21">
        <f t="shared" si="5"/>
        <v>0.96576000000000006</v>
      </c>
      <c r="AJ22" s="21">
        <f t="shared" si="5"/>
        <v>0.96576000000000006</v>
      </c>
      <c r="AK22" s="21">
        <f t="shared" si="5"/>
        <v>0.96576000000000006</v>
      </c>
      <c r="AL22" s="21">
        <f t="shared" si="5"/>
        <v>0.96576000000000006</v>
      </c>
      <c r="AM22" s="21">
        <f t="shared" si="5"/>
        <v>0.96576000000000006</v>
      </c>
      <c r="AN22" s="21">
        <f t="shared" si="5"/>
        <v>0.96576000000000006</v>
      </c>
      <c r="AO22" s="21">
        <f t="shared" si="5"/>
        <v>0.96576000000000006</v>
      </c>
      <c r="AP22" s="21">
        <f t="shared" si="5"/>
        <v>0.96576000000000006</v>
      </c>
      <c r="AQ22" s="21">
        <f t="shared" si="5"/>
        <v>0.96576000000000006</v>
      </c>
      <c r="AR22" s="21">
        <f t="shared" si="5"/>
        <v>0.96576000000000006</v>
      </c>
      <c r="AS22" s="21">
        <f t="shared" si="5"/>
        <v>0.96576000000000006</v>
      </c>
      <c r="AT22" s="21">
        <f t="shared" si="5"/>
        <v>0.96576000000000006</v>
      </c>
      <c r="AU22" s="21">
        <f t="shared" si="5"/>
        <v>0.96576000000000006</v>
      </c>
      <c r="AV22" s="21">
        <f t="shared" si="5"/>
        <v>0.96576000000000006</v>
      </c>
      <c r="AW22" s="21">
        <f t="shared" si="5"/>
        <v>0.96576000000000006</v>
      </c>
      <c r="AX22" s="21">
        <f t="shared" si="5"/>
        <v>0.96576000000000006</v>
      </c>
      <c r="AY22" s="21">
        <f t="shared" si="5"/>
        <v>0.96576000000000006</v>
      </c>
      <c r="AZ22" s="21">
        <f t="shared" si="5"/>
        <v>0.96576000000000006</v>
      </c>
      <c r="BA22" s="21">
        <f t="shared" si="5"/>
        <v>0.96576000000000006</v>
      </c>
      <c r="BB22" s="21">
        <f t="shared" si="5"/>
        <v>0.96576000000000006</v>
      </c>
      <c r="BC22" s="21">
        <f t="shared" si="5"/>
        <v>0.96576000000000006</v>
      </c>
      <c r="BD22" s="21">
        <f t="shared" si="5"/>
        <v>0.96576000000000006</v>
      </c>
      <c r="BE22" s="21">
        <f t="shared" si="5"/>
        <v>0.96576000000000006</v>
      </c>
      <c r="BF22" s="15"/>
    </row>
    <row r="23" spans="2:58" x14ac:dyDescent="0.35">
      <c r="B23" s="12"/>
      <c r="C23" s="14"/>
      <c r="D23" s="14"/>
      <c r="E23" s="31">
        <f t="shared" ref="E23:BE23" si="6">SUM(E20:E22)</f>
        <v>1</v>
      </c>
      <c r="F23" s="31">
        <f t="shared" si="6"/>
        <v>1</v>
      </c>
      <c r="G23" s="31">
        <f t="shared" si="6"/>
        <v>1</v>
      </c>
      <c r="H23" s="31">
        <f t="shared" si="6"/>
        <v>1</v>
      </c>
      <c r="I23" s="31">
        <f t="shared" si="6"/>
        <v>1</v>
      </c>
      <c r="J23" s="31">
        <f t="shared" si="6"/>
        <v>1</v>
      </c>
      <c r="K23" s="31">
        <f t="shared" si="6"/>
        <v>1</v>
      </c>
      <c r="L23" s="31">
        <f t="shared" si="6"/>
        <v>1</v>
      </c>
      <c r="M23" s="31">
        <f t="shared" si="6"/>
        <v>1</v>
      </c>
      <c r="N23" s="31">
        <f t="shared" si="6"/>
        <v>1</v>
      </c>
      <c r="O23" s="31">
        <f t="shared" si="6"/>
        <v>1</v>
      </c>
      <c r="P23" s="31">
        <f t="shared" si="6"/>
        <v>1</v>
      </c>
      <c r="Q23" s="31">
        <f t="shared" si="6"/>
        <v>1</v>
      </c>
      <c r="R23" s="31">
        <f t="shared" si="6"/>
        <v>1</v>
      </c>
      <c r="S23" s="31">
        <f t="shared" si="6"/>
        <v>1</v>
      </c>
      <c r="T23" s="31">
        <f t="shared" si="6"/>
        <v>1</v>
      </c>
      <c r="U23" s="31">
        <f t="shared" si="6"/>
        <v>1</v>
      </c>
      <c r="V23" s="31">
        <f t="shared" si="6"/>
        <v>1</v>
      </c>
      <c r="W23" s="31">
        <f t="shared" si="6"/>
        <v>1</v>
      </c>
      <c r="X23" s="31">
        <f t="shared" si="6"/>
        <v>1</v>
      </c>
      <c r="Y23" s="31">
        <f t="shared" si="6"/>
        <v>1</v>
      </c>
      <c r="Z23" s="31">
        <f t="shared" si="6"/>
        <v>1</v>
      </c>
      <c r="AA23" s="31">
        <f t="shared" si="6"/>
        <v>1</v>
      </c>
      <c r="AB23" s="31">
        <f t="shared" si="6"/>
        <v>1</v>
      </c>
      <c r="AC23" s="31">
        <f t="shared" si="6"/>
        <v>1</v>
      </c>
      <c r="AD23" s="31">
        <f t="shared" si="6"/>
        <v>1</v>
      </c>
      <c r="AE23" s="31">
        <f t="shared" si="6"/>
        <v>1</v>
      </c>
      <c r="AF23" s="31">
        <f t="shared" si="6"/>
        <v>1</v>
      </c>
      <c r="AG23" s="31">
        <f t="shared" si="6"/>
        <v>1</v>
      </c>
      <c r="AH23" s="31">
        <f t="shared" si="6"/>
        <v>1</v>
      </c>
      <c r="AI23" s="31">
        <f t="shared" si="6"/>
        <v>1</v>
      </c>
      <c r="AJ23" s="31">
        <f t="shared" si="6"/>
        <v>1</v>
      </c>
      <c r="AK23" s="31">
        <f t="shared" si="6"/>
        <v>1</v>
      </c>
      <c r="AL23" s="31">
        <f t="shared" si="6"/>
        <v>1</v>
      </c>
      <c r="AM23" s="31">
        <f t="shared" si="6"/>
        <v>1</v>
      </c>
      <c r="AN23" s="31">
        <f t="shared" si="6"/>
        <v>1</v>
      </c>
      <c r="AO23" s="31">
        <f t="shared" si="6"/>
        <v>1</v>
      </c>
      <c r="AP23" s="31">
        <f t="shared" si="6"/>
        <v>1</v>
      </c>
      <c r="AQ23" s="31">
        <f t="shared" si="6"/>
        <v>1</v>
      </c>
      <c r="AR23" s="31">
        <f t="shared" si="6"/>
        <v>1</v>
      </c>
      <c r="AS23" s="31">
        <f t="shared" si="6"/>
        <v>1</v>
      </c>
      <c r="AT23" s="31">
        <f t="shared" si="6"/>
        <v>1</v>
      </c>
      <c r="AU23" s="31">
        <f t="shared" si="6"/>
        <v>1</v>
      </c>
      <c r="AV23" s="31">
        <f t="shared" si="6"/>
        <v>1</v>
      </c>
      <c r="AW23" s="31">
        <f t="shared" si="6"/>
        <v>1</v>
      </c>
      <c r="AX23" s="31">
        <f t="shared" si="6"/>
        <v>1</v>
      </c>
      <c r="AY23" s="31">
        <f t="shared" si="6"/>
        <v>1</v>
      </c>
      <c r="AZ23" s="31">
        <f t="shared" si="6"/>
        <v>1</v>
      </c>
      <c r="BA23" s="31">
        <f t="shared" si="6"/>
        <v>1</v>
      </c>
      <c r="BB23" s="31">
        <f t="shared" si="6"/>
        <v>1</v>
      </c>
      <c r="BC23" s="31">
        <f t="shared" si="6"/>
        <v>1</v>
      </c>
      <c r="BD23" s="31">
        <f t="shared" si="6"/>
        <v>1</v>
      </c>
      <c r="BE23" s="31">
        <f t="shared" si="6"/>
        <v>1</v>
      </c>
      <c r="BF23" s="15"/>
    </row>
    <row r="24" spans="2:58" x14ac:dyDescent="0.35">
      <c r="B24" s="12"/>
      <c r="C24" s="14"/>
      <c r="D24" s="13" t="s">
        <v>29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15"/>
    </row>
    <row r="25" spans="2:58" x14ac:dyDescent="0.35">
      <c r="B25" s="12"/>
      <c r="C25" s="14" t="s">
        <v>52</v>
      </c>
      <c r="D25" s="14" t="s">
        <v>30</v>
      </c>
      <c r="E25" s="21">
        <f t="shared" ref="E25:BE25" si="7">E21</f>
        <v>2.3599999999999999E-2</v>
      </c>
      <c r="F25" s="21">
        <f t="shared" si="7"/>
        <v>2.3599999999999999E-2</v>
      </c>
      <c r="G25" s="21">
        <f t="shared" si="7"/>
        <v>2.3599999999999999E-2</v>
      </c>
      <c r="H25" s="21">
        <f t="shared" si="7"/>
        <v>2.3599999999999999E-2</v>
      </c>
      <c r="I25" s="21">
        <f t="shared" si="7"/>
        <v>2.3599999999999999E-2</v>
      </c>
      <c r="J25" s="21">
        <f t="shared" si="7"/>
        <v>2.3599999999999999E-2</v>
      </c>
      <c r="K25" s="21">
        <f t="shared" si="7"/>
        <v>2.3599999999999999E-2</v>
      </c>
      <c r="L25" s="21">
        <f t="shared" si="7"/>
        <v>2.3599999999999999E-2</v>
      </c>
      <c r="M25" s="21">
        <f t="shared" si="7"/>
        <v>2.3599999999999999E-2</v>
      </c>
      <c r="N25" s="21">
        <f t="shared" si="7"/>
        <v>2.3599999999999999E-2</v>
      </c>
      <c r="O25" s="21">
        <f t="shared" si="7"/>
        <v>2.3599999999999999E-2</v>
      </c>
      <c r="P25" s="21">
        <f t="shared" si="7"/>
        <v>2.3599999999999999E-2</v>
      </c>
      <c r="Q25" s="21">
        <f t="shared" si="7"/>
        <v>2.3599999999999999E-2</v>
      </c>
      <c r="R25" s="21">
        <f t="shared" si="7"/>
        <v>2.3599999999999999E-2</v>
      </c>
      <c r="S25" s="21">
        <f t="shared" si="7"/>
        <v>2.3599999999999999E-2</v>
      </c>
      <c r="T25" s="21">
        <f t="shared" si="7"/>
        <v>2.3599999999999999E-2</v>
      </c>
      <c r="U25" s="21">
        <f t="shared" si="7"/>
        <v>2.3599999999999999E-2</v>
      </c>
      <c r="V25" s="21">
        <f t="shared" si="7"/>
        <v>2.3599999999999999E-2</v>
      </c>
      <c r="W25" s="21">
        <f t="shared" si="7"/>
        <v>2.3599999999999999E-2</v>
      </c>
      <c r="X25" s="21">
        <f t="shared" si="7"/>
        <v>2.3599999999999999E-2</v>
      </c>
      <c r="Y25" s="21">
        <f t="shared" si="7"/>
        <v>2.3599999999999999E-2</v>
      </c>
      <c r="Z25" s="21">
        <f t="shared" si="7"/>
        <v>2.3599999999999999E-2</v>
      </c>
      <c r="AA25" s="21">
        <f t="shared" si="7"/>
        <v>2.3599999999999999E-2</v>
      </c>
      <c r="AB25" s="21">
        <f t="shared" si="7"/>
        <v>2.3599999999999999E-2</v>
      </c>
      <c r="AC25" s="21">
        <f t="shared" si="7"/>
        <v>2.3599999999999999E-2</v>
      </c>
      <c r="AD25" s="21">
        <f t="shared" si="7"/>
        <v>2.3599999999999999E-2</v>
      </c>
      <c r="AE25" s="21">
        <f t="shared" si="7"/>
        <v>2.3599999999999999E-2</v>
      </c>
      <c r="AF25" s="21">
        <f t="shared" si="7"/>
        <v>2.3599999999999999E-2</v>
      </c>
      <c r="AG25" s="21">
        <f t="shared" si="7"/>
        <v>2.3599999999999999E-2</v>
      </c>
      <c r="AH25" s="21">
        <f t="shared" si="7"/>
        <v>2.3599999999999999E-2</v>
      </c>
      <c r="AI25" s="21">
        <f t="shared" si="7"/>
        <v>2.3599999999999999E-2</v>
      </c>
      <c r="AJ25" s="21">
        <f t="shared" si="7"/>
        <v>2.3599999999999999E-2</v>
      </c>
      <c r="AK25" s="21">
        <f t="shared" si="7"/>
        <v>2.3599999999999999E-2</v>
      </c>
      <c r="AL25" s="21">
        <f t="shared" si="7"/>
        <v>2.3599999999999999E-2</v>
      </c>
      <c r="AM25" s="21">
        <f t="shared" si="7"/>
        <v>2.3599999999999999E-2</v>
      </c>
      <c r="AN25" s="21">
        <f t="shared" si="7"/>
        <v>2.3599999999999999E-2</v>
      </c>
      <c r="AO25" s="21">
        <f t="shared" si="7"/>
        <v>2.3599999999999999E-2</v>
      </c>
      <c r="AP25" s="21">
        <f t="shared" si="7"/>
        <v>2.3599999999999999E-2</v>
      </c>
      <c r="AQ25" s="21">
        <f t="shared" si="7"/>
        <v>2.3599999999999999E-2</v>
      </c>
      <c r="AR25" s="21">
        <f t="shared" si="7"/>
        <v>2.3599999999999999E-2</v>
      </c>
      <c r="AS25" s="21">
        <f t="shared" si="7"/>
        <v>2.3599999999999999E-2</v>
      </c>
      <c r="AT25" s="21">
        <f t="shared" si="7"/>
        <v>2.3599999999999999E-2</v>
      </c>
      <c r="AU25" s="21">
        <f t="shared" si="7"/>
        <v>2.3599999999999999E-2</v>
      </c>
      <c r="AV25" s="21">
        <f t="shared" si="7"/>
        <v>2.3599999999999999E-2</v>
      </c>
      <c r="AW25" s="21">
        <f t="shared" si="7"/>
        <v>2.3599999999999999E-2</v>
      </c>
      <c r="AX25" s="21">
        <f t="shared" si="7"/>
        <v>2.3599999999999999E-2</v>
      </c>
      <c r="AY25" s="21">
        <f t="shared" si="7"/>
        <v>2.3599999999999999E-2</v>
      </c>
      <c r="AZ25" s="21">
        <f t="shared" si="7"/>
        <v>2.3599999999999999E-2</v>
      </c>
      <c r="BA25" s="21">
        <f t="shared" si="7"/>
        <v>2.3599999999999999E-2</v>
      </c>
      <c r="BB25" s="21">
        <f t="shared" si="7"/>
        <v>2.3599999999999999E-2</v>
      </c>
      <c r="BC25" s="21">
        <f t="shared" si="7"/>
        <v>2.3599999999999999E-2</v>
      </c>
      <c r="BD25" s="21">
        <f t="shared" si="7"/>
        <v>2.3599999999999999E-2</v>
      </c>
      <c r="BE25" s="21">
        <f t="shared" si="7"/>
        <v>2.3599999999999999E-2</v>
      </c>
      <c r="BF25" s="15"/>
    </row>
    <row r="26" spans="2:58" x14ac:dyDescent="0.35">
      <c r="B26" s="12"/>
      <c r="C26" s="14" t="s">
        <v>53</v>
      </c>
      <c r="D26" s="14" t="s">
        <v>31</v>
      </c>
      <c r="E26" s="21">
        <f t="shared" ref="E26:BE26" si="8">E20</f>
        <v>1.064E-2</v>
      </c>
      <c r="F26" s="21">
        <f t="shared" si="8"/>
        <v>1.064E-2</v>
      </c>
      <c r="G26" s="21">
        <f t="shared" si="8"/>
        <v>1.064E-2</v>
      </c>
      <c r="H26" s="21">
        <f t="shared" si="8"/>
        <v>1.064E-2</v>
      </c>
      <c r="I26" s="21">
        <f t="shared" si="8"/>
        <v>1.064E-2</v>
      </c>
      <c r="J26" s="21">
        <f t="shared" si="8"/>
        <v>1.064E-2</v>
      </c>
      <c r="K26" s="21">
        <f t="shared" si="8"/>
        <v>1.064E-2</v>
      </c>
      <c r="L26" s="21">
        <f t="shared" si="8"/>
        <v>1.064E-2</v>
      </c>
      <c r="M26" s="21">
        <f t="shared" si="8"/>
        <v>1.064E-2</v>
      </c>
      <c r="N26" s="21">
        <f t="shared" si="8"/>
        <v>1.064E-2</v>
      </c>
      <c r="O26" s="21">
        <f t="shared" si="8"/>
        <v>1.064E-2</v>
      </c>
      <c r="P26" s="21">
        <f t="shared" si="8"/>
        <v>1.064E-2</v>
      </c>
      <c r="Q26" s="21">
        <f t="shared" si="8"/>
        <v>1.064E-2</v>
      </c>
      <c r="R26" s="21">
        <f t="shared" si="8"/>
        <v>1.064E-2</v>
      </c>
      <c r="S26" s="21">
        <f t="shared" si="8"/>
        <v>1.064E-2</v>
      </c>
      <c r="T26" s="21">
        <f t="shared" si="8"/>
        <v>1.064E-2</v>
      </c>
      <c r="U26" s="21">
        <f t="shared" si="8"/>
        <v>1.064E-2</v>
      </c>
      <c r="V26" s="21">
        <f t="shared" si="8"/>
        <v>1.064E-2</v>
      </c>
      <c r="W26" s="21">
        <f t="shared" si="8"/>
        <v>1.064E-2</v>
      </c>
      <c r="X26" s="21">
        <f t="shared" si="8"/>
        <v>1.064E-2</v>
      </c>
      <c r="Y26" s="21">
        <f t="shared" si="8"/>
        <v>1.064E-2</v>
      </c>
      <c r="Z26" s="21">
        <f t="shared" si="8"/>
        <v>1.064E-2</v>
      </c>
      <c r="AA26" s="21">
        <f t="shared" si="8"/>
        <v>1.064E-2</v>
      </c>
      <c r="AB26" s="21">
        <f t="shared" si="8"/>
        <v>1.064E-2</v>
      </c>
      <c r="AC26" s="21">
        <f t="shared" si="8"/>
        <v>1.064E-2</v>
      </c>
      <c r="AD26" s="21">
        <f t="shared" si="8"/>
        <v>1.064E-2</v>
      </c>
      <c r="AE26" s="21">
        <f t="shared" si="8"/>
        <v>1.064E-2</v>
      </c>
      <c r="AF26" s="21">
        <f t="shared" si="8"/>
        <v>1.064E-2</v>
      </c>
      <c r="AG26" s="21">
        <f t="shared" si="8"/>
        <v>1.064E-2</v>
      </c>
      <c r="AH26" s="21">
        <f t="shared" si="8"/>
        <v>1.064E-2</v>
      </c>
      <c r="AI26" s="21">
        <f t="shared" si="8"/>
        <v>1.064E-2</v>
      </c>
      <c r="AJ26" s="21">
        <f t="shared" si="8"/>
        <v>1.064E-2</v>
      </c>
      <c r="AK26" s="21">
        <f t="shared" si="8"/>
        <v>1.064E-2</v>
      </c>
      <c r="AL26" s="21">
        <f t="shared" si="8"/>
        <v>1.064E-2</v>
      </c>
      <c r="AM26" s="21">
        <f t="shared" si="8"/>
        <v>1.064E-2</v>
      </c>
      <c r="AN26" s="21">
        <f t="shared" si="8"/>
        <v>1.064E-2</v>
      </c>
      <c r="AO26" s="21">
        <f t="shared" si="8"/>
        <v>1.064E-2</v>
      </c>
      <c r="AP26" s="21">
        <f t="shared" si="8"/>
        <v>1.064E-2</v>
      </c>
      <c r="AQ26" s="21">
        <f t="shared" si="8"/>
        <v>1.064E-2</v>
      </c>
      <c r="AR26" s="21">
        <f t="shared" si="8"/>
        <v>1.064E-2</v>
      </c>
      <c r="AS26" s="21">
        <f t="shared" si="8"/>
        <v>1.064E-2</v>
      </c>
      <c r="AT26" s="21">
        <f t="shared" si="8"/>
        <v>1.064E-2</v>
      </c>
      <c r="AU26" s="21">
        <f t="shared" si="8"/>
        <v>1.064E-2</v>
      </c>
      <c r="AV26" s="21">
        <f t="shared" si="8"/>
        <v>1.064E-2</v>
      </c>
      <c r="AW26" s="21">
        <f t="shared" si="8"/>
        <v>1.064E-2</v>
      </c>
      <c r="AX26" s="21">
        <f t="shared" si="8"/>
        <v>1.064E-2</v>
      </c>
      <c r="AY26" s="21">
        <f t="shared" si="8"/>
        <v>1.064E-2</v>
      </c>
      <c r="AZ26" s="21">
        <f t="shared" si="8"/>
        <v>1.064E-2</v>
      </c>
      <c r="BA26" s="21">
        <f t="shared" si="8"/>
        <v>1.064E-2</v>
      </c>
      <c r="BB26" s="21">
        <f t="shared" si="8"/>
        <v>1.064E-2</v>
      </c>
      <c r="BC26" s="21">
        <f t="shared" si="8"/>
        <v>1.064E-2</v>
      </c>
      <c r="BD26" s="21">
        <f t="shared" si="8"/>
        <v>1.064E-2</v>
      </c>
      <c r="BE26" s="21">
        <f t="shared" si="8"/>
        <v>1.064E-2</v>
      </c>
      <c r="BF26" s="15"/>
    </row>
    <row r="27" spans="2:58" x14ac:dyDescent="0.35">
      <c r="B27" s="12"/>
      <c r="C27" s="14" t="s">
        <v>54</v>
      </c>
      <c r="D27" s="14" t="s">
        <v>32</v>
      </c>
      <c r="E27" s="21">
        <f>E22</f>
        <v>0.96576000000000006</v>
      </c>
      <c r="F27" s="21">
        <f t="shared" ref="F27:BE27" si="9">F22</f>
        <v>0.96576000000000006</v>
      </c>
      <c r="G27" s="21">
        <f t="shared" si="9"/>
        <v>0.96576000000000006</v>
      </c>
      <c r="H27" s="21">
        <f t="shared" si="9"/>
        <v>0.96576000000000006</v>
      </c>
      <c r="I27" s="21">
        <f t="shared" si="9"/>
        <v>0.96576000000000006</v>
      </c>
      <c r="J27" s="21">
        <f t="shared" si="9"/>
        <v>0.96576000000000006</v>
      </c>
      <c r="K27" s="21">
        <f t="shared" si="9"/>
        <v>0.96576000000000006</v>
      </c>
      <c r="L27" s="21">
        <f t="shared" si="9"/>
        <v>0.96576000000000006</v>
      </c>
      <c r="M27" s="21">
        <f t="shared" si="9"/>
        <v>0.96576000000000006</v>
      </c>
      <c r="N27" s="21">
        <f t="shared" si="9"/>
        <v>0.96576000000000006</v>
      </c>
      <c r="O27" s="21">
        <f t="shared" si="9"/>
        <v>0.96576000000000006</v>
      </c>
      <c r="P27" s="21">
        <f t="shared" si="9"/>
        <v>0.96576000000000006</v>
      </c>
      <c r="Q27" s="21">
        <f t="shared" si="9"/>
        <v>0.96576000000000006</v>
      </c>
      <c r="R27" s="21">
        <f t="shared" si="9"/>
        <v>0.96576000000000006</v>
      </c>
      <c r="S27" s="21">
        <f t="shared" si="9"/>
        <v>0.96576000000000006</v>
      </c>
      <c r="T27" s="21">
        <f t="shared" si="9"/>
        <v>0.96576000000000006</v>
      </c>
      <c r="U27" s="21">
        <f t="shared" si="9"/>
        <v>0.96576000000000006</v>
      </c>
      <c r="V27" s="21">
        <f t="shared" si="9"/>
        <v>0.96576000000000006</v>
      </c>
      <c r="W27" s="21">
        <f t="shared" si="9"/>
        <v>0.96576000000000006</v>
      </c>
      <c r="X27" s="21">
        <f t="shared" si="9"/>
        <v>0.96576000000000006</v>
      </c>
      <c r="Y27" s="21">
        <f t="shared" si="9"/>
        <v>0.96576000000000006</v>
      </c>
      <c r="Z27" s="21">
        <f t="shared" si="9"/>
        <v>0.96576000000000006</v>
      </c>
      <c r="AA27" s="21">
        <f t="shared" si="9"/>
        <v>0.96576000000000006</v>
      </c>
      <c r="AB27" s="21">
        <f t="shared" si="9"/>
        <v>0.96576000000000006</v>
      </c>
      <c r="AC27" s="21">
        <f t="shared" si="9"/>
        <v>0.96576000000000006</v>
      </c>
      <c r="AD27" s="21">
        <f t="shared" si="9"/>
        <v>0.96576000000000006</v>
      </c>
      <c r="AE27" s="21">
        <f t="shared" si="9"/>
        <v>0.96576000000000006</v>
      </c>
      <c r="AF27" s="21">
        <f t="shared" si="9"/>
        <v>0.96576000000000006</v>
      </c>
      <c r="AG27" s="21">
        <f t="shared" si="9"/>
        <v>0.96576000000000006</v>
      </c>
      <c r="AH27" s="21">
        <f t="shared" si="9"/>
        <v>0.96576000000000006</v>
      </c>
      <c r="AI27" s="21">
        <f t="shared" si="9"/>
        <v>0.96576000000000006</v>
      </c>
      <c r="AJ27" s="21">
        <f t="shared" si="9"/>
        <v>0.96576000000000006</v>
      </c>
      <c r="AK27" s="21">
        <f t="shared" si="9"/>
        <v>0.96576000000000006</v>
      </c>
      <c r="AL27" s="21">
        <f t="shared" si="9"/>
        <v>0.96576000000000006</v>
      </c>
      <c r="AM27" s="21">
        <f t="shared" si="9"/>
        <v>0.96576000000000006</v>
      </c>
      <c r="AN27" s="21">
        <f t="shared" si="9"/>
        <v>0.96576000000000006</v>
      </c>
      <c r="AO27" s="21">
        <f t="shared" si="9"/>
        <v>0.96576000000000006</v>
      </c>
      <c r="AP27" s="21">
        <f t="shared" si="9"/>
        <v>0.96576000000000006</v>
      </c>
      <c r="AQ27" s="21">
        <f t="shared" si="9"/>
        <v>0.96576000000000006</v>
      </c>
      <c r="AR27" s="21">
        <f t="shared" si="9"/>
        <v>0.96576000000000006</v>
      </c>
      <c r="AS27" s="21">
        <f t="shared" si="9"/>
        <v>0.96576000000000006</v>
      </c>
      <c r="AT27" s="21">
        <f t="shared" si="9"/>
        <v>0.96576000000000006</v>
      </c>
      <c r="AU27" s="21">
        <f t="shared" si="9"/>
        <v>0.96576000000000006</v>
      </c>
      <c r="AV27" s="21">
        <f t="shared" si="9"/>
        <v>0.96576000000000006</v>
      </c>
      <c r="AW27" s="21">
        <f t="shared" si="9"/>
        <v>0.96576000000000006</v>
      </c>
      <c r="AX27" s="21">
        <f t="shared" si="9"/>
        <v>0.96576000000000006</v>
      </c>
      <c r="AY27" s="21">
        <f t="shared" si="9"/>
        <v>0.96576000000000006</v>
      </c>
      <c r="AZ27" s="21">
        <f t="shared" si="9"/>
        <v>0.96576000000000006</v>
      </c>
      <c r="BA27" s="21">
        <f t="shared" si="9"/>
        <v>0.96576000000000006</v>
      </c>
      <c r="BB27" s="21">
        <f t="shared" si="9"/>
        <v>0.96576000000000006</v>
      </c>
      <c r="BC27" s="21">
        <f t="shared" si="9"/>
        <v>0.96576000000000006</v>
      </c>
      <c r="BD27" s="21">
        <f t="shared" si="9"/>
        <v>0.96576000000000006</v>
      </c>
      <c r="BE27" s="21">
        <f t="shared" si="9"/>
        <v>0.96576000000000006</v>
      </c>
      <c r="BF27" s="15"/>
    </row>
    <row r="28" spans="2:58" x14ac:dyDescent="0.35">
      <c r="B28" s="12"/>
      <c r="C28" s="14"/>
      <c r="D28" s="14"/>
      <c r="E28" s="31">
        <f>SUM(E25:E27)</f>
        <v>1</v>
      </c>
      <c r="F28" s="31">
        <f t="shared" ref="F28:BE28" si="10">SUM(F25:F27)</f>
        <v>1</v>
      </c>
      <c r="G28" s="31">
        <f t="shared" si="10"/>
        <v>1</v>
      </c>
      <c r="H28" s="31">
        <f t="shared" si="10"/>
        <v>1</v>
      </c>
      <c r="I28" s="31">
        <f t="shared" si="10"/>
        <v>1</v>
      </c>
      <c r="J28" s="31">
        <f t="shared" si="10"/>
        <v>1</v>
      </c>
      <c r="K28" s="31">
        <f t="shared" si="10"/>
        <v>1</v>
      </c>
      <c r="L28" s="31">
        <f t="shared" si="10"/>
        <v>1</v>
      </c>
      <c r="M28" s="31">
        <f t="shared" si="10"/>
        <v>1</v>
      </c>
      <c r="N28" s="31">
        <f t="shared" si="10"/>
        <v>1</v>
      </c>
      <c r="O28" s="31">
        <f t="shared" si="10"/>
        <v>1</v>
      </c>
      <c r="P28" s="31">
        <f t="shared" si="10"/>
        <v>1</v>
      </c>
      <c r="Q28" s="31">
        <f t="shared" si="10"/>
        <v>1</v>
      </c>
      <c r="R28" s="31">
        <f t="shared" si="10"/>
        <v>1</v>
      </c>
      <c r="S28" s="31">
        <f t="shared" si="10"/>
        <v>1</v>
      </c>
      <c r="T28" s="31">
        <f t="shared" si="10"/>
        <v>1</v>
      </c>
      <c r="U28" s="31">
        <f t="shared" si="10"/>
        <v>1</v>
      </c>
      <c r="V28" s="31">
        <f t="shared" si="10"/>
        <v>1</v>
      </c>
      <c r="W28" s="31">
        <f t="shared" si="10"/>
        <v>1</v>
      </c>
      <c r="X28" s="31">
        <f t="shared" si="10"/>
        <v>1</v>
      </c>
      <c r="Y28" s="31">
        <f t="shared" si="10"/>
        <v>1</v>
      </c>
      <c r="Z28" s="31">
        <f t="shared" si="10"/>
        <v>1</v>
      </c>
      <c r="AA28" s="31">
        <f t="shared" si="10"/>
        <v>1</v>
      </c>
      <c r="AB28" s="31">
        <f t="shared" si="10"/>
        <v>1</v>
      </c>
      <c r="AC28" s="31">
        <f t="shared" si="10"/>
        <v>1</v>
      </c>
      <c r="AD28" s="31">
        <f t="shared" si="10"/>
        <v>1</v>
      </c>
      <c r="AE28" s="31">
        <f t="shared" si="10"/>
        <v>1</v>
      </c>
      <c r="AF28" s="31">
        <f t="shared" si="10"/>
        <v>1</v>
      </c>
      <c r="AG28" s="31">
        <f t="shared" si="10"/>
        <v>1</v>
      </c>
      <c r="AH28" s="31">
        <f t="shared" si="10"/>
        <v>1</v>
      </c>
      <c r="AI28" s="31">
        <f t="shared" si="10"/>
        <v>1</v>
      </c>
      <c r="AJ28" s="31">
        <f t="shared" si="10"/>
        <v>1</v>
      </c>
      <c r="AK28" s="31">
        <f t="shared" si="10"/>
        <v>1</v>
      </c>
      <c r="AL28" s="31">
        <f t="shared" si="10"/>
        <v>1</v>
      </c>
      <c r="AM28" s="31">
        <f t="shared" si="10"/>
        <v>1</v>
      </c>
      <c r="AN28" s="31">
        <f t="shared" si="10"/>
        <v>1</v>
      </c>
      <c r="AO28" s="31">
        <f t="shared" si="10"/>
        <v>1</v>
      </c>
      <c r="AP28" s="31">
        <f t="shared" si="10"/>
        <v>1</v>
      </c>
      <c r="AQ28" s="31">
        <f t="shared" si="10"/>
        <v>1</v>
      </c>
      <c r="AR28" s="31">
        <f t="shared" si="10"/>
        <v>1</v>
      </c>
      <c r="AS28" s="31">
        <f t="shared" si="10"/>
        <v>1</v>
      </c>
      <c r="AT28" s="31">
        <f t="shared" si="10"/>
        <v>1</v>
      </c>
      <c r="AU28" s="31">
        <f t="shared" si="10"/>
        <v>1</v>
      </c>
      <c r="AV28" s="31">
        <f t="shared" si="10"/>
        <v>1</v>
      </c>
      <c r="AW28" s="31">
        <f t="shared" si="10"/>
        <v>1</v>
      </c>
      <c r="AX28" s="31">
        <f t="shared" si="10"/>
        <v>1</v>
      </c>
      <c r="AY28" s="31">
        <f t="shared" si="10"/>
        <v>1</v>
      </c>
      <c r="AZ28" s="31">
        <f t="shared" si="10"/>
        <v>1</v>
      </c>
      <c r="BA28" s="31">
        <f t="shared" si="10"/>
        <v>1</v>
      </c>
      <c r="BB28" s="31">
        <f t="shared" si="10"/>
        <v>1</v>
      </c>
      <c r="BC28" s="31">
        <f t="shared" si="10"/>
        <v>1</v>
      </c>
      <c r="BD28" s="31">
        <f t="shared" si="10"/>
        <v>1</v>
      </c>
      <c r="BE28" s="31">
        <f t="shared" si="10"/>
        <v>1</v>
      </c>
      <c r="BF28" s="15"/>
    </row>
    <row r="29" spans="2:58" ht="15" thickBot="1" x14ac:dyDescent="0.4"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8"/>
    </row>
    <row r="32" spans="2:58" ht="15" thickBot="1" x14ac:dyDescent="0.4"/>
    <row r="33" spans="2:58" x14ac:dyDescent="0.3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1"/>
    </row>
    <row r="34" spans="2:58" x14ac:dyDescent="0.35">
      <c r="B34" s="12"/>
      <c r="C34" s="14"/>
      <c r="D34" s="13" t="s">
        <v>80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5"/>
    </row>
    <row r="35" spans="2:58" x14ac:dyDescent="0.35">
      <c r="B35" s="12"/>
      <c r="C35" s="14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5"/>
    </row>
    <row r="36" spans="2:58" x14ac:dyDescent="0.35">
      <c r="B36" s="12"/>
      <c r="C36" s="14"/>
      <c r="D36" s="25" t="s">
        <v>77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5"/>
    </row>
    <row r="37" spans="2:58" x14ac:dyDescent="0.35">
      <c r="B37" s="12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5"/>
    </row>
    <row r="38" spans="2:58" x14ac:dyDescent="0.35">
      <c r="B38" s="12"/>
      <c r="C38" s="13" t="s">
        <v>63</v>
      </c>
      <c r="D38" s="13" t="s">
        <v>17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5"/>
    </row>
    <row r="39" spans="2:58" x14ac:dyDescent="0.35">
      <c r="B39" s="12"/>
      <c r="C39" s="14" t="s">
        <v>48</v>
      </c>
      <c r="D39" s="14" t="s">
        <v>18</v>
      </c>
      <c r="E39" s="39">
        <f t="shared" ref="E39:BE39" si="11">E9*E60</f>
        <v>5.6856412285567995E-2</v>
      </c>
      <c r="F39" s="39">
        <f t="shared" si="11"/>
        <v>5.6332038360863999E-2</v>
      </c>
      <c r="G39" s="39">
        <f t="shared" si="11"/>
        <v>5.6443596518483997E-2</v>
      </c>
      <c r="H39" s="39">
        <f t="shared" si="11"/>
        <v>5.4061360261080903E-2</v>
      </c>
      <c r="I39" s="39">
        <f t="shared" si="11"/>
        <v>5.7317312152605798E-2</v>
      </c>
      <c r="J39" s="39">
        <f t="shared" si="11"/>
        <v>6.0633593376846338E-2</v>
      </c>
      <c r="K39" s="39">
        <f t="shared" si="11"/>
        <v>6.400885675187315E-2</v>
      </c>
      <c r="L39" s="39">
        <f t="shared" si="11"/>
        <v>6.7442025764680363E-2</v>
      </c>
      <c r="M39" s="39">
        <f t="shared" si="11"/>
        <v>7.0931189495838431E-2</v>
      </c>
      <c r="N39" s="39">
        <f t="shared" si="11"/>
        <v>7.4474963614739653E-2</v>
      </c>
      <c r="O39" s="39">
        <f t="shared" si="11"/>
        <v>7.8071608614756524E-2</v>
      </c>
      <c r="P39" s="39">
        <f t="shared" si="11"/>
        <v>8.1719839622032567E-2</v>
      </c>
      <c r="Q39" s="39">
        <f t="shared" si="11"/>
        <v>8.5417418324532007E-2</v>
      </c>
      <c r="R39" s="39">
        <f t="shared" si="11"/>
        <v>8.7085508579228491E-2</v>
      </c>
      <c r="S39" s="39">
        <f t="shared" si="11"/>
        <v>8.8755125100375823E-2</v>
      </c>
      <c r="T39" s="39">
        <f t="shared" si="11"/>
        <v>9.0425131200973854E-2</v>
      </c>
      <c r="U39" s="39">
        <f t="shared" si="11"/>
        <v>9.2094761163260777E-2</v>
      </c>
      <c r="V39" s="39">
        <f t="shared" si="11"/>
        <v>9.3762948880782904E-2</v>
      </c>
      <c r="W39" s="39">
        <f t="shared" si="11"/>
        <v>9.5428887104560697E-2</v>
      </c>
      <c r="X39" s="39">
        <f t="shared" si="11"/>
        <v>9.7091385505368569E-2</v>
      </c>
      <c r="Y39" s="39">
        <f t="shared" si="11"/>
        <v>9.8749698620361592E-2</v>
      </c>
      <c r="Z39" s="39">
        <f t="shared" si="11"/>
        <v>0.10040280181410774</v>
      </c>
      <c r="AA39" s="39">
        <f t="shared" si="11"/>
        <v>0.10204982983411987</v>
      </c>
      <c r="AB39" s="39">
        <f t="shared" si="11"/>
        <v>0.10369020645318977</v>
      </c>
      <c r="AC39" s="39">
        <f t="shared" si="11"/>
        <v>0.10532317141584004</v>
      </c>
      <c r="AD39" s="39">
        <f t="shared" si="11"/>
        <v>0.10694773510505973</v>
      </c>
      <c r="AE39" s="39">
        <f t="shared" si="11"/>
        <v>0.10856330243487948</v>
      </c>
      <c r="AF39" s="39">
        <f t="shared" si="11"/>
        <v>0.1101688616148748</v>
      </c>
      <c r="AG39" s="39">
        <f t="shared" si="11"/>
        <v>0.11176377715216004</v>
      </c>
      <c r="AH39" s="39">
        <f t="shared" si="11"/>
        <v>0.11334766634513979</v>
      </c>
      <c r="AI39" s="39">
        <f t="shared" si="11"/>
        <v>0.11491938404833309</v>
      </c>
      <c r="AJ39" s="39">
        <f t="shared" si="11"/>
        <v>0.11647860805886601</v>
      </c>
      <c r="AK39" s="39">
        <f t="shared" si="11"/>
        <v>0.11802507241616</v>
      </c>
      <c r="AL39" s="39">
        <f t="shared" si="11"/>
        <v>0.11865344100729086</v>
      </c>
      <c r="AM39" s="39">
        <f t="shared" si="11"/>
        <v>0.11925263993585379</v>
      </c>
      <c r="AN39" s="39">
        <f t="shared" si="11"/>
        <v>0.11982218549967148</v>
      </c>
      <c r="AO39" s="39">
        <f t="shared" si="11"/>
        <v>0.12036161579944123</v>
      </c>
      <c r="AP39" s="39">
        <f t="shared" si="11"/>
        <v>0.12087049136111908</v>
      </c>
      <c r="AQ39" s="39">
        <f t="shared" si="11"/>
        <v>0.12134839573089104</v>
      </c>
      <c r="AR39" s="39">
        <f t="shared" si="11"/>
        <v>0.12179493604160739</v>
      </c>
      <c r="AS39" s="39">
        <f t="shared" si="11"/>
        <v>0.12220974354960416</v>
      </c>
      <c r="AT39" s="39">
        <f t="shared" si="11"/>
        <v>0.12259247414088831</v>
      </c>
      <c r="AU39" s="39">
        <f t="shared" si="11"/>
        <v>0.12294280880571597</v>
      </c>
      <c r="AV39" s="39">
        <f t="shared" si="11"/>
        <v>0.12326045408065017</v>
      </c>
      <c r="AW39" s="39">
        <f t="shared" si="11"/>
        <v>0.1235451424572421</v>
      </c>
      <c r="AX39" s="39">
        <f t="shared" si="11"/>
        <v>0.12379663275654178</v>
      </c>
      <c r="AY39" s="39">
        <f t="shared" si="11"/>
        <v>0.12401471046870553</v>
      </c>
      <c r="AZ39" s="39">
        <f t="shared" si="11"/>
        <v>0.12419918805703281</v>
      </c>
      <c r="BA39" s="39">
        <f t="shared" si="11"/>
        <v>0.12434990522583039</v>
      </c>
      <c r="BB39" s="39">
        <f t="shared" si="11"/>
        <v>0.12446672915157106</v>
      </c>
      <c r="BC39" s="39">
        <f t="shared" si="11"/>
        <v>0.12454955467688038</v>
      </c>
      <c r="BD39" s="39">
        <f t="shared" si="11"/>
        <v>0.1245983044669587</v>
      </c>
      <c r="BE39" s="39">
        <f t="shared" si="11"/>
        <v>0.12461292912811341</v>
      </c>
      <c r="BF39" s="15"/>
    </row>
    <row r="40" spans="2:58" x14ac:dyDescent="0.35">
      <c r="B40" s="12"/>
      <c r="C40" s="14" t="s">
        <v>49</v>
      </c>
      <c r="D40" s="14" t="s">
        <v>19</v>
      </c>
      <c r="E40" s="39">
        <f t="shared" ref="E40:BE40" si="12">E10*E60</f>
        <v>0.12611008740031998</v>
      </c>
      <c r="F40" s="39">
        <f t="shared" si="12"/>
        <v>0.12494700237936</v>
      </c>
      <c r="G40" s="39">
        <f t="shared" si="12"/>
        <v>0.12519444340565999</v>
      </c>
      <c r="H40" s="39">
        <f t="shared" si="12"/>
        <v>0.11991053591743507</v>
      </c>
      <c r="I40" s="39">
        <f t="shared" si="12"/>
        <v>0.12713238409788502</v>
      </c>
      <c r="J40" s="39">
        <f t="shared" si="12"/>
        <v>0.13448804545992232</v>
      </c>
      <c r="K40" s="39">
        <f t="shared" si="12"/>
        <v>0.14197453189325246</v>
      </c>
      <c r="L40" s="39">
        <f t="shared" si="12"/>
        <v>0.14958945564346396</v>
      </c>
      <c r="M40" s="39">
        <f t="shared" si="12"/>
        <v>0.15732857820505514</v>
      </c>
      <c r="N40" s="39">
        <f t="shared" si="12"/>
        <v>0.1651888290702872</v>
      </c>
      <c r="O40" s="39">
        <f t="shared" si="12"/>
        <v>0.17316634993498625</v>
      </c>
      <c r="P40" s="39">
        <f t="shared" si="12"/>
        <v>0.18125829089097448</v>
      </c>
      <c r="Q40" s="39">
        <f t="shared" si="12"/>
        <v>0.18945968726118001</v>
      </c>
      <c r="R40" s="39">
        <f t="shared" si="12"/>
        <v>0.19315958669828875</v>
      </c>
      <c r="S40" s="39">
        <f t="shared" si="12"/>
        <v>0.19686287146323961</v>
      </c>
      <c r="T40" s="39">
        <f t="shared" si="12"/>
        <v>0.20056702033298709</v>
      </c>
      <c r="U40" s="39">
        <f t="shared" si="12"/>
        <v>0.20427033491099195</v>
      </c>
      <c r="V40" s="39">
        <f t="shared" si="12"/>
        <v>0.20797045052504479</v>
      </c>
      <c r="W40" s="39">
        <f t="shared" si="12"/>
        <v>0.21166557666049177</v>
      </c>
      <c r="X40" s="39">
        <f t="shared" si="12"/>
        <v>0.21535307311341148</v>
      </c>
      <c r="Y40" s="39">
        <f t="shared" si="12"/>
        <v>0.21903128641358396</v>
      </c>
      <c r="Z40" s="39">
        <f t="shared" si="12"/>
        <v>0.22269794387339684</v>
      </c>
      <c r="AA40" s="39">
        <f t="shared" si="12"/>
        <v>0.22635112632379967</v>
      </c>
      <c r="AB40" s="39">
        <f t="shared" si="12"/>
        <v>0.22998955566684948</v>
      </c>
      <c r="AC40" s="39">
        <f t="shared" si="12"/>
        <v>0.23361154562160005</v>
      </c>
      <c r="AD40" s="39">
        <f t="shared" si="12"/>
        <v>0.23721490117287683</v>
      </c>
      <c r="AE40" s="39">
        <f t="shared" si="12"/>
        <v>0.24079830239315372</v>
      </c>
      <c r="AF40" s="39">
        <f t="shared" si="12"/>
        <v>0.24435950508562454</v>
      </c>
      <c r="AG40" s="39">
        <f t="shared" si="12"/>
        <v>0.24789709969840007</v>
      </c>
      <c r="AH40" s="39">
        <f t="shared" si="12"/>
        <v>0.25141023738207696</v>
      </c>
      <c r="AI40" s="39">
        <f t="shared" si="12"/>
        <v>0.25489637815231775</v>
      </c>
      <c r="AJ40" s="39">
        <f t="shared" si="12"/>
        <v>0.25835480734861255</v>
      </c>
      <c r="AK40" s="39">
        <f t="shared" si="12"/>
        <v>0.2617849350584</v>
      </c>
      <c r="AL40" s="39">
        <f t="shared" si="12"/>
        <v>0.26317868494098351</v>
      </c>
      <c r="AM40" s="39">
        <f t="shared" si="12"/>
        <v>0.26450773519606668</v>
      </c>
      <c r="AN40" s="39">
        <f t="shared" si="12"/>
        <v>0.26577101295039912</v>
      </c>
      <c r="AO40" s="39">
        <f t="shared" si="12"/>
        <v>0.26696749369048989</v>
      </c>
      <c r="AP40" s="39">
        <f t="shared" si="12"/>
        <v>0.26809620264308365</v>
      </c>
      <c r="AQ40" s="39">
        <f t="shared" si="12"/>
        <v>0.26915621609483348</v>
      </c>
      <c r="AR40" s="39">
        <f t="shared" si="12"/>
        <v>0.27014666264867804</v>
      </c>
      <c r="AS40" s="39">
        <f t="shared" si="12"/>
        <v>0.27106672441453555</v>
      </c>
      <c r="AT40" s="39">
        <f t="shared" si="12"/>
        <v>0.2719156381320455</v>
      </c>
      <c r="AU40" s="39">
        <f t="shared" si="12"/>
        <v>0.27269269622320458</v>
      </c>
      <c r="AV40" s="39">
        <f t="shared" si="12"/>
        <v>0.27339724777287067</v>
      </c>
      <c r="AW40" s="39">
        <f t="shared" si="12"/>
        <v>0.27402869943523622</v>
      </c>
      <c r="AX40" s="39">
        <f t="shared" si="12"/>
        <v>0.27458651626450997</v>
      </c>
      <c r="AY40" s="39">
        <f t="shared" si="12"/>
        <v>0.27507022246818141</v>
      </c>
      <c r="AZ40" s="39">
        <f t="shared" si="12"/>
        <v>0.27547940208138855</v>
      </c>
      <c r="BA40" s="39">
        <f t="shared" si="12"/>
        <v>0.27581369956105234</v>
      </c>
      <c r="BB40" s="39">
        <f t="shared" si="12"/>
        <v>0.27607282029859748</v>
      </c>
      <c r="BC40" s="39">
        <f t="shared" si="12"/>
        <v>0.27625653105022341</v>
      </c>
      <c r="BD40" s="39">
        <f t="shared" si="12"/>
        <v>0.27636466028385576</v>
      </c>
      <c r="BE40" s="39">
        <f t="shared" si="12"/>
        <v>0.27639709844205601</v>
      </c>
      <c r="BF40" s="15"/>
    </row>
    <row r="41" spans="2:58" x14ac:dyDescent="0.35">
      <c r="B41" s="12"/>
      <c r="C41" s="14" t="s">
        <v>50</v>
      </c>
      <c r="D41" s="14" t="s">
        <v>20</v>
      </c>
      <c r="E41" s="39">
        <f t="shared" ref="E41:BE41" si="13">E11*E60</f>
        <v>2.3223065721813509</v>
      </c>
      <c r="F41" s="39">
        <f t="shared" si="13"/>
        <v>2.3008884600868997</v>
      </c>
      <c r="G41" s="39">
        <f t="shared" si="13"/>
        <v>2.3054450656166354</v>
      </c>
      <c r="H41" s="39">
        <f t="shared" si="13"/>
        <v>2.208142357009744</v>
      </c>
      <c r="I41" s="39">
        <f t="shared" si="13"/>
        <v>2.3411320792316976</v>
      </c>
      <c r="J41" s="39">
        <f t="shared" si="13"/>
        <v>2.476585959852482</v>
      </c>
      <c r="K41" s="39">
        <f t="shared" si="13"/>
        <v>2.6144489730742535</v>
      </c>
      <c r="L41" s="39">
        <f t="shared" si="13"/>
        <v>2.7546771486018775</v>
      </c>
      <c r="M41" s="39">
        <f t="shared" si="13"/>
        <v>2.897192434715735</v>
      </c>
      <c r="N41" s="39">
        <f t="shared" si="13"/>
        <v>3.0419382882760284</v>
      </c>
      <c r="O41" s="39">
        <f t="shared" si="13"/>
        <v>3.1888436589383713</v>
      </c>
      <c r="P41" s="39">
        <f t="shared" si="13"/>
        <v>3.3378560658851866</v>
      </c>
      <c r="Q41" s="39">
        <f t="shared" si="13"/>
        <v>3.4888840850089307</v>
      </c>
      <c r="R41" s="39">
        <f t="shared" si="13"/>
        <v>3.5570174195924884</v>
      </c>
      <c r="S41" s="39">
        <f t="shared" si="13"/>
        <v>3.6252130947013663</v>
      </c>
      <c r="T41" s="39">
        <f t="shared" si="13"/>
        <v>3.6934246822268455</v>
      </c>
      <c r="U41" s="39">
        <f t="shared" si="13"/>
        <v>3.7616209063405859</v>
      </c>
      <c r="V41" s="39">
        <f t="shared" si="13"/>
        <v>3.8297582218042496</v>
      </c>
      <c r="W41" s="39">
        <f t="shared" si="13"/>
        <v>3.8978036564422229</v>
      </c>
      <c r="X41" s="39">
        <f t="shared" si="13"/>
        <v>3.9657085911230401</v>
      </c>
      <c r="Y41" s="39">
        <f t="shared" si="13"/>
        <v>4.0334425773327247</v>
      </c>
      <c r="Z41" s="39">
        <f t="shared" si="13"/>
        <v>4.100963763721496</v>
      </c>
      <c r="AA41" s="39">
        <f t="shared" si="13"/>
        <v>4.1682368089539308</v>
      </c>
      <c r="AB41" s="39">
        <f t="shared" si="13"/>
        <v>4.2352381769647236</v>
      </c>
      <c r="AC41" s="39">
        <f t="shared" si="13"/>
        <v>4.3019368150331543</v>
      </c>
      <c r="AD41" s="39">
        <f t="shared" si="13"/>
        <v>4.3682923021408016</v>
      </c>
      <c r="AE41" s="39">
        <f t="shared" si="13"/>
        <v>4.4342803319341311</v>
      </c>
      <c r="AF41" s="39">
        <f t="shared" si="13"/>
        <v>4.4998595777191426</v>
      </c>
      <c r="AG41" s="39">
        <f t="shared" si="13"/>
        <v>4.5650040827172509</v>
      </c>
      <c r="AH41" s="39">
        <f t="shared" si="13"/>
        <v>4.6296982154386281</v>
      </c>
      <c r="AI41" s="39">
        <f t="shared" si="13"/>
        <v>4.6938952022869529</v>
      </c>
      <c r="AJ41" s="39">
        <f t="shared" si="13"/>
        <v>4.7575818828495029</v>
      </c>
      <c r="AK41" s="39">
        <f t="shared" si="13"/>
        <v>4.8207473939364487</v>
      </c>
      <c r="AL41" s="39">
        <f t="shared" si="13"/>
        <v>4.8464131799098276</v>
      </c>
      <c r="AM41" s="39">
        <f t="shared" si="13"/>
        <v>4.8708875277258068</v>
      </c>
      <c r="AN41" s="39">
        <f t="shared" si="13"/>
        <v>4.8941506805144019</v>
      </c>
      <c r="AO41" s="39">
        <f t="shared" si="13"/>
        <v>4.9161837719465007</v>
      </c>
      <c r="AP41" s="39">
        <f t="shared" si="13"/>
        <v>4.9369688516552133</v>
      </c>
      <c r="AQ41" s="39">
        <f t="shared" si="13"/>
        <v>4.956488909537538</v>
      </c>
      <c r="AR41" s="39">
        <f t="shared" si="13"/>
        <v>4.9747278988904373</v>
      </c>
      <c r="AS41" s="39">
        <f t="shared" si="13"/>
        <v>4.9916707583373663</v>
      </c>
      <c r="AT41" s="39">
        <f t="shared" si="13"/>
        <v>5.0073034325034715</v>
      </c>
      <c r="AU41" s="39">
        <f t="shared" si="13"/>
        <v>5.0216128913997862</v>
      </c>
      <c r="AV41" s="39">
        <f t="shared" si="13"/>
        <v>5.0345871484791287</v>
      </c>
      <c r="AW41" s="39">
        <f t="shared" si="13"/>
        <v>5.0462152773287379</v>
      </c>
      <c r="AX41" s="39">
        <f t="shared" si="13"/>
        <v>5.0564874269672009</v>
      </c>
      <c r="AY41" s="39">
        <f t="shared" si="13"/>
        <v>5.0653948357157601</v>
      </c>
      <c r="AZ41" s="39">
        <f t="shared" si="13"/>
        <v>5.0729298436167305</v>
      </c>
      <c r="BA41" s="39">
        <f t="shared" si="13"/>
        <v>5.0790859033744447</v>
      </c>
      <c r="BB41" s="39">
        <f t="shared" si="13"/>
        <v>5.0838575897969527</v>
      </c>
      <c r="BC41" s="39">
        <f t="shared" si="13"/>
        <v>5.087240607719437</v>
      </c>
      <c r="BD41" s="39">
        <f t="shared" si="13"/>
        <v>5.0892317983932829</v>
      </c>
      <c r="BE41" s="39">
        <f t="shared" si="13"/>
        <v>5.0898291443275445</v>
      </c>
      <c r="BF41" s="15"/>
    </row>
    <row r="42" spans="2:58" x14ac:dyDescent="0.35">
      <c r="B42" s="12"/>
      <c r="C42" s="14" t="s">
        <v>51</v>
      </c>
      <c r="D42" s="14" t="s">
        <v>21</v>
      </c>
      <c r="E42" s="39">
        <f t="shared" ref="E42:BE42" si="14">E12*E60</f>
        <v>2.8383746993327614</v>
      </c>
      <c r="F42" s="39">
        <f t="shared" si="14"/>
        <v>2.8121970067728768</v>
      </c>
      <c r="G42" s="39">
        <f t="shared" si="14"/>
        <v>2.8177661913092202</v>
      </c>
      <c r="H42" s="39">
        <f t="shared" si="14"/>
        <v>2.6988406585674642</v>
      </c>
      <c r="I42" s="39">
        <f t="shared" si="14"/>
        <v>2.8613836523942964</v>
      </c>
      <c r="J42" s="39">
        <f t="shared" si="14"/>
        <v>3.0269383953752551</v>
      </c>
      <c r="K42" s="39">
        <f t="shared" si="14"/>
        <v>3.1954376337574204</v>
      </c>
      <c r="L42" s="39">
        <f t="shared" si="14"/>
        <v>3.3668276260689605</v>
      </c>
      <c r="M42" s="39">
        <f t="shared" si="14"/>
        <v>3.541012975763675</v>
      </c>
      <c r="N42" s="39">
        <f t="shared" si="14"/>
        <v>3.7179245745595892</v>
      </c>
      <c r="O42" s="39">
        <f t="shared" si="14"/>
        <v>3.8974755831468975</v>
      </c>
      <c r="P42" s="39">
        <f t="shared" si="14"/>
        <v>4.079601858304116</v>
      </c>
      <c r="Q42" s="39">
        <f t="shared" si="14"/>
        <v>4.2641916594553591</v>
      </c>
      <c r="R42" s="39">
        <f t="shared" si="14"/>
        <v>4.3474657350574848</v>
      </c>
      <c r="S42" s="39">
        <f t="shared" si="14"/>
        <v>4.4308160046350018</v>
      </c>
      <c r="T42" s="39">
        <f t="shared" si="14"/>
        <v>4.5141857227216988</v>
      </c>
      <c r="U42" s="39">
        <f t="shared" si="14"/>
        <v>4.5975366633051591</v>
      </c>
      <c r="V42" s="39">
        <f t="shared" si="14"/>
        <v>4.6808156044274147</v>
      </c>
      <c r="W42" s="39">
        <f t="shared" si="14"/>
        <v>4.7639822467627155</v>
      </c>
      <c r="X42" s="39">
        <f t="shared" si="14"/>
        <v>4.8469771669281592</v>
      </c>
      <c r="Y42" s="39">
        <f t="shared" si="14"/>
        <v>4.9297631500733292</v>
      </c>
      <c r="Z42" s="39">
        <f t="shared" si="14"/>
        <v>5.0122890445484938</v>
      </c>
      <c r="AA42" s="39">
        <f t="shared" si="14"/>
        <v>5.0945116553881364</v>
      </c>
      <c r="AB42" s="39">
        <f t="shared" si="14"/>
        <v>5.1764022162902164</v>
      </c>
      <c r="AC42" s="39">
        <f t="shared" si="14"/>
        <v>5.2579227739294092</v>
      </c>
      <c r="AD42" s="39">
        <f t="shared" si="14"/>
        <v>5.3390239248387559</v>
      </c>
      <c r="AE42" s="39">
        <f t="shared" si="14"/>
        <v>5.4196759612528256</v>
      </c>
      <c r="AF42" s="39">
        <f t="shared" si="14"/>
        <v>5.4998283727678396</v>
      </c>
      <c r="AG42" s="39">
        <f t="shared" si="14"/>
        <v>5.5794494344321937</v>
      </c>
      <c r="AH42" s="39">
        <f t="shared" si="14"/>
        <v>5.6585200410916547</v>
      </c>
      <c r="AI42" s="39">
        <f t="shared" si="14"/>
        <v>5.7369830250173859</v>
      </c>
      <c r="AJ42" s="39">
        <f t="shared" si="14"/>
        <v>5.8148223012605014</v>
      </c>
      <c r="AK42" s="39">
        <f t="shared" si="14"/>
        <v>5.8920245925889914</v>
      </c>
      <c r="AL42" s="39">
        <f t="shared" si="14"/>
        <v>5.9233938865564539</v>
      </c>
      <c r="AM42" s="39">
        <f t="shared" si="14"/>
        <v>5.9533069783315398</v>
      </c>
      <c r="AN42" s="39">
        <f t="shared" si="14"/>
        <v>5.9817397206287124</v>
      </c>
      <c r="AO42" s="39">
        <f t="shared" si="14"/>
        <v>6.0086690546012775</v>
      </c>
      <c r="AP42" s="39">
        <f t="shared" si="14"/>
        <v>6.0340730409119256</v>
      </c>
      <c r="AQ42" s="39">
        <f t="shared" si="14"/>
        <v>6.0579308894347674</v>
      </c>
      <c r="AR42" s="39">
        <f t="shared" si="14"/>
        <v>6.0802229875327551</v>
      </c>
      <c r="AS42" s="39">
        <f t="shared" si="14"/>
        <v>6.1009309268567797</v>
      </c>
      <c r="AT42" s="39">
        <f t="shared" si="14"/>
        <v>6.1200375286153532</v>
      </c>
      <c r="AU42" s="39">
        <f t="shared" si="14"/>
        <v>6.1375268672664038</v>
      </c>
      <c r="AV42" s="39">
        <f t="shared" si="14"/>
        <v>6.1533842925856002</v>
      </c>
      <c r="AW42" s="39">
        <f t="shared" si="14"/>
        <v>6.1675964500684559</v>
      </c>
      <c r="AX42" s="39">
        <f t="shared" si="14"/>
        <v>6.1801512996265773</v>
      </c>
      <c r="AY42" s="39">
        <f t="shared" si="14"/>
        <v>6.1910381325414825</v>
      </c>
      <c r="AZ42" s="39">
        <f t="shared" si="14"/>
        <v>6.2002475866426687</v>
      </c>
      <c r="BA42" s="39">
        <f t="shared" si="14"/>
        <v>6.2077716596798753</v>
      </c>
      <c r="BB42" s="39">
        <f t="shared" si="14"/>
        <v>6.2136037208629409</v>
      </c>
      <c r="BC42" s="39">
        <f t="shared" si="14"/>
        <v>6.2177385205459768</v>
      </c>
      <c r="BD42" s="39">
        <f t="shared" si="14"/>
        <v>6.2201721980362326</v>
      </c>
      <c r="BE42" s="39">
        <f t="shared" si="14"/>
        <v>6.220902287511441</v>
      </c>
      <c r="BF42" s="15"/>
    </row>
    <row r="43" spans="2:58" x14ac:dyDescent="0.35">
      <c r="B43" s="12"/>
      <c r="C43" s="14"/>
      <c r="D43" s="14"/>
      <c r="E43" s="40">
        <f t="shared" ref="E43:BE43" si="15">E13*E60</f>
        <v>5.3436477711999997</v>
      </c>
      <c r="F43" s="40">
        <f t="shared" si="15"/>
        <v>5.2943645076000001</v>
      </c>
      <c r="G43" s="40">
        <f t="shared" si="15"/>
        <v>5.3048492968499996</v>
      </c>
      <c r="H43" s="40">
        <f t="shared" si="15"/>
        <v>5.0809549117557236</v>
      </c>
      <c r="I43" s="40">
        <f t="shared" si="15"/>
        <v>5.3869654278764845</v>
      </c>
      <c r="J43" s="40">
        <f t="shared" si="15"/>
        <v>5.6986459940645053</v>
      </c>
      <c r="K43" s="40">
        <f t="shared" si="15"/>
        <v>6.0158699954767991</v>
      </c>
      <c r="L43" s="40">
        <f t="shared" si="15"/>
        <v>6.3385362560789815</v>
      </c>
      <c r="M43" s="40">
        <f t="shared" si="15"/>
        <v>6.666465178180303</v>
      </c>
      <c r="N43" s="40">
        <f t="shared" si="15"/>
        <v>6.9995266555206443</v>
      </c>
      <c r="O43" s="40">
        <f t="shared" si="15"/>
        <v>7.3375572006350112</v>
      </c>
      <c r="P43" s="40">
        <f t="shared" si="15"/>
        <v>7.6804360547023087</v>
      </c>
      <c r="Q43" s="40">
        <f t="shared" si="15"/>
        <v>8.027952850050001</v>
      </c>
      <c r="R43" s="40">
        <f t="shared" si="15"/>
        <v>8.18472824992749</v>
      </c>
      <c r="S43" s="40">
        <f t="shared" si="15"/>
        <v>8.3416470958999831</v>
      </c>
      <c r="T43" s="40">
        <f t="shared" si="15"/>
        <v>8.4986025564825045</v>
      </c>
      <c r="U43" s="40">
        <f t="shared" si="15"/>
        <v>8.6555226657199977</v>
      </c>
      <c r="V43" s="40">
        <f t="shared" si="15"/>
        <v>8.8123072256374915</v>
      </c>
      <c r="W43" s="40">
        <f t="shared" si="15"/>
        <v>8.9688803669699908</v>
      </c>
      <c r="X43" s="40">
        <f t="shared" si="15"/>
        <v>9.1251302166699784</v>
      </c>
      <c r="Y43" s="40">
        <f t="shared" si="15"/>
        <v>9.280986712439999</v>
      </c>
      <c r="Z43" s="40">
        <f t="shared" si="15"/>
        <v>9.4363535539574936</v>
      </c>
      <c r="AA43" s="40">
        <f t="shared" si="15"/>
        <v>9.5911494204999865</v>
      </c>
      <c r="AB43" s="40">
        <f t="shared" si="15"/>
        <v>9.7453201553749782</v>
      </c>
      <c r="AC43" s="40">
        <f t="shared" si="15"/>
        <v>9.8987943060000028</v>
      </c>
      <c r="AD43" s="40">
        <f t="shared" si="15"/>
        <v>10.051478863257493</v>
      </c>
      <c r="AE43" s="40">
        <f t="shared" si="15"/>
        <v>10.203317898014989</v>
      </c>
      <c r="AF43" s="40">
        <f t="shared" si="15"/>
        <v>10.354216317187481</v>
      </c>
      <c r="AG43" s="40">
        <f t="shared" si="15"/>
        <v>10.504114394000004</v>
      </c>
      <c r="AH43" s="40">
        <f t="shared" si="15"/>
        <v>10.652976160257499</v>
      </c>
      <c r="AI43" s="40">
        <f t="shared" si="15"/>
        <v>10.800693989504989</v>
      </c>
      <c r="AJ43" s="40">
        <f t="shared" si="15"/>
        <v>10.947237599517482</v>
      </c>
      <c r="AK43" s="40">
        <f t="shared" si="15"/>
        <v>11.092581994</v>
      </c>
      <c r="AL43" s="40">
        <f t="shared" si="15"/>
        <v>11.151639192414555</v>
      </c>
      <c r="AM43" s="40">
        <f t="shared" si="15"/>
        <v>11.207954881189266</v>
      </c>
      <c r="AN43" s="40">
        <f t="shared" si="15"/>
        <v>11.261483599593184</v>
      </c>
      <c r="AO43" s="40">
        <f t="shared" si="15"/>
        <v>11.312181936037708</v>
      </c>
      <c r="AP43" s="40">
        <f t="shared" si="15"/>
        <v>11.360008586571341</v>
      </c>
      <c r="AQ43" s="40">
        <f t="shared" si="15"/>
        <v>11.40492441079803</v>
      </c>
      <c r="AR43" s="40">
        <f t="shared" si="15"/>
        <v>11.446892485113477</v>
      </c>
      <c r="AS43" s="40">
        <f t="shared" si="15"/>
        <v>11.485878153158286</v>
      </c>
      <c r="AT43" s="40">
        <f t="shared" si="15"/>
        <v>11.521849073391758</v>
      </c>
      <c r="AU43" s="40">
        <f t="shared" si="15"/>
        <v>11.55477526369511</v>
      </c>
      <c r="AV43" s="40">
        <f t="shared" si="15"/>
        <v>11.584629142918249</v>
      </c>
      <c r="AW43" s="40">
        <f t="shared" si="15"/>
        <v>11.611385569289672</v>
      </c>
      <c r="AX43" s="40">
        <f t="shared" si="15"/>
        <v>11.635021875614829</v>
      </c>
      <c r="AY43" s="40">
        <f t="shared" si="15"/>
        <v>11.655517901194129</v>
      </c>
      <c r="AZ43" s="40">
        <f t="shared" si="15"/>
        <v>11.67285602039782</v>
      </c>
      <c r="BA43" s="40">
        <f t="shared" si="15"/>
        <v>11.687021167841202</v>
      </c>
      <c r="BB43" s="40">
        <f t="shared" si="15"/>
        <v>11.698000860110062</v>
      </c>
      <c r="BC43" s="40">
        <f t="shared" si="15"/>
        <v>11.705785213992517</v>
      </c>
      <c r="BD43" s="40">
        <f t="shared" si="15"/>
        <v>11.710366961180329</v>
      </c>
      <c r="BE43" s="40">
        <f t="shared" si="15"/>
        <v>11.711741459409154</v>
      </c>
      <c r="BF43" s="15"/>
    </row>
    <row r="44" spans="2:58" x14ac:dyDescent="0.35">
      <c r="B44" s="12"/>
      <c r="C44" s="14"/>
      <c r="D44" s="13" t="s">
        <v>22</v>
      </c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15"/>
    </row>
    <row r="45" spans="2:58" x14ac:dyDescent="0.35">
      <c r="B45" s="12"/>
      <c r="C45" s="14" t="s">
        <v>45</v>
      </c>
      <c r="D45" s="24" t="s">
        <v>23</v>
      </c>
      <c r="E45" s="39">
        <f t="shared" ref="E45:BE45" si="16">E15*E60</f>
        <v>5.6856412285567995E-2</v>
      </c>
      <c r="F45" s="39">
        <f t="shared" si="16"/>
        <v>5.6332038360863999E-2</v>
      </c>
      <c r="G45" s="39">
        <f t="shared" si="16"/>
        <v>5.6443596518483997E-2</v>
      </c>
      <c r="H45" s="39">
        <f t="shared" si="16"/>
        <v>5.4061360261080903E-2</v>
      </c>
      <c r="I45" s="39">
        <f t="shared" si="16"/>
        <v>5.7317312152605798E-2</v>
      </c>
      <c r="J45" s="39">
        <f t="shared" si="16"/>
        <v>6.0633593376846338E-2</v>
      </c>
      <c r="K45" s="39">
        <f t="shared" si="16"/>
        <v>6.400885675187315E-2</v>
      </c>
      <c r="L45" s="39">
        <f t="shared" si="16"/>
        <v>6.7442025764680363E-2</v>
      </c>
      <c r="M45" s="39">
        <f t="shared" si="16"/>
        <v>7.0931189495838431E-2</v>
      </c>
      <c r="N45" s="39">
        <f t="shared" si="16"/>
        <v>7.4474963614739653E-2</v>
      </c>
      <c r="O45" s="39">
        <f t="shared" si="16"/>
        <v>7.8071608614756524E-2</v>
      </c>
      <c r="P45" s="39">
        <f t="shared" si="16"/>
        <v>8.1719839622032567E-2</v>
      </c>
      <c r="Q45" s="39">
        <f t="shared" si="16"/>
        <v>8.5417418324532007E-2</v>
      </c>
      <c r="R45" s="39">
        <f t="shared" si="16"/>
        <v>8.7085508579228491E-2</v>
      </c>
      <c r="S45" s="39">
        <f t="shared" si="16"/>
        <v>8.8755125100375823E-2</v>
      </c>
      <c r="T45" s="39">
        <f t="shared" si="16"/>
        <v>9.0425131200973854E-2</v>
      </c>
      <c r="U45" s="39">
        <f t="shared" si="16"/>
        <v>9.2094761163260777E-2</v>
      </c>
      <c r="V45" s="39">
        <f t="shared" si="16"/>
        <v>9.3762948880782904E-2</v>
      </c>
      <c r="W45" s="39">
        <f t="shared" si="16"/>
        <v>9.5428887104560697E-2</v>
      </c>
      <c r="X45" s="39">
        <f t="shared" si="16"/>
        <v>9.7091385505368569E-2</v>
      </c>
      <c r="Y45" s="39">
        <f t="shared" si="16"/>
        <v>9.8749698620361592E-2</v>
      </c>
      <c r="Z45" s="39">
        <f t="shared" si="16"/>
        <v>0.10040280181410774</v>
      </c>
      <c r="AA45" s="39">
        <f t="shared" si="16"/>
        <v>0.10204982983411987</v>
      </c>
      <c r="AB45" s="39">
        <f t="shared" si="16"/>
        <v>0.10369020645318977</v>
      </c>
      <c r="AC45" s="39">
        <f t="shared" si="16"/>
        <v>0.10532317141584004</v>
      </c>
      <c r="AD45" s="39">
        <f t="shared" si="16"/>
        <v>0.10694773510505973</v>
      </c>
      <c r="AE45" s="39">
        <f t="shared" si="16"/>
        <v>0.10856330243487948</v>
      </c>
      <c r="AF45" s="39">
        <f t="shared" si="16"/>
        <v>0.1101688616148748</v>
      </c>
      <c r="AG45" s="39">
        <f t="shared" si="16"/>
        <v>0.11176377715216004</v>
      </c>
      <c r="AH45" s="39">
        <f t="shared" si="16"/>
        <v>0.11334766634513979</v>
      </c>
      <c r="AI45" s="39">
        <f t="shared" si="16"/>
        <v>0.11491938404833309</v>
      </c>
      <c r="AJ45" s="39">
        <f t="shared" si="16"/>
        <v>0.11647860805886601</v>
      </c>
      <c r="AK45" s="39">
        <f t="shared" si="16"/>
        <v>0.11802507241616</v>
      </c>
      <c r="AL45" s="39">
        <f t="shared" si="16"/>
        <v>0.11865344100729086</v>
      </c>
      <c r="AM45" s="39">
        <f t="shared" si="16"/>
        <v>0.11925263993585379</v>
      </c>
      <c r="AN45" s="39">
        <f t="shared" si="16"/>
        <v>0.11982218549967148</v>
      </c>
      <c r="AO45" s="39">
        <f t="shared" si="16"/>
        <v>0.12036161579944123</v>
      </c>
      <c r="AP45" s="39">
        <f t="shared" si="16"/>
        <v>0.12087049136111908</v>
      </c>
      <c r="AQ45" s="39">
        <f t="shared" si="16"/>
        <v>0.12134839573089104</v>
      </c>
      <c r="AR45" s="39">
        <f t="shared" si="16"/>
        <v>0.12179493604160739</v>
      </c>
      <c r="AS45" s="39">
        <f t="shared" si="16"/>
        <v>0.12220974354960416</v>
      </c>
      <c r="AT45" s="39">
        <f t="shared" si="16"/>
        <v>0.12259247414088831</v>
      </c>
      <c r="AU45" s="39">
        <f t="shared" si="16"/>
        <v>0.12294280880571597</v>
      </c>
      <c r="AV45" s="39">
        <f t="shared" si="16"/>
        <v>0.12326045408065017</v>
      </c>
      <c r="AW45" s="39">
        <f t="shared" si="16"/>
        <v>0.1235451424572421</v>
      </c>
      <c r="AX45" s="39">
        <f t="shared" si="16"/>
        <v>0.12379663275654178</v>
      </c>
      <c r="AY45" s="39">
        <f t="shared" si="16"/>
        <v>0.12401471046870553</v>
      </c>
      <c r="AZ45" s="39">
        <f t="shared" si="16"/>
        <v>0.12419918805703281</v>
      </c>
      <c r="BA45" s="39">
        <f t="shared" si="16"/>
        <v>0.12434990522583039</v>
      </c>
      <c r="BB45" s="39">
        <f t="shared" si="16"/>
        <v>0.12446672915157106</v>
      </c>
      <c r="BC45" s="39">
        <f t="shared" si="16"/>
        <v>0.12454955467688038</v>
      </c>
      <c r="BD45" s="39">
        <f t="shared" si="16"/>
        <v>0.1245983044669587</v>
      </c>
      <c r="BE45" s="39">
        <f t="shared" si="16"/>
        <v>0.12461292912811341</v>
      </c>
      <c r="BF45" s="15"/>
    </row>
    <row r="46" spans="2:58" x14ac:dyDescent="0.35">
      <c r="B46" s="12"/>
      <c r="C46" s="14" t="s">
        <v>46</v>
      </c>
      <c r="D46" s="24" t="s">
        <v>44</v>
      </c>
      <c r="E46" s="39">
        <f t="shared" ref="E46:BE46" si="17">E16*E60</f>
        <v>0.12611008740031998</v>
      </c>
      <c r="F46" s="39">
        <f t="shared" si="17"/>
        <v>0.12494700237936</v>
      </c>
      <c r="G46" s="39">
        <f t="shared" si="17"/>
        <v>0.12519444340565999</v>
      </c>
      <c r="H46" s="39">
        <f t="shared" si="17"/>
        <v>0.11991053591743507</v>
      </c>
      <c r="I46" s="39">
        <f t="shared" si="17"/>
        <v>0.12713238409788502</v>
      </c>
      <c r="J46" s="39">
        <f t="shared" si="17"/>
        <v>0.13448804545992232</v>
      </c>
      <c r="K46" s="39">
        <f t="shared" si="17"/>
        <v>0.14197453189325246</v>
      </c>
      <c r="L46" s="39">
        <f t="shared" si="17"/>
        <v>0.14958945564346396</v>
      </c>
      <c r="M46" s="39">
        <f t="shared" si="17"/>
        <v>0.15732857820505514</v>
      </c>
      <c r="N46" s="39">
        <f t="shared" si="17"/>
        <v>0.1651888290702872</v>
      </c>
      <c r="O46" s="39">
        <f t="shared" si="17"/>
        <v>0.17316634993498625</v>
      </c>
      <c r="P46" s="39">
        <f t="shared" si="17"/>
        <v>0.18125829089097448</v>
      </c>
      <c r="Q46" s="39">
        <f t="shared" si="17"/>
        <v>0.18945968726118001</v>
      </c>
      <c r="R46" s="39">
        <f t="shared" si="17"/>
        <v>0.19315958669828875</v>
      </c>
      <c r="S46" s="39">
        <f t="shared" si="17"/>
        <v>0.19686287146323961</v>
      </c>
      <c r="T46" s="39">
        <f t="shared" si="17"/>
        <v>0.20056702033298709</v>
      </c>
      <c r="U46" s="39">
        <f t="shared" si="17"/>
        <v>0.20427033491099195</v>
      </c>
      <c r="V46" s="39">
        <f t="shared" si="17"/>
        <v>0.20797045052504479</v>
      </c>
      <c r="W46" s="39">
        <f t="shared" si="17"/>
        <v>0.21166557666049177</v>
      </c>
      <c r="X46" s="39">
        <f t="shared" si="17"/>
        <v>0.21535307311341148</v>
      </c>
      <c r="Y46" s="39">
        <f t="shared" si="17"/>
        <v>0.21903128641358396</v>
      </c>
      <c r="Z46" s="39">
        <f t="shared" si="17"/>
        <v>0.22269794387339684</v>
      </c>
      <c r="AA46" s="39">
        <f t="shared" si="17"/>
        <v>0.22635112632379967</v>
      </c>
      <c r="AB46" s="39">
        <f t="shared" si="17"/>
        <v>0.22998955566684948</v>
      </c>
      <c r="AC46" s="39">
        <f t="shared" si="17"/>
        <v>0.23361154562160005</v>
      </c>
      <c r="AD46" s="39">
        <f t="shared" si="17"/>
        <v>0.23721490117287683</v>
      </c>
      <c r="AE46" s="39">
        <f t="shared" si="17"/>
        <v>0.24079830239315372</v>
      </c>
      <c r="AF46" s="39">
        <f t="shared" si="17"/>
        <v>0.24435950508562454</v>
      </c>
      <c r="AG46" s="39">
        <f t="shared" si="17"/>
        <v>0.24789709969840007</v>
      </c>
      <c r="AH46" s="39">
        <f t="shared" si="17"/>
        <v>0.25141023738207696</v>
      </c>
      <c r="AI46" s="39">
        <f t="shared" si="17"/>
        <v>0.25489637815231775</v>
      </c>
      <c r="AJ46" s="39">
        <f t="shared" si="17"/>
        <v>0.25835480734861255</v>
      </c>
      <c r="AK46" s="39">
        <f t="shared" si="17"/>
        <v>0.2617849350584</v>
      </c>
      <c r="AL46" s="39">
        <f t="shared" si="17"/>
        <v>0.26317868494098351</v>
      </c>
      <c r="AM46" s="39">
        <f t="shared" si="17"/>
        <v>0.26450773519606668</v>
      </c>
      <c r="AN46" s="39">
        <f t="shared" si="17"/>
        <v>0.26577101295039912</v>
      </c>
      <c r="AO46" s="39">
        <f t="shared" si="17"/>
        <v>0.26696749369048989</v>
      </c>
      <c r="AP46" s="39">
        <f t="shared" si="17"/>
        <v>0.26809620264308365</v>
      </c>
      <c r="AQ46" s="39">
        <f t="shared" si="17"/>
        <v>0.26915621609483348</v>
      </c>
      <c r="AR46" s="39">
        <f t="shared" si="17"/>
        <v>0.27014666264867804</v>
      </c>
      <c r="AS46" s="39">
        <f t="shared" si="17"/>
        <v>0.27106672441453555</v>
      </c>
      <c r="AT46" s="39">
        <f t="shared" si="17"/>
        <v>0.2719156381320455</v>
      </c>
      <c r="AU46" s="39">
        <f t="shared" si="17"/>
        <v>0.27269269622320458</v>
      </c>
      <c r="AV46" s="39">
        <f t="shared" si="17"/>
        <v>0.27339724777287067</v>
      </c>
      <c r="AW46" s="39">
        <f t="shared" si="17"/>
        <v>0.27402869943523622</v>
      </c>
      <c r="AX46" s="39">
        <f t="shared" si="17"/>
        <v>0.27458651626450997</v>
      </c>
      <c r="AY46" s="39">
        <f t="shared" si="17"/>
        <v>0.27507022246818141</v>
      </c>
      <c r="AZ46" s="39">
        <f t="shared" si="17"/>
        <v>0.27547940208138855</v>
      </c>
      <c r="BA46" s="39">
        <f t="shared" si="17"/>
        <v>0.27581369956105234</v>
      </c>
      <c r="BB46" s="39">
        <f t="shared" si="17"/>
        <v>0.27607282029859748</v>
      </c>
      <c r="BC46" s="39">
        <f t="shared" si="17"/>
        <v>0.27625653105022341</v>
      </c>
      <c r="BD46" s="39">
        <f t="shared" si="17"/>
        <v>0.27636466028385576</v>
      </c>
      <c r="BE46" s="39">
        <f t="shared" si="17"/>
        <v>0.27639709844205601</v>
      </c>
      <c r="BF46" s="15"/>
    </row>
    <row r="47" spans="2:58" x14ac:dyDescent="0.35">
      <c r="B47" s="12"/>
      <c r="C47" s="14" t="s">
        <v>47</v>
      </c>
      <c r="D47" s="24" t="s">
        <v>24</v>
      </c>
      <c r="E47" s="39">
        <f t="shared" ref="E47:BE47" si="18">E17*E60</f>
        <v>5.1606812715141119</v>
      </c>
      <c r="F47" s="39">
        <f t="shared" si="18"/>
        <v>5.1130854668597765</v>
      </c>
      <c r="G47" s="39">
        <f t="shared" si="18"/>
        <v>5.1232112569258561</v>
      </c>
      <c r="H47" s="39">
        <f t="shared" si="18"/>
        <v>4.9069830155772083</v>
      </c>
      <c r="I47" s="39">
        <f t="shared" si="18"/>
        <v>5.2025157316259936</v>
      </c>
      <c r="J47" s="39">
        <f t="shared" si="18"/>
        <v>5.5035243552277366</v>
      </c>
      <c r="K47" s="39">
        <f t="shared" si="18"/>
        <v>5.8098866068316735</v>
      </c>
      <c r="L47" s="39">
        <f t="shared" si="18"/>
        <v>6.1215047746708375</v>
      </c>
      <c r="M47" s="39">
        <f t="shared" si="18"/>
        <v>6.4382054104794095</v>
      </c>
      <c r="N47" s="39">
        <f t="shared" si="18"/>
        <v>6.7598628628356181</v>
      </c>
      <c r="O47" s="39">
        <f t="shared" si="18"/>
        <v>7.0863192420852688</v>
      </c>
      <c r="P47" s="39">
        <f t="shared" si="18"/>
        <v>7.4174579241893017</v>
      </c>
      <c r="Q47" s="39">
        <f t="shared" si="18"/>
        <v>7.7530757444642893</v>
      </c>
      <c r="R47" s="39">
        <f t="shared" si="18"/>
        <v>7.9044831546499736</v>
      </c>
      <c r="S47" s="39">
        <f t="shared" si="18"/>
        <v>8.056029099336369</v>
      </c>
      <c r="T47" s="39">
        <f t="shared" si="18"/>
        <v>8.2076104049485448</v>
      </c>
      <c r="U47" s="39">
        <f t="shared" si="18"/>
        <v>8.3591575696457454</v>
      </c>
      <c r="V47" s="39">
        <f t="shared" si="18"/>
        <v>8.5105738262316635</v>
      </c>
      <c r="W47" s="39">
        <f t="shared" si="18"/>
        <v>8.6617859032049385</v>
      </c>
      <c r="X47" s="39">
        <f t="shared" si="18"/>
        <v>8.8126857580511988</v>
      </c>
      <c r="Y47" s="39">
        <f t="shared" si="18"/>
        <v>8.9632057274060539</v>
      </c>
      <c r="Z47" s="39">
        <f t="shared" si="18"/>
        <v>9.1132528082699888</v>
      </c>
      <c r="AA47" s="39">
        <f t="shared" si="18"/>
        <v>9.2627484643420672</v>
      </c>
      <c r="AB47" s="39">
        <f t="shared" si="18"/>
        <v>9.41164039325494</v>
      </c>
      <c r="AC47" s="39">
        <f t="shared" si="18"/>
        <v>9.5598595889625635</v>
      </c>
      <c r="AD47" s="39">
        <f t="shared" si="18"/>
        <v>9.7073162269795574</v>
      </c>
      <c r="AE47" s="39">
        <f t="shared" si="18"/>
        <v>9.8539562931869558</v>
      </c>
      <c r="AF47" s="39">
        <f t="shared" si="18"/>
        <v>9.9996879504869813</v>
      </c>
      <c r="AG47" s="39">
        <f t="shared" si="18"/>
        <v>10.144453517149444</v>
      </c>
      <c r="AH47" s="39">
        <f t="shared" si="18"/>
        <v>10.288218256530282</v>
      </c>
      <c r="AI47" s="39">
        <f t="shared" si="18"/>
        <v>10.430878227304339</v>
      </c>
      <c r="AJ47" s="39">
        <f t="shared" si="18"/>
        <v>10.572404184110004</v>
      </c>
      <c r="AK47" s="39">
        <f t="shared" si="18"/>
        <v>10.712771986525441</v>
      </c>
      <c r="AL47" s="39">
        <f t="shared" si="18"/>
        <v>10.769807066466281</v>
      </c>
      <c r="AM47" s="39">
        <f t="shared" si="18"/>
        <v>10.824194506057347</v>
      </c>
      <c r="AN47" s="39">
        <f t="shared" si="18"/>
        <v>10.875890401143113</v>
      </c>
      <c r="AO47" s="39">
        <f t="shared" si="18"/>
        <v>10.924852826547777</v>
      </c>
      <c r="AP47" s="39">
        <f t="shared" si="18"/>
        <v>10.97104189256714</v>
      </c>
      <c r="AQ47" s="39">
        <f t="shared" si="18"/>
        <v>11.014419798972305</v>
      </c>
      <c r="AR47" s="39">
        <f t="shared" si="18"/>
        <v>11.054950886423192</v>
      </c>
      <c r="AS47" s="39">
        <f t="shared" si="18"/>
        <v>11.092601685194147</v>
      </c>
      <c r="AT47" s="39">
        <f t="shared" si="18"/>
        <v>11.127340961118826</v>
      </c>
      <c r="AU47" s="39">
        <f t="shared" si="18"/>
        <v>11.159139758666189</v>
      </c>
      <c r="AV47" s="39">
        <f t="shared" si="18"/>
        <v>11.187971441064729</v>
      </c>
      <c r="AW47" s="39">
        <f t="shared" si="18"/>
        <v>11.213811727397195</v>
      </c>
      <c r="AX47" s="39">
        <f t="shared" si="18"/>
        <v>11.236638726593778</v>
      </c>
      <c r="AY47" s="39">
        <f t="shared" si="18"/>
        <v>11.256432968257242</v>
      </c>
      <c r="AZ47" s="39">
        <f t="shared" si="18"/>
        <v>11.273177430259398</v>
      </c>
      <c r="BA47" s="39">
        <f t="shared" si="18"/>
        <v>11.286857563054319</v>
      </c>
      <c r="BB47" s="39">
        <f t="shared" si="18"/>
        <v>11.297461310659894</v>
      </c>
      <c r="BC47" s="39">
        <f t="shared" si="18"/>
        <v>11.304979128265414</v>
      </c>
      <c r="BD47" s="39">
        <f t="shared" si="18"/>
        <v>11.309403996429515</v>
      </c>
      <c r="BE47" s="39">
        <f t="shared" si="18"/>
        <v>11.310731431838985</v>
      </c>
      <c r="BF47" s="15"/>
    </row>
    <row r="48" spans="2:58" x14ac:dyDescent="0.35">
      <c r="B48" s="12"/>
      <c r="C48" s="14"/>
      <c r="D48" s="14"/>
      <c r="E48" s="40">
        <f t="shared" ref="E48:BE48" si="19">E18*E60</f>
        <v>5.3436477711999997</v>
      </c>
      <c r="F48" s="40">
        <f t="shared" si="19"/>
        <v>5.2943645076000001</v>
      </c>
      <c r="G48" s="40">
        <f t="shared" si="19"/>
        <v>5.3048492968499996</v>
      </c>
      <c r="H48" s="40">
        <f t="shared" si="19"/>
        <v>5.0809549117557236</v>
      </c>
      <c r="I48" s="40">
        <f t="shared" si="19"/>
        <v>5.3869654278764845</v>
      </c>
      <c r="J48" s="40">
        <f t="shared" si="19"/>
        <v>5.6986459940645053</v>
      </c>
      <c r="K48" s="40">
        <f t="shared" si="19"/>
        <v>6.0158699954767991</v>
      </c>
      <c r="L48" s="40">
        <f t="shared" si="19"/>
        <v>6.3385362560789815</v>
      </c>
      <c r="M48" s="40">
        <f t="shared" si="19"/>
        <v>6.666465178180303</v>
      </c>
      <c r="N48" s="40">
        <f t="shared" si="19"/>
        <v>6.9995266555206443</v>
      </c>
      <c r="O48" s="40">
        <f t="shared" si="19"/>
        <v>7.3375572006350112</v>
      </c>
      <c r="P48" s="40">
        <f t="shared" si="19"/>
        <v>7.6804360547023087</v>
      </c>
      <c r="Q48" s="40">
        <f t="shared" si="19"/>
        <v>8.027952850050001</v>
      </c>
      <c r="R48" s="40">
        <f t="shared" si="19"/>
        <v>8.18472824992749</v>
      </c>
      <c r="S48" s="40">
        <f t="shared" si="19"/>
        <v>8.3416470958999831</v>
      </c>
      <c r="T48" s="40">
        <f t="shared" si="19"/>
        <v>8.4986025564825045</v>
      </c>
      <c r="U48" s="40">
        <f t="shared" si="19"/>
        <v>8.6555226657199977</v>
      </c>
      <c r="V48" s="40">
        <f t="shared" si="19"/>
        <v>8.8123072256374915</v>
      </c>
      <c r="W48" s="40">
        <f t="shared" si="19"/>
        <v>8.9688803669699908</v>
      </c>
      <c r="X48" s="40">
        <f t="shared" si="19"/>
        <v>9.1251302166699784</v>
      </c>
      <c r="Y48" s="40">
        <f t="shared" si="19"/>
        <v>9.280986712439999</v>
      </c>
      <c r="Z48" s="40">
        <f t="shared" si="19"/>
        <v>9.4363535539574936</v>
      </c>
      <c r="AA48" s="40">
        <f t="shared" si="19"/>
        <v>9.5911494204999865</v>
      </c>
      <c r="AB48" s="40">
        <f t="shared" si="19"/>
        <v>9.7453201553749782</v>
      </c>
      <c r="AC48" s="40">
        <f t="shared" si="19"/>
        <v>9.8987943060000028</v>
      </c>
      <c r="AD48" s="40">
        <f t="shared" si="19"/>
        <v>10.051478863257493</v>
      </c>
      <c r="AE48" s="40">
        <f t="shared" si="19"/>
        <v>10.203317898014989</v>
      </c>
      <c r="AF48" s="40">
        <f t="shared" si="19"/>
        <v>10.354216317187481</v>
      </c>
      <c r="AG48" s="40">
        <f t="shared" si="19"/>
        <v>10.504114394000004</v>
      </c>
      <c r="AH48" s="40">
        <f t="shared" si="19"/>
        <v>10.652976160257499</v>
      </c>
      <c r="AI48" s="40">
        <f t="shared" si="19"/>
        <v>10.800693989504989</v>
      </c>
      <c r="AJ48" s="40">
        <f t="shared" si="19"/>
        <v>10.947237599517482</v>
      </c>
      <c r="AK48" s="40">
        <f t="shared" si="19"/>
        <v>11.092581994</v>
      </c>
      <c r="AL48" s="40">
        <f t="shared" si="19"/>
        <v>11.151639192414555</v>
      </c>
      <c r="AM48" s="40">
        <f t="shared" si="19"/>
        <v>11.207954881189266</v>
      </c>
      <c r="AN48" s="40">
        <f t="shared" si="19"/>
        <v>11.261483599593184</v>
      </c>
      <c r="AO48" s="40">
        <f t="shared" si="19"/>
        <v>11.312181936037708</v>
      </c>
      <c r="AP48" s="40">
        <f t="shared" si="19"/>
        <v>11.360008586571341</v>
      </c>
      <c r="AQ48" s="40">
        <f t="shared" si="19"/>
        <v>11.40492441079803</v>
      </c>
      <c r="AR48" s="40">
        <f t="shared" si="19"/>
        <v>11.446892485113477</v>
      </c>
      <c r="AS48" s="40">
        <f t="shared" si="19"/>
        <v>11.485878153158286</v>
      </c>
      <c r="AT48" s="40">
        <f t="shared" si="19"/>
        <v>11.521849073391758</v>
      </c>
      <c r="AU48" s="40">
        <f t="shared" si="19"/>
        <v>11.55477526369511</v>
      </c>
      <c r="AV48" s="40">
        <f t="shared" si="19"/>
        <v>11.584629142918249</v>
      </c>
      <c r="AW48" s="40">
        <f t="shared" si="19"/>
        <v>11.611385569289672</v>
      </c>
      <c r="AX48" s="40">
        <f t="shared" si="19"/>
        <v>11.635021875614829</v>
      </c>
      <c r="AY48" s="40">
        <f t="shared" si="19"/>
        <v>11.655517901194129</v>
      </c>
      <c r="AZ48" s="40">
        <f t="shared" si="19"/>
        <v>11.67285602039782</v>
      </c>
      <c r="BA48" s="40">
        <f t="shared" si="19"/>
        <v>11.687021167841202</v>
      </c>
      <c r="BB48" s="40">
        <f t="shared" si="19"/>
        <v>11.698000860110062</v>
      </c>
      <c r="BC48" s="40">
        <f t="shared" si="19"/>
        <v>11.705785213992517</v>
      </c>
      <c r="BD48" s="40">
        <f t="shared" si="19"/>
        <v>11.710366961180329</v>
      </c>
      <c r="BE48" s="40">
        <f t="shared" si="19"/>
        <v>11.711741459409154</v>
      </c>
      <c r="BF48" s="15"/>
    </row>
    <row r="49" spans="2:58" x14ac:dyDescent="0.35">
      <c r="B49" s="12"/>
      <c r="C49" s="14"/>
      <c r="D49" s="13" t="s">
        <v>25</v>
      </c>
      <c r="E49" s="4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15"/>
    </row>
    <row r="50" spans="2:58" x14ac:dyDescent="0.35">
      <c r="B50" s="12"/>
      <c r="C50" s="14" t="s">
        <v>56</v>
      </c>
      <c r="D50" s="14" t="s">
        <v>26</v>
      </c>
      <c r="E50" s="39">
        <f t="shared" ref="E50:BE50" si="20">E20*E60</f>
        <v>5.6856412285567995E-2</v>
      </c>
      <c r="F50" s="39">
        <f t="shared" si="20"/>
        <v>5.6332038360863999E-2</v>
      </c>
      <c r="G50" s="39">
        <f t="shared" si="20"/>
        <v>5.6443596518483997E-2</v>
      </c>
      <c r="H50" s="39">
        <f t="shared" si="20"/>
        <v>5.4061360261080903E-2</v>
      </c>
      <c r="I50" s="39">
        <f t="shared" si="20"/>
        <v>5.7317312152605798E-2</v>
      </c>
      <c r="J50" s="39">
        <f t="shared" si="20"/>
        <v>6.0633593376846338E-2</v>
      </c>
      <c r="K50" s="39">
        <f t="shared" si="20"/>
        <v>6.400885675187315E-2</v>
      </c>
      <c r="L50" s="39">
        <f t="shared" si="20"/>
        <v>6.7442025764680363E-2</v>
      </c>
      <c r="M50" s="39">
        <f t="shared" si="20"/>
        <v>7.0931189495838431E-2</v>
      </c>
      <c r="N50" s="39">
        <f t="shared" si="20"/>
        <v>7.4474963614739653E-2</v>
      </c>
      <c r="O50" s="39">
        <f t="shared" si="20"/>
        <v>7.8071608614756524E-2</v>
      </c>
      <c r="P50" s="39">
        <f t="shared" si="20"/>
        <v>8.1719839622032567E-2</v>
      </c>
      <c r="Q50" s="39">
        <f t="shared" si="20"/>
        <v>8.5417418324532007E-2</v>
      </c>
      <c r="R50" s="39">
        <f t="shared" si="20"/>
        <v>8.7085508579228491E-2</v>
      </c>
      <c r="S50" s="39">
        <f t="shared" si="20"/>
        <v>8.8755125100375823E-2</v>
      </c>
      <c r="T50" s="39">
        <f t="shared" si="20"/>
        <v>9.0425131200973854E-2</v>
      </c>
      <c r="U50" s="39">
        <f t="shared" si="20"/>
        <v>9.2094761163260777E-2</v>
      </c>
      <c r="V50" s="39">
        <f t="shared" si="20"/>
        <v>9.3762948880782904E-2</v>
      </c>
      <c r="W50" s="39">
        <f t="shared" si="20"/>
        <v>9.5428887104560697E-2</v>
      </c>
      <c r="X50" s="39">
        <f t="shared" si="20"/>
        <v>9.7091385505368569E-2</v>
      </c>
      <c r="Y50" s="39">
        <f t="shared" si="20"/>
        <v>9.8749698620361592E-2</v>
      </c>
      <c r="Z50" s="39">
        <f t="shared" si="20"/>
        <v>0.10040280181410774</v>
      </c>
      <c r="AA50" s="39">
        <f t="shared" si="20"/>
        <v>0.10204982983411987</v>
      </c>
      <c r="AB50" s="39">
        <f t="shared" si="20"/>
        <v>0.10369020645318977</v>
      </c>
      <c r="AC50" s="39">
        <f t="shared" si="20"/>
        <v>0.10532317141584004</v>
      </c>
      <c r="AD50" s="39">
        <f t="shared" si="20"/>
        <v>0.10694773510505973</v>
      </c>
      <c r="AE50" s="39">
        <f t="shared" si="20"/>
        <v>0.10856330243487948</v>
      </c>
      <c r="AF50" s="39">
        <f t="shared" si="20"/>
        <v>0.1101688616148748</v>
      </c>
      <c r="AG50" s="39">
        <f t="shared" si="20"/>
        <v>0.11176377715216004</v>
      </c>
      <c r="AH50" s="39">
        <f t="shared" si="20"/>
        <v>0.11334766634513979</v>
      </c>
      <c r="AI50" s="39">
        <f t="shared" si="20"/>
        <v>0.11491938404833309</v>
      </c>
      <c r="AJ50" s="39">
        <f t="shared" si="20"/>
        <v>0.11647860805886601</v>
      </c>
      <c r="AK50" s="39">
        <f t="shared" si="20"/>
        <v>0.11802507241616</v>
      </c>
      <c r="AL50" s="39">
        <f t="shared" si="20"/>
        <v>0.11865344100729086</v>
      </c>
      <c r="AM50" s="39">
        <f t="shared" si="20"/>
        <v>0.11925263993585379</v>
      </c>
      <c r="AN50" s="39">
        <f t="shared" si="20"/>
        <v>0.11982218549967148</v>
      </c>
      <c r="AO50" s="39">
        <f t="shared" si="20"/>
        <v>0.12036161579944123</v>
      </c>
      <c r="AP50" s="39">
        <f t="shared" si="20"/>
        <v>0.12087049136111908</v>
      </c>
      <c r="AQ50" s="39">
        <f t="shared" si="20"/>
        <v>0.12134839573089104</v>
      </c>
      <c r="AR50" s="39">
        <f t="shared" si="20"/>
        <v>0.12179493604160739</v>
      </c>
      <c r="AS50" s="39">
        <f t="shared" si="20"/>
        <v>0.12220974354960416</v>
      </c>
      <c r="AT50" s="39">
        <f t="shared" si="20"/>
        <v>0.12259247414088831</v>
      </c>
      <c r="AU50" s="39">
        <f t="shared" si="20"/>
        <v>0.12294280880571597</v>
      </c>
      <c r="AV50" s="39">
        <f t="shared" si="20"/>
        <v>0.12326045408065017</v>
      </c>
      <c r="AW50" s="39">
        <f t="shared" si="20"/>
        <v>0.1235451424572421</v>
      </c>
      <c r="AX50" s="39">
        <f t="shared" si="20"/>
        <v>0.12379663275654178</v>
      </c>
      <c r="AY50" s="39">
        <f t="shared" si="20"/>
        <v>0.12401471046870553</v>
      </c>
      <c r="AZ50" s="39">
        <f t="shared" si="20"/>
        <v>0.12419918805703281</v>
      </c>
      <c r="BA50" s="39">
        <f t="shared" si="20"/>
        <v>0.12434990522583039</v>
      </c>
      <c r="BB50" s="39">
        <f t="shared" si="20"/>
        <v>0.12446672915157106</v>
      </c>
      <c r="BC50" s="39">
        <f t="shared" si="20"/>
        <v>0.12454955467688038</v>
      </c>
      <c r="BD50" s="39">
        <f t="shared" si="20"/>
        <v>0.1245983044669587</v>
      </c>
      <c r="BE50" s="39">
        <f t="shared" si="20"/>
        <v>0.12461292912811341</v>
      </c>
      <c r="BF50" s="15"/>
    </row>
    <row r="51" spans="2:58" x14ac:dyDescent="0.35">
      <c r="B51" s="12"/>
      <c r="C51" s="14" t="s">
        <v>57</v>
      </c>
      <c r="D51" s="14" t="s">
        <v>27</v>
      </c>
      <c r="E51" s="39">
        <f t="shared" ref="E51:BE51" si="21">E21*E60</f>
        <v>0.12611008740031998</v>
      </c>
      <c r="F51" s="39">
        <f t="shared" si="21"/>
        <v>0.12494700237936</v>
      </c>
      <c r="G51" s="39">
        <f t="shared" si="21"/>
        <v>0.12519444340565999</v>
      </c>
      <c r="H51" s="39">
        <f t="shared" si="21"/>
        <v>0.11991053591743507</v>
      </c>
      <c r="I51" s="39">
        <f t="shared" si="21"/>
        <v>0.12713238409788502</v>
      </c>
      <c r="J51" s="39">
        <f t="shared" si="21"/>
        <v>0.13448804545992232</v>
      </c>
      <c r="K51" s="39">
        <f t="shared" si="21"/>
        <v>0.14197453189325246</v>
      </c>
      <c r="L51" s="39">
        <f t="shared" si="21"/>
        <v>0.14958945564346396</v>
      </c>
      <c r="M51" s="39">
        <f t="shared" si="21"/>
        <v>0.15732857820505514</v>
      </c>
      <c r="N51" s="39">
        <f t="shared" si="21"/>
        <v>0.1651888290702872</v>
      </c>
      <c r="O51" s="39">
        <f t="shared" si="21"/>
        <v>0.17316634993498625</v>
      </c>
      <c r="P51" s="39">
        <f t="shared" si="21"/>
        <v>0.18125829089097448</v>
      </c>
      <c r="Q51" s="39">
        <f t="shared" si="21"/>
        <v>0.18945968726118001</v>
      </c>
      <c r="R51" s="39">
        <f t="shared" si="21"/>
        <v>0.19315958669828875</v>
      </c>
      <c r="S51" s="39">
        <f t="shared" si="21"/>
        <v>0.19686287146323961</v>
      </c>
      <c r="T51" s="39">
        <f t="shared" si="21"/>
        <v>0.20056702033298709</v>
      </c>
      <c r="U51" s="39">
        <f t="shared" si="21"/>
        <v>0.20427033491099195</v>
      </c>
      <c r="V51" s="39">
        <f t="shared" si="21"/>
        <v>0.20797045052504479</v>
      </c>
      <c r="W51" s="39">
        <f t="shared" si="21"/>
        <v>0.21166557666049177</v>
      </c>
      <c r="X51" s="39">
        <f t="shared" si="21"/>
        <v>0.21535307311341148</v>
      </c>
      <c r="Y51" s="39">
        <f t="shared" si="21"/>
        <v>0.21903128641358396</v>
      </c>
      <c r="Z51" s="39">
        <f t="shared" si="21"/>
        <v>0.22269794387339684</v>
      </c>
      <c r="AA51" s="39">
        <f t="shared" si="21"/>
        <v>0.22635112632379967</v>
      </c>
      <c r="AB51" s="39">
        <f t="shared" si="21"/>
        <v>0.22998955566684948</v>
      </c>
      <c r="AC51" s="39">
        <f t="shared" si="21"/>
        <v>0.23361154562160005</v>
      </c>
      <c r="AD51" s="39">
        <f t="shared" si="21"/>
        <v>0.23721490117287683</v>
      </c>
      <c r="AE51" s="39">
        <f t="shared" si="21"/>
        <v>0.24079830239315372</v>
      </c>
      <c r="AF51" s="39">
        <f t="shared" si="21"/>
        <v>0.24435950508562454</v>
      </c>
      <c r="AG51" s="39">
        <f t="shared" si="21"/>
        <v>0.24789709969840007</v>
      </c>
      <c r="AH51" s="39">
        <f t="shared" si="21"/>
        <v>0.25141023738207696</v>
      </c>
      <c r="AI51" s="39">
        <f t="shared" si="21"/>
        <v>0.25489637815231775</v>
      </c>
      <c r="AJ51" s="39">
        <f t="shared" si="21"/>
        <v>0.25835480734861255</v>
      </c>
      <c r="AK51" s="39">
        <f t="shared" si="21"/>
        <v>0.2617849350584</v>
      </c>
      <c r="AL51" s="39">
        <f t="shared" si="21"/>
        <v>0.26317868494098351</v>
      </c>
      <c r="AM51" s="39">
        <f t="shared" si="21"/>
        <v>0.26450773519606668</v>
      </c>
      <c r="AN51" s="39">
        <f t="shared" si="21"/>
        <v>0.26577101295039912</v>
      </c>
      <c r="AO51" s="39">
        <f t="shared" si="21"/>
        <v>0.26696749369048989</v>
      </c>
      <c r="AP51" s="39">
        <f t="shared" si="21"/>
        <v>0.26809620264308365</v>
      </c>
      <c r="AQ51" s="39">
        <f t="shared" si="21"/>
        <v>0.26915621609483348</v>
      </c>
      <c r="AR51" s="39">
        <f t="shared" si="21"/>
        <v>0.27014666264867804</v>
      </c>
      <c r="AS51" s="39">
        <f t="shared" si="21"/>
        <v>0.27106672441453555</v>
      </c>
      <c r="AT51" s="39">
        <f t="shared" si="21"/>
        <v>0.2719156381320455</v>
      </c>
      <c r="AU51" s="39">
        <f t="shared" si="21"/>
        <v>0.27269269622320458</v>
      </c>
      <c r="AV51" s="39">
        <f t="shared" si="21"/>
        <v>0.27339724777287067</v>
      </c>
      <c r="AW51" s="39">
        <f t="shared" si="21"/>
        <v>0.27402869943523622</v>
      </c>
      <c r="AX51" s="39">
        <f t="shared" si="21"/>
        <v>0.27458651626450997</v>
      </c>
      <c r="AY51" s="39">
        <f t="shared" si="21"/>
        <v>0.27507022246818141</v>
      </c>
      <c r="AZ51" s="39">
        <f t="shared" si="21"/>
        <v>0.27547940208138855</v>
      </c>
      <c r="BA51" s="39">
        <f t="shared" si="21"/>
        <v>0.27581369956105234</v>
      </c>
      <c r="BB51" s="39">
        <f t="shared" si="21"/>
        <v>0.27607282029859748</v>
      </c>
      <c r="BC51" s="39">
        <f t="shared" si="21"/>
        <v>0.27625653105022341</v>
      </c>
      <c r="BD51" s="39">
        <f t="shared" si="21"/>
        <v>0.27636466028385576</v>
      </c>
      <c r="BE51" s="39">
        <f t="shared" si="21"/>
        <v>0.27639709844205601</v>
      </c>
      <c r="BF51" s="15"/>
    </row>
    <row r="52" spans="2:58" x14ac:dyDescent="0.35">
      <c r="B52" s="12"/>
      <c r="C52" s="14" t="s">
        <v>55</v>
      </c>
      <c r="D52" s="14" t="s">
        <v>28</v>
      </c>
      <c r="E52" s="39">
        <f t="shared" ref="E52:BE52" si="22">E22*E60</f>
        <v>5.1606812715141119</v>
      </c>
      <c r="F52" s="39">
        <f t="shared" si="22"/>
        <v>5.1130854668597765</v>
      </c>
      <c r="G52" s="39">
        <f t="shared" si="22"/>
        <v>5.1232112569258561</v>
      </c>
      <c r="H52" s="39">
        <f t="shared" si="22"/>
        <v>4.9069830155772083</v>
      </c>
      <c r="I52" s="39">
        <f t="shared" si="22"/>
        <v>5.2025157316259936</v>
      </c>
      <c r="J52" s="39">
        <f t="shared" si="22"/>
        <v>5.5035243552277366</v>
      </c>
      <c r="K52" s="39">
        <f t="shared" si="22"/>
        <v>5.8098866068316735</v>
      </c>
      <c r="L52" s="39">
        <f t="shared" si="22"/>
        <v>6.1215047746708375</v>
      </c>
      <c r="M52" s="39">
        <f t="shared" si="22"/>
        <v>6.4382054104794095</v>
      </c>
      <c r="N52" s="39">
        <f t="shared" si="22"/>
        <v>6.7598628628356181</v>
      </c>
      <c r="O52" s="39">
        <f t="shared" si="22"/>
        <v>7.0863192420852688</v>
      </c>
      <c r="P52" s="39">
        <f t="shared" si="22"/>
        <v>7.4174579241893017</v>
      </c>
      <c r="Q52" s="39">
        <f t="shared" si="22"/>
        <v>7.7530757444642893</v>
      </c>
      <c r="R52" s="39">
        <f t="shared" si="22"/>
        <v>7.9044831546499736</v>
      </c>
      <c r="S52" s="39">
        <f t="shared" si="22"/>
        <v>8.056029099336369</v>
      </c>
      <c r="T52" s="39">
        <f t="shared" si="22"/>
        <v>8.2076104049485448</v>
      </c>
      <c r="U52" s="39">
        <f t="shared" si="22"/>
        <v>8.3591575696457454</v>
      </c>
      <c r="V52" s="39">
        <f t="shared" si="22"/>
        <v>8.5105738262316635</v>
      </c>
      <c r="W52" s="39">
        <f t="shared" si="22"/>
        <v>8.6617859032049385</v>
      </c>
      <c r="X52" s="39">
        <f t="shared" si="22"/>
        <v>8.8126857580511988</v>
      </c>
      <c r="Y52" s="39">
        <f t="shared" si="22"/>
        <v>8.9632057274060539</v>
      </c>
      <c r="Z52" s="39">
        <f t="shared" si="22"/>
        <v>9.1132528082699888</v>
      </c>
      <c r="AA52" s="39">
        <f t="shared" si="22"/>
        <v>9.2627484643420672</v>
      </c>
      <c r="AB52" s="39">
        <f t="shared" si="22"/>
        <v>9.41164039325494</v>
      </c>
      <c r="AC52" s="39">
        <f t="shared" si="22"/>
        <v>9.5598595889625635</v>
      </c>
      <c r="AD52" s="39">
        <f t="shared" si="22"/>
        <v>9.7073162269795574</v>
      </c>
      <c r="AE52" s="39">
        <f t="shared" si="22"/>
        <v>9.8539562931869558</v>
      </c>
      <c r="AF52" s="39">
        <f t="shared" si="22"/>
        <v>9.9996879504869813</v>
      </c>
      <c r="AG52" s="39">
        <f t="shared" si="22"/>
        <v>10.144453517149444</v>
      </c>
      <c r="AH52" s="39">
        <f t="shared" si="22"/>
        <v>10.288218256530282</v>
      </c>
      <c r="AI52" s="39">
        <f t="shared" si="22"/>
        <v>10.430878227304339</v>
      </c>
      <c r="AJ52" s="39">
        <f t="shared" si="22"/>
        <v>10.572404184110004</v>
      </c>
      <c r="AK52" s="39">
        <f t="shared" si="22"/>
        <v>10.712771986525441</v>
      </c>
      <c r="AL52" s="39">
        <f t="shared" si="22"/>
        <v>10.769807066466281</v>
      </c>
      <c r="AM52" s="39">
        <f t="shared" si="22"/>
        <v>10.824194506057347</v>
      </c>
      <c r="AN52" s="39">
        <f t="shared" si="22"/>
        <v>10.875890401143113</v>
      </c>
      <c r="AO52" s="39">
        <f t="shared" si="22"/>
        <v>10.924852826547777</v>
      </c>
      <c r="AP52" s="39">
        <f t="shared" si="22"/>
        <v>10.97104189256714</v>
      </c>
      <c r="AQ52" s="39">
        <f t="shared" si="22"/>
        <v>11.014419798972305</v>
      </c>
      <c r="AR52" s="39">
        <f t="shared" si="22"/>
        <v>11.054950886423192</v>
      </c>
      <c r="AS52" s="39">
        <f t="shared" si="22"/>
        <v>11.092601685194147</v>
      </c>
      <c r="AT52" s="39">
        <f t="shared" si="22"/>
        <v>11.127340961118826</v>
      </c>
      <c r="AU52" s="39">
        <f t="shared" si="22"/>
        <v>11.159139758666189</v>
      </c>
      <c r="AV52" s="39">
        <f t="shared" si="22"/>
        <v>11.187971441064729</v>
      </c>
      <c r="AW52" s="39">
        <f t="shared" si="22"/>
        <v>11.213811727397195</v>
      </c>
      <c r="AX52" s="39">
        <f t="shared" si="22"/>
        <v>11.236638726593778</v>
      </c>
      <c r="AY52" s="39">
        <f t="shared" si="22"/>
        <v>11.256432968257242</v>
      </c>
      <c r="AZ52" s="39">
        <f t="shared" si="22"/>
        <v>11.273177430259398</v>
      </c>
      <c r="BA52" s="39">
        <f t="shared" si="22"/>
        <v>11.286857563054319</v>
      </c>
      <c r="BB52" s="39">
        <f t="shared" si="22"/>
        <v>11.297461310659894</v>
      </c>
      <c r="BC52" s="39">
        <f t="shared" si="22"/>
        <v>11.304979128265414</v>
      </c>
      <c r="BD52" s="39">
        <f t="shared" si="22"/>
        <v>11.309403996429515</v>
      </c>
      <c r="BE52" s="39">
        <f t="shared" si="22"/>
        <v>11.310731431838985</v>
      </c>
      <c r="BF52" s="15"/>
    </row>
    <row r="53" spans="2:58" x14ac:dyDescent="0.35">
      <c r="B53" s="12"/>
      <c r="C53" s="14"/>
      <c r="D53" s="14"/>
      <c r="E53" s="40">
        <f t="shared" ref="E53:BE53" si="23">E23*E60</f>
        <v>5.3436477711999997</v>
      </c>
      <c r="F53" s="40">
        <f t="shared" si="23"/>
        <v>5.2943645076000001</v>
      </c>
      <c r="G53" s="40">
        <f t="shared" si="23"/>
        <v>5.3048492968499996</v>
      </c>
      <c r="H53" s="40">
        <f t="shared" si="23"/>
        <v>5.0809549117557236</v>
      </c>
      <c r="I53" s="40">
        <f t="shared" si="23"/>
        <v>5.3869654278764845</v>
      </c>
      <c r="J53" s="40">
        <f t="shared" si="23"/>
        <v>5.6986459940645053</v>
      </c>
      <c r="K53" s="40">
        <f t="shared" si="23"/>
        <v>6.0158699954767991</v>
      </c>
      <c r="L53" s="40">
        <f t="shared" si="23"/>
        <v>6.3385362560789815</v>
      </c>
      <c r="M53" s="40">
        <f t="shared" si="23"/>
        <v>6.666465178180303</v>
      </c>
      <c r="N53" s="40">
        <f t="shared" si="23"/>
        <v>6.9995266555206443</v>
      </c>
      <c r="O53" s="40">
        <f t="shared" si="23"/>
        <v>7.3375572006350112</v>
      </c>
      <c r="P53" s="40">
        <f t="shared" si="23"/>
        <v>7.6804360547023087</v>
      </c>
      <c r="Q53" s="40">
        <f t="shared" si="23"/>
        <v>8.027952850050001</v>
      </c>
      <c r="R53" s="40">
        <f t="shared" si="23"/>
        <v>8.18472824992749</v>
      </c>
      <c r="S53" s="40">
        <f t="shared" si="23"/>
        <v>8.3416470958999831</v>
      </c>
      <c r="T53" s="40">
        <f t="shared" si="23"/>
        <v>8.4986025564825045</v>
      </c>
      <c r="U53" s="40">
        <f t="shared" si="23"/>
        <v>8.6555226657199977</v>
      </c>
      <c r="V53" s="40">
        <f t="shared" si="23"/>
        <v>8.8123072256374915</v>
      </c>
      <c r="W53" s="40">
        <f t="shared" si="23"/>
        <v>8.9688803669699908</v>
      </c>
      <c r="X53" s="40">
        <f t="shared" si="23"/>
        <v>9.1251302166699784</v>
      </c>
      <c r="Y53" s="40">
        <f t="shared" si="23"/>
        <v>9.280986712439999</v>
      </c>
      <c r="Z53" s="40">
        <f t="shared" si="23"/>
        <v>9.4363535539574936</v>
      </c>
      <c r="AA53" s="40">
        <f t="shared" si="23"/>
        <v>9.5911494204999865</v>
      </c>
      <c r="AB53" s="40">
        <f t="shared" si="23"/>
        <v>9.7453201553749782</v>
      </c>
      <c r="AC53" s="40">
        <f t="shared" si="23"/>
        <v>9.8987943060000028</v>
      </c>
      <c r="AD53" s="40">
        <f t="shared" si="23"/>
        <v>10.051478863257493</v>
      </c>
      <c r="AE53" s="40">
        <f t="shared" si="23"/>
        <v>10.203317898014989</v>
      </c>
      <c r="AF53" s="40">
        <f t="shared" si="23"/>
        <v>10.354216317187481</v>
      </c>
      <c r="AG53" s="40">
        <f t="shared" si="23"/>
        <v>10.504114394000004</v>
      </c>
      <c r="AH53" s="40">
        <f t="shared" si="23"/>
        <v>10.652976160257499</v>
      </c>
      <c r="AI53" s="40">
        <f t="shared" si="23"/>
        <v>10.800693989504989</v>
      </c>
      <c r="AJ53" s="40">
        <f t="shared" si="23"/>
        <v>10.947237599517482</v>
      </c>
      <c r="AK53" s="40">
        <f t="shared" si="23"/>
        <v>11.092581994</v>
      </c>
      <c r="AL53" s="40">
        <f t="shared" si="23"/>
        <v>11.151639192414555</v>
      </c>
      <c r="AM53" s="40">
        <f t="shared" si="23"/>
        <v>11.207954881189266</v>
      </c>
      <c r="AN53" s="40">
        <f t="shared" si="23"/>
        <v>11.261483599593184</v>
      </c>
      <c r="AO53" s="40">
        <f t="shared" si="23"/>
        <v>11.312181936037708</v>
      </c>
      <c r="AP53" s="40">
        <f t="shared" si="23"/>
        <v>11.360008586571341</v>
      </c>
      <c r="AQ53" s="40">
        <f t="shared" si="23"/>
        <v>11.40492441079803</v>
      </c>
      <c r="AR53" s="40">
        <f t="shared" si="23"/>
        <v>11.446892485113477</v>
      </c>
      <c r="AS53" s="40">
        <f t="shared" si="23"/>
        <v>11.485878153158286</v>
      </c>
      <c r="AT53" s="40">
        <f t="shared" si="23"/>
        <v>11.521849073391758</v>
      </c>
      <c r="AU53" s="40">
        <f t="shared" si="23"/>
        <v>11.55477526369511</v>
      </c>
      <c r="AV53" s="40">
        <f t="shared" si="23"/>
        <v>11.584629142918249</v>
      </c>
      <c r="AW53" s="40">
        <f t="shared" si="23"/>
        <v>11.611385569289672</v>
      </c>
      <c r="AX53" s="40">
        <f t="shared" si="23"/>
        <v>11.635021875614829</v>
      </c>
      <c r="AY53" s="40">
        <f t="shared" si="23"/>
        <v>11.655517901194129</v>
      </c>
      <c r="AZ53" s="40">
        <f t="shared" si="23"/>
        <v>11.67285602039782</v>
      </c>
      <c r="BA53" s="40">
        <f t="shared" si="23"/>
        <v>11.687021167841202</v>
      </c>
      <c r="BB53" s="40">
        <f t="shared" si="23"/>
        <v>11.698000860110062</v>
      </c>
      <c r="BC53" s="40">
        <f t="shared" si="23"/>
        <v>11.705785213992517</v>
      </c>
      <c r="BD53" s="40">
        <f t="shared" si="23"/>
        <v>11.710366961180329</v>
      </c>
      <c r="BE53" s="40">
        <f t="shared" si="23"/>
        <v>11.711741459409154</v>
      </c>
      <c r="BF53" s="15"/>
    </row>
    <row r="54" spans="2:58" x14ac:dyDescent="0.35">
      <c r="B54" s="12"/>
      <c r="C54" s="14"/>
      <c r="D54" s="13" t="s">
        <v>29</v>
      </c>
      <c r="E54" s="40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15"/>
    </row>
    <row r="55" spans="2:58" x14ac:dyDescent="0.35">
      <c r="B55" s="12"/>
      <c r="C55" s="14" t="s">
        <v>52</v>
      </c>
      <c r="D55" s="14" t="s">
        <v>30</v>
      </c>
      <c r="E55" s="39">
        <f t="shared" ref="E55:BE55" si="24">E25*E60</f>
        <v>0.12611008740031998</v>
      </c>
      <c r="F55" s="39">
        <f t="shared" si="24"/>
        <v>0.12494700237936</v>
      </c>
      <c r="G55" s="39">
        <f t="shared" si="24"/>
        <v>0.12519444340565999</v>
      </c>
      <c r="H55" s="39">
        <f t="shared" si="24"/>
        <v>0.11991053591743507</v>
      </c>
      <c r="I55" s="39">
        <f t="shared" si="24"/>
        <v>0.12713238409788502</v>
      </c>
      <c r="J55" s="39">
        <f t="shared" si="24"/>
        <v>0.13448804545992232</v>
      </c>
      <c r="K55" s="39">
        <f t="shared" si="24"/>
        <v>0.14197453189325246</v>
      </c>
      <c r="L55" s="39">
        <f t="shared" si="24"/>
        <v>0.14958945564346396</v>
      </c>
      <c r="M55" s="39">
        <f t="shared" si="24"/>
        <v>0.15732857820505514</v>
      </c>
      <c r="N55" s="39">
        <f t="shared" si="24"/>
        <v>0.1651888290702872</v>
      </c>
      <c r="O55" s="39">
        <f t="shared" si="24"/>
        <v>0.17316634993498625</v>
      </c>
      <c r="P55" s="39">
        <f t="shared" si="24"/>
        <v>0.18125829089097448</v>
      </c>
      <c r="Q55" s="39">
        <f t="shared" si="24"/>
        <v>0.18945968726118001</v>
      </c>
      <c r="R55" s="39">
        <f t="shared" si="24"/>
        <v>0.19315958669828875</v>
      </c>
      <c r="S55" s="39">
        <f t="shared" si="24"/>
        <v>0.19686287146323961</v>
      </c>
      <c r="T55" s="39">
        <f t="shared" si="24"/>
        <v>0.20056702033298709</v>
      </c>
      <c r="U55" s="39">
        <f t="shared" si="24"/>
        <v>0.20427033491099195</v>
      </c>
      <c r="V55" s="39">
        <f t="shared" si="24"/>
        <v>0.20797045052504479</v>
      </c>
      <c r="W55" s="39">
        <f t="shared" si="24"/>
        <v>0.21166557666049177</v>
      </c>
      <c r="X55" s="39">
        <f t="shared" si="24"/>
        <v>0.21535307311341148</v>
      </c>
      <c r="Y55" s="39">
        <f t="shared" si="24"/>
        <v>0.21903128641358396</v>
      </c>
      <c r="Z55" s="39">
        <f t="shared" si="24"/>
        <v>0.22269794387339684</v>
      </c>
      <c r="AA55" s="39">
        <f t="shared" si="24"/>
        <v>0.22635112632379967</v>
      </c>
      <c r="AB55" s="39">
        <f t="shared" si="24"/>
        <v>0.22998955566684948</v>
      </c>
      <c r="AC55" s="39">
        <f t="shared" si="24"/>
        <v>0.23361154562160005</v>
      </c>
      <c r="AD55" s="39">
        <f t="shared" si="24"/>
        <v>0.23721490117287683</v>
      </c>
      <c r="AE55" s="39">
        <f t="shared" si="24"/>
        <v>0.24079830239315372</v>
      </c>
      <c r="AF55" s="39">
        <f t="shared" si="24"/>
        <v>0.24435950508562454</v>
      </c>
      <c r="AG55" s="39">
        <f t="shared" si="24"/>
        <v>0.24789709969840007</v>
      </c>
      <c r="AH55" s="39">
        <f t="shared" si="24"/>
        <v>0.25141023738207696</v>
      </c>
      <c r="AI55" s="39">
        <f t="shared" si="24"/>
        <v>0.25489637815231775</v>
      </c>
      <c r="AJ55" s="39">
        <f t="shared" si="24"/>
        <v>0.25835480734861255</v>
      </c>
      <c r="AK55" s="39">
        <f t="shared" si="24"/>
        <v>0.2617849350584</v>
      </c>
      <c r="AL55" s="39">
        <f t="shared" si="24"/>
        <v>0.26317868494098351</v>
      </c>
      <c r="AM55" s="39">
        <f t="shared" si="24"/>
        <v>0.26450773519606668</v>
      </c>
      <c r="AN55" s="39">
        <f t="shared" si="24"/>
        <v>0.26577101295039912</v>
      </c>
      <c r="AO55" s="39">
        <f t="shared" si="24"/>
        <v>0.26696749369048989</v>
      </c>
      <c r="AP55" s="39">
        <f t="shared" si="24"/>
        <v>0.26809620264308365</v>
      </c>
      <c r="AQ55" s="39">
        <f t="shared" si="24"/>
        <v>0.26915621609483348</v>
      </c>
      <c r="AR55" s="39">
        <f t="shared" si="24"/>
        <v>0.27014666264867804</v>
      </c>
      <c r="AS55" s="39">
        <f t="shared" si="24"/>
        <v>0.27106672441453555</v>
      </c>
      <c r="AT55" s="39">
        <f t="shared" si="24"/>
        <v>0.2719156381320455</v>
      </c>
      <c r="AU55" s="39">
        <f t="shared" si="24"/>
        <v>0.27269269622320458</v>
      </c>
      <c r="AV55" s="39">
        <f t="shared" si="24"/>
        <v>0.27339724777287067</v>
      </c>
      <c r="AW55" s="39">
        <f t="shared" si="24"/>
        <v>0.27402869943523622</v>
      </c>
      <c r="AX55" s="39">
        <f t="shared" si="24"/>
        <v>0.27458651626450997</v>
      </c>
      <c r="AY55" s="39">
        <f t="shared" si="24"/>
        <v>0.27507022246818141</v>
      </c>
      <c r="AZ55" s="39">
        <f t="shared" si="24"/>
        <v>0.27547940208138855</v>
      </c>
      <c r="BA55" s="39">
        <f t="shared" si="24"/>
        <v>0.27581369956105234</v>
      </c>
      <c r="BB55" s="39">
        <f t="shared" si="24"/>
        <v>0.27607282029859748</v>
      </c>
      <c r="BC55" s="39">
        <f t="shared" si="24"/>
        <v>0.27625653105022341</v>
      </c>
      <c r="BD55" s="39">
        <f t="shared" si="24"/>
        <v>0.27636466028385576</v>
      </c>
      <c r="BE55" s="39">
        <f t="shared" si="24"/>
        <v>0.27639709844205601</v>
      </c>
      <c r="BF55" s="15"/>
    </row>
    <row r="56" spans="2:58" x14ac:dyDescent="0.35">
      <c r="B56" s="12"/>
      <c r="C56" s="14" t="s">
        <v>53</v>
      </c>
      <c r="D56" s="14" t="s">
        <v>31</v>
      </c>
      <c r="E56" s="39">
        <f t="shared" ref="E56:BE56" si="25">E26*E60</f>
        <v>5.6856412285567995E-2</v>
      </c>
      <c r="F56" s="39">
        <f t="shared" si="25"/>
        <v>5.6332038360863999E-2</v>
      </c>
      <c r="G56" s="39">
        <f t="shared" si="25"/>
        <v>5.6443596518483997E-2</v>
      </c>
      <c r="H56" s="39">
        <f t="shared" si="25"/>
        <v>5.4061360261080903E-2</v>
      </c>
      <c r="I56" s="39">
        <f t="shared" si="25"/>
        <v>5.7317312152605798E-2</v>
      </c>
      <c r="J56" s="39">
        <f t="shared" si="25"/>
        <v>6.0633593376846338E-2</v>
      </c>
      <c r="K56" s="39">
        <f t="shared" si="25"/>
        <v>6.400885675187315E-2</v>
      </c>
      <c r="L56" s="39">
        <f t="shared" si="25"/>
        <v>6.7442025764680363E-2</v>
      </c>
      <c r="M56" s="39">
        <f t="shared" si="25"/>
        <v>7.0931189495838431E-2</v>
      </c>
      <c r="N56" s="39">
        <f t="shared" si="25"/>
        <v>7.4474963614739653E-2</v>
      </c>
      <c r="O56" s="39">
        <f t="shared" si="25"/>
        <v>7.8071608614756524E-2</v>
      </c>
      <c r="P56" s="39">
        <f t="shared" si="25"/>
        <v>8.1719839622032567E-2</v>
      </c>
      <c r="Q56" s="39">
        <f t="shared" si="25"/>
        <v>8.5417418324532007E-2</v>
      </c>
      <c r="R56" s="39">
        <f t="shared" si="25"/>
        <v>8.7085508579228491E-2</v>
      </c>
      <c r="S56" s="39">
        <f t="shared" si="25"/>
        <v>8.8755125100375823E-2</v>
      </c>
      <c r="T56" s="39">
        <f t="shared" si="25"/>
        <v>9.0425131200973854E-2</v>
      </c>
      <c r="U56" s="39">
        <f t="shared" si="25"/>
        <v>9.2094761163260777E-2</v>
      </c>
      <c r="V56" s="39">
        <f t="shared" si="25"/>
        <v>9.3762948880782904E-2</v>
      </c>
      <c r="W56" s="39">
        <f t="shared" si="25"/>
        <v>9.5428887104560697E-2</v>
      </c>
      <c r="X56" s="39">
        <f t="shared" si="25"/>
        <v>9.7091385505368569E-2</v>
      </c>
      <c r="Y56" s="39">
        <f t="shared" si="25"/>
        <v>9.8749698620361592E-2</v>
      </c>
      <c r="Z56" s="39">
        <f t="shared" si="25"/>
        <v>0.10040280181410774</v>
      </c>
      <c r="AA56" s="39">
        <f t="shared" si="25"/>
        <v>0.10204982983411987</v>
      </c>
      <c r="AB56" s="39">
        <f t="shared" si="25"/>
        <v>0.10369020645318977</v>
      </c>
      <c r="AC56" s="39">
        <f t="shared" si="25"/>
        <v>0.10532317141584004</v>
      </c>
      <c r="AD56" s="39">
        <f t="shared" si="25"/>
        <v>0.10694773510505973</v>
      </c>
      <c r="AE56" s="39">
        <f t="shared" si="25"/>
        <v>0.10856330243487948</v>
      </c>
      <c r="AF56" s="39">
        <f t="shared" si="25"/>
        <v>0.1101688616148748</v>
      </c>
      <c r="AG56" s="39">
        <f t="shared" si="25"/>
        <v>0.11176377715216004</v>
      </c>
      <c r="AH56" s="39">
        <f t="shared" si="25"/>
        <v>0.11334766634513979</v>
      </c>
      <c r="AI56" s="39">
        <f t="shared" si="25"/>
        <v>0.11491938404833309</v>
      </c>
      <c r="AJ56" s="39">
        <f t="shared" si="25"/>
        <v>0.11647860805886601</v>
      </c>
      <c r="AK56" s="39">
        <f t="shared" si="25"/>
        <v>0.11802507241616</v>
      </c>
      <c r="AL56" s="39">
        <f t="shared" si="25"/>
        <v>0.11865344100729086</v>
      </c>
      <c r="AM56" s="39">
        <f t="shared" si="25"/>
        <v>0.11925263993585379</v>
      </c>
      <c r="AN56" s="39">
        <f t="shared" si="25"/>
        <v>0.11982218549967148</v>
      </c>
      <c r="AO56" s="39">
        <f t="shared" si="25"/>
        <v>0.12036161579944123</v>
      </c>
      <c r="AP56" s="39">
        <f t="shared" si="25"/>
        <v>0.12087049136111908</v>
      </c>
      <c r="AQ56" s="39">
        <f t="shared" si="25"/>
        <v>0.12134839573089104</v>
      </c>
      <c r="AR56" s="39">
        <f t="shared" si="25"/>
        <v>0.12179493604160739</v>
      </c>
      <c r="AS56" s="39">
        <f t="shared" si="25"/>
        <v>0.12220974354960416</v>
      </c>
      <c r="AT56" s="39">
        <f t="shared" si="25"/>
        <v>0.12259247414088831</v>
      </c>
      <c r="AU56" s="39">
        <f t="shared" si="25"/>
        <v>0.12294280880571597</v>
      </c>
      <c r="AV56" s="39">
        <f t="shared" si="25"/>
        <v>0.12326045408065017</v>
      </c>
      <c r="AW56" s="39">
        <f t="shared" si="25"/>
        <v>0.1235451424572421</v>
      </c>
      <c r="AX56" s="39">
        <f t="shared" si="25"/>
        <v>0.12379663275654178</v>
      </c>
      <c r="AY56" s="39">
        <f t="shared" si="25"/>
        <v>0.12401471046870553</v>
      </c>
      <c r="AZ56" s="39">
        <f t="shared" si="25"/>
        <v>0.12419918805703281</v>
      </c>
      <c r="BA56" s="39">
        <f t="shared" si="25"/>
        <v>0.12434990522583039</v>
      </c>
      <c r="BB56" s="39">
        <f t="shared" si="25"/>
        <v>0.12446672915157106</v>
      </c>
      <c r="BC56" s="39">
        <f t="shared" si="25"/>
        <v>0.12454955467688038</v>
      </c>
      <c r="BD56" s="39">
        <f t="shared" si="25"/>
        <v>0.1245983044669587</v>
      </c>
      <c r="BE56" s="39">
        <f t="shared" si="25"/>
        <v>0.12461292912811341</v>
      </c>
      <c r="BF56" s="15"/>
    </row>
    <row r="57" spans="2:58" x14ac:dyDescent="0.35">
      <c r="B57" s="12"/>
      <c r="C57" s="14" t="s">
        <v>54</v>
      </c>
      <c r="D57" s="14" t="s">
        <v>32</v>
      </c>
      <c r="E57" s="39">
        <f t="shared" ref="E57:BE57" si="26">E27*E60</f>
        <v>5.1606812715141119</v>
      </c>
      <c r="F57" s="39">
        <f t="shared" si="26"/>
        <v>5.1130854668597765</v>
      </c>
      <c r="G57" s="39">
        <f t="shared" si="26"/>
        <v>5.1232112569258561</v>
      </c>
      <c r="H57" s="39">
        <f t="shared" si="26"/>
        <v>4.9069830155772083</v>
      </c>
      <c r="I57" s="39">
        <f t="shared" si="26"/>
        <v>5.2025157316259936</v>
      </c>
      <c r="J57" s="39">
        <f t="shared" si="26"/>
        <v>5.5035243552277366</v>
      </c>
      <c r="K57" s="39">
        <f t="shared" si="26"/>
        <v>5.8098866068316735</v>
      </c>
      <c r="L57" s="39">
        <f t="shared" si="26"/>
        <v>6.1215047746708375</v>
      </c>
      <c r="M57" s="39">
        <f t="shared" si="26"/>
        <v>6.4382054104794095</v>
      </c>
      <c r="N57" s="39">
        <f t="shared" si="26"/>
        <v>6.7598628628356181</v>
      </c>
      <c r="O57" s="39">
        <f t="shared" si="26"/>
        <v>7.0863192420852688</v>
      </c>
      <c r="P57" s="39">
        <f t="shared" si="26"/>
        <v>7.4174579241893017</v>
      </c>
      <c r="Q57" s="39">
        <f t="shared" si="26"/>
        <v>7.7530757444642893</v>
      </c>
      <c r="R57" s="39">
        <f t="shared" si="26"/>
        <v>7.9044831546499736</v>
      </c>
      <c r="S57" s="39">
        <f t="shared" si="26"/>
        <v>8.056029099336369</v>
      </c>
      <c r="T57" s="39">
        <f t="shared" si="26"/>
        <v>8.2076104049485448</v>
      </c>
      <c r="U57" s="39">
        <f t="shared" si="26"/>
        <v>8.3591575696457454</v>
      </c>
      <c r="V57" s="39">
        <f t="shared" si="26"/>
        <v>8.5105738262316635</v>
      </c>
      <c r="W57" s="39">
        <f t="shared" si="26"/>
        <v>8.6617859032049385</v>
      </c>
      <c r="X57" s="39">
        <f t="shared" si="26"/>
        <v>8.8126857580511988</v>
      </c>
      <c r="Y57" s="39">
        <f t="shared" si="26"/>
        <v>8.9632057274060539</v>
      </c>
      <c r="Z57" s="39">
        <f t="shared" si="26"/>
        <v>9.1132528082699888</v>
      </c>
      <c r="AA57" s="39">
        <f t="shared" si="26"/>
        <v>9.2627484643420672</v>
      </c>
      <c r="AB57" s="39">
        <f t="shared" si="26"/>
        <v>9.41164039325494</v>
      </c>
      <c r="AC57" s="39">
        <f t="shared" si="26"/>
        <v>9.5598595889625635</v>
      </c>
      <c r="AD57" s="39">
        <f t="shared" si="26"/>
        <v>9.7073162269795574</v>
      </c>
      <c r="AE57" s="39">
        <f t="shared" si="26"/>
        <v>9.8539562931869558</v>
      </c>
      <c r="AF57" s="39">
        <f t="shared" si="26"/>
        <v>9.9996879504869813</v>
      </c>
      <c r="AG57" s="39">
        <f t="shared" si="26"/>
        <v>10.144453517149444</v>
      </c>
      <c r="AH57" s="39">
        <f t="shared" si="26"/>
        <v>10.288218256530282</v>
      </c>
      <c r="AI57" s="39">
        <f t="shared" si="26"/>
        <v>10.430878227304339</v>
      </c>
      <c r="AJ57" s="39">
        <f t="shared" si="26"/>
        <v>10.572404184110004</v>
      </c>
      <c r="AK57" s="39">
        <f t="shared" si="26"/>
        <v>10.712771986525441</v>
      </c>
      <c r="AL57" s="39">
        <f t="shared" si="26"/>
        <v>10.769807066466281</v>
      </c>
      <c r="AM57" s="39">
        <f t="shared" si="26"/>
        <v>10.824194506057347</v>
      </c>
      <c r="AN57" s="39">
        <f t="shared" si="26"/>
        <v>10.875890401143113</v>
      </c>
      <c r="AO57" s="39">
        <f t="shared" si="26"/>
        <v>10.924852826547777</v>
      </c>
      <c r="AP57" s="39">
        <f t="shared" si="26"/>
        <v>10.97104189256714</v>
      </c>
      <c r="AQ57" s="39">
        <f t="shared" si="26"/>
        <v>11.014419798972305</v>
      </c>
      <c r="AR57" s="39">
        <f t="shared" si="26"/>
        <v>11.054950886423192</v>
      </c>
      <c r="AS57" s="39">
        <f t="shared" si="26"/>
        <v>11.092601685194147</v>
      </c>
      <c r="AT57" s="39">
        <f t="shared" si="26"/>
        <v>11.127340961118826</v>
      </c>
      <c r="AU57" s="39">
        <f t="shared" si="26"/>
        <v>11.159139758666189</v>
      </c>
      <c r="AV57" s="39">
        <f t="shared" si="26"/>
        <v>11.187971441064729</v>
      </c>
      <c r="AW57" s="39">
        <f t="shared" si="26"/>
        <v>11.213811727397195</v>
      </c>
      <c r="AX57" s="39">
        <f t="shared" si="26"/>
        <v>11.236638726593778</v>
      </c>
      <c r="AY57" s="39">
        <f t="shared" si="26"/>
        <v>11.256432968257242</v>
      </c>
      <c r="AZ57" s="39">
        <f t="shared" si="26"/>
        <v>11.273177430259398</v>
      </c>
      <c r="BA57" s="39">
        <f t="shared" si="26"/>
        <v>11.286857563054319</v>
      </c>
      <c r="BB57" s="39">
        <f t="shared" si="26"/>
        <v>11.297461310659894</v>
      </c>
      <c r="BC57" s="39">
        <f t="shared" si="26"/>
        <v>11.304979128265414</v>
      </c>
      <c r="BD57" s="39">
        <f t="shared" si="26"/>
        <v>11.309403996429515</v>
      </c>
      <c r="BE57" s="39">
        <f t="shared" si="26"/>
        <v>11.310731431838985</v>
      </c>
      <c r="BF57" s="15"/>
    </row>
    <row r="58" spans="2:58" x14ac:dyDescent="0.35">
      <c r="B58" s="12"/>
      <c r="C58" s="14"/>
      <c r="D58" s="14"/>
      <c r="E58" s="40">
        <f t="shared" ref="E58:BE58" si="27">E28*E60</f>
        <v>5.3436477711999997</v>
      </c>
      <c r="F58" s="40">
        <f t="shared" si="27"/>
        <v>5.2943645076000001</v>
      </c>
      <c r="G58" s="40">
        <f t="shared" si="27"/>
        <v>5.3048492968499996</v>
      </c>
      <c r="H58" s="40">
        <f t="shared" si="27"/>
        <v>5.0809549117557236</v>
      </c>
      <c r="I58" s="40">
        <f t="shared" si="27"/>
        <v>5.3869654278764845</v>
      </c>
      <c r="J58" s="40">
        <f t="shared" si="27"/>
        <v>5.6986459940645053</v>
      </c>
      <c r="K58" s="40">
        <f t="shared" si="27"/>
        <v>6.0158699954767991</v>
      </c>
      <c r="L58" s="40">
        <f t="shared" si="27"/>
        <v>6.3385362560789815</v>
      </c>
      <c r="M58" s="40">
        <f t="shared" si="27"/>
        <v>6.666465178180303</v>
      </c>
      <c r="N58" s="40">
        <f t="shared" si="27"/>
        <v>6.9995266555206443</v>
      </c>
      <c r="O58" s="40">
        <f t="shared" si="27"/>
        <v>7.3375572006350112</v>
      </c>
      <c r="P58" s="40">
        <f t="shared" si="27"/>
        <v>7.6804360547023087</v>
      </c>
      <c r="Q58" s="40">
        <f t="shared" si="27"/>
        <v>8.027952850050001</v>
      </c>
      <c r="R58" s="40">
        <f t="shared" si="27"/>
        <v>8.18472824992749</v>
      </c>
      <c r="S58" s="40">
        <f t="shared" si="27"/>
        <v>8.3416470958999831</v>
      </c>
      <c r="T58" s="40">
        <f t="shared" si="27"/>
        <v>8.4986025564825045</v>
      </c>
      <c r="U58" s="40">
        <f t="shared" si="27"/>
        <v>8.6555226657199977</v>
      </c>
      <c r="V58" s="40">
        <f t="shared" si="27"/>
        <v>8.8123072256374915</v>
      </c>
      <c r="W58" s="40">
        <f t="shared" si="27"/>
        <v>8.9688803669699908</v>
      </c>
      <c r="X58" s="40">
        <f t="shared" si="27"/>
        <v>9.1251302166699784</v>
      </c>
      <c r="Y58" s="40">
        <f t="shared" si="27"/>
        <v>9.280986712439999</v>
      </c>
      <c r="Z58" s="40">
        <f t="shared" si="27"/>
        <v>9.4363535539574936</v>
      </c>
      <c r="AA58" s="40">
        <f t="shared" si="27"/>
        <v>9.5911494204999865</v>
      </c>
      <c r="AB58" s="40">
        <f t="shared" si="27"/>
        <v>9.7453201553749782</v>
      </c>
      <c r="AC58" s="40">
        <f t="shared" si="27"/>
        <v>9.8987943060000028</v>
      </c>
      <c r="AD58" s="40">
        <f t="shared" si="27"/>
        <v>10.051478863257493</v>
      </c>
      <c r="AE58" s="40">
        <f t="shared" si="27"/>
        <v>10.203317898014989</v>
      </c>
      <c r="AF58" s="40">
        <f t="shared" si="27"/>
        <v>10.354216317187481</v>
      </c>
      <c r="AG58" s="40">
        <f t="shared" si="27"/>
        <v>10.504114394000004</v>
      </c>
      <c r="AH58" s="40">
        <f t="shared" si="27"/>
        <v>10.652976160257499</v>
      </c>
      <c r="AI58" s="40">
        <f t="shared" si="27"/>
        <v>10.800693989504989</v>
      </c>
      <c r="AJ58" s="40">
        <f t="shared" si="27"/>
        <v>10.947237599517482</v>
      </c>
      <c r="AK58" s="40">
        <f t="shared" si="27"/>
        <v>11.092581994</v>
      </c>
      <c r="AL58" s="40">
        <f t="shared" si="27"/>
        <v>11.151639192414555</v>
      </c>
      <c r="AM58" s="40">
        <f t="shared" si="27"/>
        <v>11.207954881189266</v>
      </c>
      <c r="AN58" s="40">
        <f t="shared" si="27"/>
        <v>11.261483599593184</v>
      </c>
      <c r="AO58" s="40">
        <f t="shared" si="27"/>
        <v>11.312181936037708</v>
      </c>
      <c r="AP58" s="40">
        <f t="shared" si="27"/>
        <v>11.360008586571341</v>
      </c>
      <c r="AQ58" s="40">
        <f t="shared" si="27"/>
        <v>11.40492441079803</v>
      </c>
      <c r="AR58" s="40">
        <f t="shared" si="27"/>
        <v>11.446892485113477</v>
      </c>
      <c r="AS58" s="40">
        <f t="shared" si="27"/>
        <v>11.485878153158286</v>
      </c>
      <c r="AT58" s="40">
        <f t="shared" si="27"/>
        <v>11.521849073391758</v>
      </c>
      <c r="AU58" s="40">
        <f t="shared" si="27"/>
        <v>11.55477526369511</v>
      </c>
      <c r="AV58" s="40">
        <f t="shared" si="27"/>
        <v>11.584629142918249</v>
      </c>
      <c r="AW58" s="40">
        <f t="shared" si="27"/>
        <v>11.611385569289672</v>
      </c>
      <c r="AX58" s="40">
        <f t="shared" si="27"/>
        <v>11.635021875614829</v>
      </c>
      <c r="AY58" s="40">
        <f t="shared" si="27"/>
        <v>11.655517901194129</v>
      </c>
      <c r="AZ58" s="40">
        <f t="shared" si="27"/>
        <v>11.67285602039782</v>
      </c>
      <c r="BA58" s="40">
        <f t="shared" si="27"/>
        <v>11.687021167841202</v>
      </c>
      <c r="BB58" s="40">
        <f t="shared" si="27"/>
        <v>11.698000860110062</v>
      </c>
      <c r="BC58" s="40">
        <f t="shared" si="27"/>
        <v>11.705785213992517</v>
      </c>
      <c r="BD58" s="40">
        <f t="shared" si="27"/>
        <v>11.710366961180329</v>
      </c>
      <c r="BE58" s="40">
        <f t="shared" si="27"/>
        <v>11.711741459409154</v>
      </c>
      <c r="BF58" s="15"/>
    </row>
    <row r="59" spans="2:58" x14ac:dyDescent="0.35">
      <c r="B59" s="12"/>
      <c r="C59" s="14"/>
      <c r="D59" s="14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15"/>
    </row>
    <row r="60" spans="2:58" x14ac:dyDescent="0.35">
      <c r="B60" s="12"/>
      <c r="C60" s="14" t="s">
        <v>65</v>
      </c>
      <c r="D60" s="13" t="s">
        <v>64</v>
      </c>
      <c r="E60" s="41">
        <v>5.3436477711999997</v>
      </c>
      <c r="F60" s="41">
        <v>5.2943645076000001</v>
      </c>
      <c r="G60" s="41">
        <v>5.3048492968499996</v>
      </c>
      <c r="H60" s="41">
        <v>5.0809549117557236</v>
      </c>
      <c r="I60" s="41">
        <v>5.3869654278764845</v>
      </c>
      <c r="J60" s="41">
        <v>5.6986459940645053</v>
      </c>
      <c r="K60" s="41">
        <v>6.0158699954767991</v>
      </c>
      <c r="L60" s="41">
        <v>6.3385362560789815</v>
      </c>
      <c r="M60" s="41">
        <v>6.666465178180303</v>
      </c>
      <c r="N60" s="41">
        <v>6.9995266555206443</v>
      </c>
      <c r="O60" s="41">
        <v>7.3375572006350112</v>
      </c>
      <c r="P60" s="41">
        <v>7.6804360547023087</v>
      </c>
      <c r="Q60" s="41">
        <v>8.027952850050001</v>
      </c>
      <c r="R60" s="41">
        <v>8.18472824992749</v>
      </c>
      <c r="S60" s="41">
        <v>8.3416470958999831</v>
      </c>
      <c r="T60" s="41">
        <v>8.4986025564825045</v>
      </c>
      <c r="U60" s="41">
        <v>8.6555226657199977</v>
      </c>
      <c r="V60" s="41">
        <v>8.8123072256374915</v>
      </c>
      <c r="W60" s="41">
        <v>8.9688803669699908</v>
      </c>
      <c r="X60" s="41">
        <v>9.1251302166699784</v>
      </c>
      <c r="Y60" s="41">
        <v>9.280986712439999</v>
      </c>
      <c r="Z60" s="41">
        <v>9.4363535539574936</v>
      </c>
      <c r="AA60" s="41">
        <v>9.5911494204999865</v>
      </c>
      <c r="AB60" s="41">
        <v>9.7453201553749782</v>
      </c>
      <c r="AC60" s="41">
        <v>9.8987943060000028</v>
      </c>
      <c r="AD60" s="41">
        <v>10.051478863257493</v>
      </c>
      <c r="AE60" s="41">
        <v>10.203317898014989</v>
      </c>
      <c r="AF60" s="41">
        <v>10.354216317187481</v>
      </c>
      <c r="AG60" s="41">
        <v>10.504114394000004</v>
      </c>
      <c r="AH60" s="41">
        <v>10.652976160257499</v>
      </c>
      <c r="AI60" s="41">
        <v>10.800693989504989</v>
      </c>
      <c r="AJ60" s="41">
        <v>10.947237599517482</v>
      </c>
      <c r="AK60" s="41">
        <v>11.092581994</v>
      </c>
      <c r="AL60" s="41">
        <v>11.151639192414555</v>
      </c>
      <c r="AM60" s="41">
        <v>11.207954881189266</v>
      </c>
      <c r="AN60" s="41">
        <v>11.261483599593184</v>
      </c>
      <c r="AO60" s="41">
        <v>11.312181936037708</v>
      </c>
      <c r="AP60" s="41">
        <v>11.360008586571341</v>
      </c>
      <c r="AQ60" s="41">
        <v>11.40492441079803</v>
      </c>
      <c r="AR60" s="41">
        <v>11.446892485113477</v>
      </c>
      <c r="AS60" s="41">
        <v>11.485878153158286</v>
      </c>
      <c r="AT60" s="41">
        <v>11.521849073391758</v>
      </c>
      <c r="AU60" s="41">
        <v>11.55477526369511</v>
      </c>
      <c r="AV60" s="41">
        <v>11.584629142918249</v>
      </c>
      <c r="AW60" s="41">
        <v>11.611385569289672</v>
      </c>
      <c r="AX60" s="41">
        <v>11.635021875614829</v>
      </c>
      <c r="AY60" s="41">
        <v>11.655517901194129</v>
      </c>
      <c r="AZ60" s="41">
        <v>11.67285602039782</v>
      </c>
      <c r="BA60" s="41">
        <v>11.687021167841202</v>
      </c>
      <c r="BB60" s="41">
        <v>11.698000860110062</v>
      </c>
      <c r="BC60" s="41">
        <v>11.705785213992517</v>
      </c>
      <c r="BD60" s="41">
        <v>11.710366961180329</v>
      </c>
      <c r="BE60" s="41">
        <v>11.711741459409154</v>
      </c>
      <c r="BF60" s="15"/>
    </row>
    <row r="61" spans="2:58" x14ac:dyDescent="0.35">
      <c r="B61" s="12"/>
      <c r="C61" s="14"/>
      <c r="D61" s="13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15"/>
    </row>
    <row r="62" spans="2:58" ht="15" thickBot="1" x14ac:dyDescent="0.4">
      <c r="B62" s="16"/>
      <c r="C62" s="17"/>
      <c r="D62" s="17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18"/>
    </row>
    <row r="65" spans="5:57" x14ac:dyDescent="0.35"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B36F-EB2C-49EA-9300-D0E9F5D63380}">
  <sheetPr>
    <tabColor rgb="FF92D050"/>
  </sheetPr>
  <dimension ref="B1:BI30"/>
  <sheetViews>
    <sheetView zoomScale="80" zoomScaleNormal="80" workbookViewId="0"/>
  </sheetViews>
  <sheetFormatPr baseColWidth="10" defaultColWidth="11.453125" defaultRowHeight="14.5" x14ac:dyDescent="0.35"/>
  <cols>
    <col min="2" max="2" width="17.1796875" bestFit="1" customWidth="1"/>
    <col min="3" max="3" width="18.54296875" bestFit="1" customWidth="1"/>
    <col min="4" max="4" width="65.54296875" bestFit="1" customWidth="1"/>
    <col min="8" max="8" width="13.81640625" bestFit="1" customWidth="1"/>
    <col min="12" max="12" width="16.81640625" bestFit="1" customWidth="1"/>
    <col min="60" max="60" width="16.54296875" bestFit="1" customWidth="1"/>
    <col min="61" max="61" width="11.1796875" customWidth="1"/>
  </cols>
  <sheetData>
    <row r="1" spans="2:61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61" ht="15" thickBot="1" x14ac:dyDescent="0.4"/>
    <row r="3" spans="2:61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61" x14ac:dyDescent="0.35">
      <c r="B4" s="12"/>
      <c r="C4" s="14"/>
      <c r="D4" s="13" t="s">
        <v>78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61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61" x14ac:dyDescent="0.35">
      <c r="B6" s="12"/>
      <c r="C6" s="14"/>
      <c r="D6" s="25" t="s">
        <v>141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15"/>
    </row>
    <row r="7" spans="2:61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61" x14ac:dyDescent="0.35">
      <c r="B8" s="12"/>
      <c r="C8" s="13" t="s">
        <v>68</v>
      </c>
      <c r="D8" s="13" t="s">
        <v>17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61" x14ac:dyDescent="0.35">
      <c r="B9" s="12"/>
      <c r="C9" s="14" t="s">
        <v>48</v>
      </c>
      <c r="D9" s="14" t="s">
        <v>18</v>
      </c>
      <c r="E9" s="58">
        <v>1.0640000429999999E-2</v>
      </c>
      <c r="F9" s="58">
        <v>1.0639923440000001E-2</v>
      </c>
      <c r="G9" s="58">
        <v>1.0639984E-2</v>
      </c>
      <c r="H9" s="58">
        <v>1.0639971139999999E-2</v>
      </c>
      <c r="I9" s="58">
        <v>1.0639988620000001E-2</v>
      </c>
      <c r="J9" s="58">
        <v>1.063999258E-2</v>
      </c>
      <c r="K9" s="77">
        <v>2.462344658E-2</v>
      </c>
      <c r="L9" s="77">
        <v>3.5160258989999998E-2</v>
      </c>
      <c r="M9" s="77">
        <v>4.6122768869999997E-2</v>
      </c>
      <c r="N9" s="77">
        <v>5.6530249919999997E-2</v>
      </c>
      <c r="O9" s="77">
        <v>6.6929531789999996E-2</v>
      </c>
      <c r="P9" s="77">
        <v>7.7344325759999999E-2</v>
      </c>
      <c r="Q9" s="77">
        <v>8.7785892030000007E-2</v>
      </c>
      <c r="R9" s="77">
        <v>9.8266645629999996E-2</v>
      </c>
      <c r="S9" s="77">
        <v>0.10878947894</v>
      </c>
      <c r="T9" s="77">
        <v>0.11936200702999999</v>
      </c>
      <c r="U9" s="77">
        <v>0.12998448384</v>
      </c>
      <c r="V9" s="77">
        <v>0.14066096080000001</v>
      </c>
      <c r="W9" s="77">
        <v>0.15139680673</v>
      </c>
      <c r="X9" s="77">
        <v>0.16218833322000001</v>
      </c>
      <c r="Y9" s="77">
        <v>0.17304251936000001</v>
      </c>
      <c r="Z9" s="77">
        <v>0.18395475023999999</v>
      </c>
      <c r="AA9" s="77">
        <v>0.19493245574000001</v>
      </c>
      <c r="AB9" s="77">
        <v>0.20597047891</v>
      </c>
      <c r="AC9" s="77">
        <v>0.21707729323</v>
      </c>
      <c r="AD9" s="77">
        <v>0.22824431810000001</v>
      </c>
      <c r="AE9" s="77">
        <v>0.23947866904000001</v>
      </c>
      <c r="AF9" s="77">
        <v>0.25078429531000002</v>
      </c>
      <c r="AG9" s="77">
        <v>0.26215344360999998</v>
      </c>
      <c r="AH9" s="77">
        <v>0.27359725287999997</v>
      </c>
      <c r="AI9" s="77">
        <v>0.28510445157999997</v>
      </c>
      <c r="AJ9" s="77">
        <v>0.29668720510000002</v>
      </c>
      <c r="AK9" s="77">
        <v>0.30833620463</v>
      </c>
      <c r="AL9" s="77">
        <v>0.30929948930000001</v>
      </c>
      <c r="AM9" s="77">
        <v>0.31027496599999999</v>
      </c>
      <c r="AN9" s="77">
        <v>0.31125042183000001</v>
      </c>
      <c r="AO9" s="77">
        <v>0.3122382628</v>
      </c>
      <c r="AP9" s="77">
        <v>0.31322674912999998</v>
      </c>
      <c r="AQ9" s="77">
        <v>0.31422656373000002</v>
      </c>
      <c r="AR9" s="77">
        <v>0.31522769949000001</v>
      </c>
      <c r="AS9" s="77">
        <v>0.31623459563</v>
      </c>
      <c r="AT9" s="77">
        <v>0.31725373564999998</v>
      </c>
      <c r="AU9" s="77">
        <v>0.31827363739999998</v>
      </c>
      <c r="AV9" s="77">
        <v>0.31930663562</v>
      </c>
      <c r="AW9" s="77">
        <v>0.32034045683000001</v>
      </c>
      <c r="AX9" s="77">
        <v>0.32138627662000002</v>
      </c>
      <c r="AY9" s="77">
        <v>0.32243296569000002</v>
      </c>
      <c r="AZ9" s="77">
        <v>0.32349298386999997</v>
      </c>
      <c r="BA9" s="77">
        <v>0.32455379947000002</v>
      </c>
      <c r="BB9" s="77">
        <v>0.32562098529</v>
      </c>
      <c r="BC9" s="77">
        <v>0.32670217210000002</v>
      </c>
      <c r="BD9" s="77">
        <v>0.32778396872999999</v>
      </c>
      <c r="BE9" s="77">
        <v>0.32888007530000002</v>
      </c>
      <c r="BF9" s="15"/>
      <c r="BI9" s="27"/>
    </row>
    <row r="10" spans="2:61" x14ac:dyDescent="0.35">
      <c r="B10" s="12"/>
      <c r="C10" s="14" t="s">
        <v>49</v>
      </c>
      <c r="D10" s="14" t="s">
        <v>19</v>
      </c>
      <c r="E10" s="59">
        <v>2.3599989700000001E-2</v>
      </c>
      <c r="F10" s="59">
        <v>2.3599845800000002E-2</v>
      </c>
      <c r="G10" s="59">
        <v>2.3599879479999999E-2</v>
      </c>
      <c r="H10" s="59">
        <v>2.3599859380000001E-2</v>
      </c>
      <c r="I10" s="59">
        <v>2.359991535E-2</v>
      </c>
      <c r="J10" s="59">
        <v>2.3600026360000002E-2</v>
      </c>
      <c r="K10" s="77">
        <v>3.2195941089999999E-2</v>
      </c>
      <c r="L10" s="77">
        <v>3.396669335E-2</v>
      </c>
      <c r="M10" s="77">
        <v>3.6306877799999998E-2</v>
      </c>
      <c r="N10" s="77">
        <v>3.8276615319999999E-2</v>
      </c>
      <c r="O10" s="77">
        <v>4.0326888230000003E-2</v>
      </c>
      <c r="P10" s="77">
        <v>4.2436565650000001E-2</v>
      </c>
      <c r="Q10" s="77">
        <v>4.459061357E-2</v>
      </c>
      <c r="R10" s="77">
        <v>4.6782556080000003E-2</v>
      </c>
      <c r="S10" s="77">
        <v>4.9004972569999999E-2</v>
      </c>
      <c r="T10" s="77">
        <v>5.1255366400000002E-2</v>
      </c>
      <c r="U10" s="77">
        <v>5.3529527170000001E-2</v>
      </c>
      <c r="V10" s="77">
        <v>5.5826266899999998E-2</v>
      </c>
      <c r="W10" s="77">
        <v>5.8145165460000002E-2</v>
      </c>
      <c r="X10" s="77">
        <v>6.0483073560000003E-2</v>
      </c>
      <c r="Y10" s="77">
        <v>6.2841231050000002E-2</v>
      </c>
      <c r="Z10" s="77">
        <v>6.5216807170000002E-2</v>
      </c>
      <c r="AA10" s="77">
        <v>6.7611538860000001E-2</v>
      </c>
      <c r="AB10" s="77">
        <v>7.0023060720000002E-2</v>
      </c>
      <c r="AC10" s="77">
        <v>7.2453138030000003E-2</v>
      </c>
      <c r="AD10" s="77">
        <v>7.4899104839999994E-2</v>
      </c>
      <c r="AE10" s="77">
        <v>7.7361845550000002E-2</v>
      </c>
      <c r="AF10" s="77">
        <v>7.9843630030000001E-2</v>
      </c>
      <c r="AG10" s="77">
        <v>8.2340298369999995E-2</v>
      </c>
      <c r="AH10" s="77">
        <v>8.4855943579999996E-2</v>
      </c>
      <c r="AI10" s="77">
        <v>8.7386807309999995E-2</v>
      </c>
      <c r="AJ10" s="77">
        <v>8.9936403959999994E-2</v>
      </c>
      <c r="AK10" s="77">
        <v>9.2501058499999997E-2</v>
      </c>
      <c r="AL10" s="77">
        <v>9.2790044520000003E-2</v>
      </c>
      <c r="AM10" s="77">
        <v>9.3082688149999995E-2</v>
      </c>
      <c r="AN10" s="77">
        <v>9.3375325529999997E-2</v>
      </c>
      <c r="AO10" s="77">
        <v>9.3671678450000004E-2</v>
      </c>
      <c r="AP10" s="77">
        <v>9.3968224980000001E-2</v>
      </c>
      <c r="AQ10" s="77">
        <v>9.4268169999999998E-2</v>
      </c>
      <c r="AR10" s="77">
        <v>9.4568511369999997E-2</v>
      </c>
      <c r="AS10" s="77">
        <v>9.4870580849999997E-2</v>
      </c>
      <c r="AT10" s="77">
        <v>9.5176323509999994E-2</v>
      </c>
      <c r="AU10" s="77">
        <v>9.5482294689999997E-2</v>
      </c>
      <c r="AV10" s="77">
        <v>9.5792194809999995E-2</v>
      </c>
      <c r="AW10" s="77">
        <v>9.6102341839999994E-2</v>
      </c>
      <c r="AX10" s="77">
        <v>9.6416088440000006E-2</v>
      </c>
      <c r="AY10" s="77">
        <v>9.6730095830000001E-2</v>
      </c>
      <c r="AZ10" s="77">
        <v>9.7048101959999994E-2</v>
      </c>
      <c r="BA10" s="77">
        <v>9.7366347320000005E-2</v>
      </c>
      <c r="BB10" s="77">
        <v>9.7686503750000001E-2</v>
      </c>
      <c r="BC10" s="77">
        <v>9.8010860480000003E-2</v>
      </c>
      <c r="BD10" s="77">
        <v>9.8335400170000004E-2</v>
      </c>
      <c r="BE10" s="77">
        <v>9.8664232840000005E-2</v>
      </c>
      <c r="BF10" s="15"/>
    </row>
    <row r="11" spans="2:61" x14ac:dyDescent="0.35">
      <c r="B11" s="12"/>
      <c r="C11" s="14" t="s">
        <v>50</v>
      </c>
      <c r="D11" s="14" t="s">
        <v>20</v>
      </c>
      <c r="E11" s="58">
        <v>0.43459275299</v>
      </c>
      <c r="F11" s="58">
        <v>0.43458945954</v>
      </c>
      <c r="G11" s="58">
        <v>0.43459224994000001</v>
      </c>
      <c r="H11" s="58">
        <v>0.43459168052000002</v>
      </c>
      <c r="I11" s="58">
        <v>0.43459278700999998</v>
      </c>
      <c r="J11" s="58">
        <v>0.43459164108999998</v>
      </c>
      <c r="K11" s="77">
        <v>0.42443154396999999</v>
      </c>
      <c r="L11" s="77">
        <v>0.41889251096000002</v>
      </c>
      <c r="M11" s="77">
        <v>0.40365812020000003</v>
      </c>
      <c r="N11" s="77">
        <v>0.38355878197999999</v>
      </c>
      <c r="O11" s="77">
        <v>0.36450679037</v>
      </c>
      <c r="P11" s="77">
        <v>0.34639349866000002</v>
      </c>
      <c r="Q11" s="77">
        <v>0.32911244923999999</v>
      </c>
      <c r="R11" s="77">
        <v>0.32387494035999997</v>
      </c>
      <c r="S11" s="77">
        <v>0.31861033015000001</v>
      </c>
      <c r="T11" s="77">
        <v>0.31333434658999998</v>
      </c>
      <c r="U11" s="77">
        <v>0.30803658170999998</v>
      </c>
      <c r="V11" s="77">
        <v>0.30272430028000002</v>
      </c>
      <c r="W11" s="77">
        <v>0.29740665072</v>
      </c>
      <c r="X11" s="77">
        <v>0.29207288383000002</v>
      </c>
      <c r="Y11" s="77">
        <v>0.28673857598000002</v>
      </c>
      <c r="Z11" s="77">
        <v>0.28139129951000003</v>
      </c>
      <c r="AA11" s="77">
        <v>0.27604519987999998</v>
      </c>
      <c r="AB11" s="77">
        <v>0.27068926776000002</v>
      </c>
      <c r="AC11" s="77">
        <v>0.26533399975999999</v>
      </c>
      <c r="AD11" s="77">
        <v>0.25997213785000001</v>
      </c>
      <c r="AE11" s="77">
        <v>0.25460740552</v>
      </c>
      <c r="AF11" s="77">
        <v>0.24924714638000001</v>
      </c>
      <c r="AG11" s="77">
        <v>0.24388263855</v>
      </c>
      <c r="AH11" s="77">
        <v>0.23852003104</v>
      </c>
      <c r="AI11" s="77">
        <v>0.23315633349000001</v>
      </c>
      <c r="AJ11" s="77">
        <v>0.22779738871999999</v>
      </c>
      <c r="AK11" s="77">
        <v>0.22243177673</v>
      </c>
      <c r="AL11" s="77">
        <v>0.22071239824</v>
      </c>
      <c r="AM11" s="77">
        <v>0.21908377989</v>
      </c>
      <c r="AN11" s="77">
        <v>0.21753802856000001</v>
      </c>
      <c r="AO11" s="77">
        <v>0.21608464695999999</v>
      </c>
      <c r="AP11" s="77">
        <v>0.21471425830999999</v>
      </c>
      <c r="AQ11" s="77">
        <v>0.21343702492</v>
      </c>
      <c r="AR11" s="77">
        <v>0.21224089059000001</v>
      </c>
      <c r="AS11" s="77">
        <v>0.211133722</v>
      </c>
      <c r="AT11" s="77">
        <v>0.21011861445999999</v>
      </c>
      <c r="AU11" s="77">
        <v>0.20918874354</v>
      </c>
      <c r="AV11" s="77">
        <v>0.20835102439</v>
      </c>
      <c r="AW11" s="77">
        <v>0.20759617995999999</v>
      </c>
      <c r="AX11" s="77">
        <v>0.20693639623000001</v>
      </c>
      <c r="AY11" s="77">
        <v>0.20636122056</v>
      </c>
      <c r="AZ11" s="77">
        <v>0.20588009635000001</v>
      </c>
      <c r="BA11" s="77">
        <v>0.20548565946</v>
      </c>
      <c r="BB11" s="77">
        <v>0.20518170868999999</v>
      </c>
      <c r="BC11" s="77">
        <v>0.20497368421000001</v>
      </c>
      <c r="BD11" s="77">
        <v>0.20485361253000001</v>
      </c>
      <c r="BE11" s="77">
        <v>0.20483115736999999</v>
      </c>
      <c r="BF11" s="15"/>
    </row>
    <row r="12" spans="2:61" x14ac:dyDescent="0.35">
      <c r="B12" s="12"/>
      <c r="C12" s="14" t="s">
        <v>51</v>
      </c>
      <c r="D12" s="14" t="s">
        <v>21</v>
      </c>
      <c r="E12" s="58">
        <v>0.53116725687999999</v>
      </c>
      <c r="F12" s="58">
        <v>0.53117077122</v>
      </c>
      <c r="G12" s="58">
        <v>0.53116788658000003</v>
      </c>
      <c r="H12" s="58">
        <v>0.53116848896000002</v>
      </c>
      <c r="I12" s="58">
        <v>0.53116730901999998</v>
      </c>
      <c r="J12" s="58">
        <v>0.53116833997000001</v>
      </c>
      <c r="K12" s="77">
        <v>0.51874906836000001</v>
      </c>
      <c r="L12" s="77">
        <v>0.51198053669999999</v>
      </c>
      <c r="M12" s="77">
        <v>0.51391223313000001</v>
      </c>
      <c r="N12" s="77">
        <v>0.52163435279000003</v>
      </c>
      <c r="O12" s="77">
        <v>0.52823678960999998</v>
      </c>
      <c r="P12" s="77">
        <v>0.53382560992999994</v>
      </c>
      <c r="Q12" s="77">
        <v>0.53851104515000003</v>
      </c>
      <c r="R12" s="77">
        <v>0.53107585793000001</v>
      </c>
      <c r="S12" s="77">
        <v>0.52359521834</v>
      </c>
      <c r="T12" s="77">
        <v>0.51604827998000002</v>
      </c>
      <c r="U12" s="77">
        <v>0.50844940727999999</v>
      </c>
      <c r="V12" s="77">
        <v>0.50078847201999999</v>
      </c>
      <c r="W12" s="77">
        <v>0.49305137709000002</v>
      </c>
      <c r="X12" s="77">
        <v>0.48525570939000001</v>
      </c>
      <c r="Y12" s="77">
        <v>0.47737767361</v>
      </c>
      <c r="Z12" s="77">
        <v>0.46943714308000001</v>
      </c>
      <c r="AA12" s="77">
        <v>0.46141080551000002</v>
      </c>
      <c r="AB12" s="77">
        <v>0.45331719261999998</v>
      </c>
      <c r="AC12" s="77">
        <v>0.44513556898000001</v>
      </c>
      <c r="AD12" s="77">
        <v>0.43688443920999998</v>
      </c>
      <c r="AE12" s="77">
        <v>0.42855207988999999</v>
      </c>
      <c r="AF12" s="77">
        <v>0.42012492828999998</v>
      </c>
      <c r="AG12" s="77">
        <v>0.41162361946999998</v>
      </c>
      <c r="AH12" s="77">
        <v>0.40302677250000002</v>
      </c>
      <c r="AI12" s="77">
        <v>0.39435240762000001</v>
      </c>
      <c r="AJ12" s="77">
        <v>0.38557900222000002</v>
      </c>
      <c r="AK12" s="77">
        <v>0.37673096013000001</v>
      </c>
      <c r="AL12" s="77">
        <v>0.37719806793999999</v>
      </c>
      <c r="AM12" s="77">
        <v>0.37755856594999998</v>
      </c>
      <c r="AN12" s="77">
        <v>0.37783622408</v>
      </c>
      <c r="AO12" s="77">
        <v>0.37800541180000002</v>
      </c>
      <c r="AP12" s="77">
        <v>0.37809076757999999</v>
      </c>
      <c r="AQ12" s="77">
        <v>0.37806824135</v>
      </c>
      <c r="AR12" s="77">
        <v>0.37796289854999998</v>
      </c>
      <c r="AS12" s="77">
        <v>0.37776110151999998</v>
      </c>
      <c r="AT12" s="77">
        <v>0.37745132637000001</v>
      </c>
      <c r="AU12" s="77">
        <v>0.37705532437</v>
      </c>
      <c r="AV12" s="77">
        <v>0.37655014518000002</v>
      </c>
      <c r="AW12" s="77">
        <v>0.37596102136999998</v>
      </c>
      <c r="AX12" s="77">
        <v>0.37526123871</v>
      </c>
      <c r="AY12" s="77">
        <v>0.37447571792000001</v>
      </c>
      <c r="AZ12" s="77">
        <v>0.37357881782000002</v>
      </c>
      <c r="BA12" s="77">
        <v>0.37259419374000002</v>
      </c>
      <c r="BB12" s="77">
        <v>0.37151080227</v>
      </c>
      <c r="BC12" s="77">
        <v>0.37031328321000001</v>
      </c>
      <c r="BD12" s="77">
        <v>0.36902701857999998</v>
      </c>
      <c r="BE12" s="77">
        <v>0.36762453448999999</v>
      </c>
      <c r="BF12" s="15"/>
    </row>
    <row r="13" spans="2:61" x14ac:dyDescent="0.35">
      <c r="B13" s="12"/>
      <c r="C13" s="14"/>
      <c r="D13" s="14" t="s">
        <v>59</v>
      </c>
      <c r="E13" s="31">
        <f t="shared" ref="E13:AJ13" si="0">SUM(E9:E12)</f>
        <v>1</v>
      </c>
      <c r="F13" s="31">
        <f t="shared" si="0"/>
        <v>1</v>
      </c>
      <c r="G13" s="31">
        <f t="shared" si="0"/>
        <v>1</v>
      </c>
      <c r="H13" s="31">
        <f t="shared" si="0"/>
        <v>1</v>
      </c>
      <c r="I13" s="31">
        <f t="shared" si="0"/>
        <v>1</v>
      </c>
      <c r="J13" s="31">
        <f t="shared" si="0"/>
        <v>1</v>
      </c>
      <c r="K13" s="31">
        <f t="shared" si="0"/>
        <v>1</v>
      </c>
      <c r="L13" s="31">
        <f t="shared" si="0"/>
        <v>1</v>
      </c>
      <c r="M13" s="31">
        <f t="shared" si="0"/>
        <v>1</v>
      </c>
      <c r="N13" s="31">
        <f t="shared" si="0"/>
        <v>1.00000000001</v>
      </c>
      <c r="O13" s="31">
        <f t="shared" si="0"/>
        <v>1</v>
      </c>
      <c r="P13" s="31">
        <f t="shared" si="0"/>
        <v>1</v>
      </c>
      <c r="Q13" s="31">
        <f t="shared" si="0"/>
        <v>0.99999999999</v>
      </c>
      <c r="R13" s="31">
        <f t="shared" si="0"/>
        <v>1</v>
      </c>
      <c r="S13" s="31">
        <f t="shared" si="0"/>
        <v>1</v>
      </c>
      <c r="T13" s="31">
        <f t="shared" si="0"/>
        <v>1</v>
      </c>
      <c r="U13" s="31">
        <f t="shared" si="0"/>
        <v>1</v>
      </c>
      <c r="V13" s="31">
        <f t="shared" si="0"/>
        <v>1</v>
      </c>
      <c r="W13" s="31">
        <f t="shared" si="0"/>
        <v>1</v>
      </c>
      <c r="X13" s="31">
        <f t="shared" si="0"/>
        <v>1</v>
      </c>
      <c r="Y13" s="31">
        <f t="shared" si="0"/>
        <v>1</v>
      </c>
      <c r="Z13" s="31">
        <f t="shared" si="0"/>
        <v>1</v>
      </c>
      <c r="AA13" s="31">
        <f t="shared" si="0"/>
        <v>0.99999999999</v>
      </c>
      <c r="AB13" s="31">
        <f t="shared" si="0"/>
        <v>1.00000000001</v>
      </c>
      <c r="AC13" s="31">
        <f t="shared" si="0"/>
        <v>1</v>
      </c>
      <c r="AD13" s="31">
        <f t="shared" si="0"/>
        <v>1</v>
      </c>
      <c r="AE13" s="31">
        <f t="shared" si="0"/>
        <v>1</v>
      </c>
      <c r="AF13" s="31">
        <f t="shared" si="0"/>
        <v>1.00000000001</v>
      </c>
      <c r="AG13" s="31">
        <f t="shared" si="0"/>
        <v>1</v>
      </c>
      <c r="AH13" s="31">
        <f t="shared" si="0"/>
        <v>1</v>
      </c>
      <c r="AI13" s="31">
        <f t="shared" si="0"/>
        <v>1</v>
      </c>
      <c r="AJ13" s="31">
        <f t="shared" si="0"/>
        <v>1</v>
      </c>
      <c r="AK13" s="31">
        <f t="shared" ref="AK13:BE13" si="1">SUM(AK9:AK12)</f>
        <v>0.99999999999</v>
      </c>
      <c r="AL13" s="31">
        <f t="shared" si="1"/>
        <v>1</v>
      </c>
      <c r="AM13" s="31">
        <f t="shared" si="1"/>
        <v>0.99999999999</v>
      </c>
      <c r="AN13" s="31">
        <f t="shared" si="1"/>
        <v>1</v>
      </c>
      <c r="AO13" s="31">
        <f t="shared" si="1"/>
        <v>1.00000000001</v>
      </c>
      <c r="AP13" s="31">
        <f t="shared" si="1"/>
        <v>1</v>
      </c>
      <c r="AQ13" s="31">
        <f t="shared" si="1"/>
        <v>1</v>
      </c>
      <c r="AR13" s="31">
        <f t="shared" si="1"/>
        <v>1</v>
      </c>
      <c r="AS13" s="31">
        <f t="shared" si="1"/>
        <v>1</v>
      </c>
      <c r="AT13" s="31">
        <f t="shared" si="1"/>
        <v>0.99999999999</v>
      </c>
      <c r="AU13" s="31">
        <f t="shared" si="1"/>
        <v>0.99999999999999989</v>
      </c>
      <c r="AV13" s="31">
        <f t="shared" si="1"/>
        <v>1</v>
      </c>
      <c r="AW13" s="31">
        <f t="shared" si="1"/>
        <v>1</v>
      </c>
      <c r="AX13" s="31">
        <f t="shared" si="1"/>
        <v>1</v>
      </c>
      <c r="AY13" s="31">
        <f t="shared" si="1"/>
        <v>1</v>
      </c>
      <c r="AZ13" s="31">
        <f t="shared" si="1"/>
        <v>1</v>
      </c>
      <c r="BA13" s="31">
        <f t="shared" si="1"/>
        <v>0.99999999999</v>
      </c>
      <c r="BB13" s="31">
        <f t="shared" si="1"/>
        <v>1</v>
      </c>
      <c r="BC13" s="31">
        <f t="shared" si="1"/>
        <v>1</v>
      </c>
      <c r="BD13" s="31">
        <f t="shared" si="1"/>
        <v>1.00000000001</v>
      </c>
      <c r="BE13" s="31">
        <f t="shared" si="1"/>
        <v>1</v>
      </c>
      <c r="BF13" s="15"/>
    </row>
    <row r="14" spans="2:61" x14ac:dyDescent="0.35">
      <c r="B14" s="12"/>
      <c r="C14" s="14"/>
      <c r="D14" s="14"/>
      <c r="E14" s="31"/>
      <c r="F14" s="31"/>
      <c r="G14" s="31"/>
      <c r="H14" s="31"/>
      <c r="I14" s="31"/>
      <c r="J14" s="31" t="s">
        <v>76</v>
      </c>
      <c r="K14" s="31">
        <f>1-K9-K10</f>
        <v>0.94318061232999995</v>
      </c>
      <c r="L14" s="31">
        <f t="shared" ref="L14:BE14" si="2">1-L9-L10</f>
        <v>0.93087304766000001</v>
      </c>
      <c r="M14" s="31">
        <f t="shared" si="2"/>
        <v>0.91757035333000003</v>
      </c>
      <c r="N14" s="31">
        <f t="shared" si="2"/>
        <v>0.90519313475999996</v>
      </c>
      <c r="O14" s="31">
        <f t="shared" si="2"/>
        <v>0.89274357997999998</v>
      </c>
      <c r="P14" s="31">
        <f t="shared" si="2"/>
        <v>0.88021910859000008</v>
      </c>
      <c r="Q14" s="31">
        <f t="shared" si="2"/>
        <v>0.86762349439999997</v>
      </c>
      <c r="R14" s="31">
        <f t="shared" si="2"/>
        <v>0.85495079828999998</v>
      </c>
      <c r="S14" s="31">
        <f t="shared" si="2"/>
        <v>0.84220554848999996</v>
      </c>
      <c r="T14" s="31">
        <f t="shared" si="2"/>
        <v>0.82938262656999995</v>
      </c>
      <c r="U14" s="31">
        <f t="shared" si="2"/>
        <v>0.81648598899000002</v>
      </c>
      <c r="V14" s="31">
        <f t="shared" si="2"/>
        <v>0.80351277229999996</v>
      </c>
      <c r="W14" s="31">
        <f t="shared" si="2"/>
        <v>0.79045802780999996</v>
      </c>
      <c r="X14" s="31">
        <f t="shared" si="2"/>
        <v>0.77732859321999992</v>
      </c>
      <c r="Y14" s="31">
        <f t="shared" si="2"/>
        <v>0.76411624959000002</v>
      </c>
      <c r="Z14" s="31">
        <f t="shared" si="2"/>
        <v>0.75082844259000003</v>
      </c>
      <c r="AA14" s="31">
        <f t="shared" si="2"/>
        <v>0.73745600539999989</v>
      </c>
      <c r="AB14" s="31">
        <f t="shared" si="2"/>
        <v>0.72400646037000005</v>
      </c>
      <c r="AC14" s="31">
        <f t="shared" si="2"/>
        <v>0.71046956874</v>
      </c>
      <c r="AD14" s="31">
        <f t="shared" si="2"/>
        <v>0.69685657706000004</v>
      </c>
      <c r="AE14" s="31">
        <f t="shared" si="2"/>
        <v>0.68315948540999993</v>
      </c>
      <c r="AF14" s="31">
        <f t="shared" si="2"/>
        <v>0.66937207466000004</v>
      </c>
      <c r="AG14" s="31">
        <f t="shared" si="2"/>
        <v>0.65550625802000007</v>
      </c>
      <c r="AH14" s="31">
        <f t="shared" si="2"/>
        <v>0.64154680354000004</v>
      </c>
      <c r="AI14" s="31">
        <f t="shared" si="2"/>
        <v>0.62750874110999999</v>
      </c>
      <c r="AJ14" s="31">
        <f t="shared" si="2"/>
        <v>0.61337639093999996</v>
      </c>
      <c r="AK14" s="31">
        <f t="shared" si="2"/>
        <v>0.59916273686999999</v>
      </c>
      <c r="AL14" s="31">
        <f t="shared" si="2"/>
        <v>0.59791046617999988</v>
      </c>
      <c r="AM14" s="31">
        <f t="shared" si="2"/>
        <v>0.59664234585000009</v>
      </c>
      <c r="AN14" s="31">
        <f t="shared" si="2"/>
        <v>0.59537425263999988</v>
      </c>
      <c r="AO14" s="31">
        <f t="shared" si="2"/>
        <v>0.59409005874999998</v>
      </c>
      <c r="AP14" s="31">
        <f t="shared" si="2"/>
        <v>0.59280502588999995</v>
      </c>
      <c r="AQ14" s="31">
        <f t="shared" si="2"/>
        <v>0.59150526627</v>
      </c>
      <c r="AR14" s="31">
        <f t="shared" si="2"/>
        <v>0.59020378913999993</v>
      </c>
      <c r="AS14" s="31">
        <f t="shared" si="2"/>
        <v>0.58889482352</v>
      </c>
      <c r="AT14" s="31">
        <f t="shared" si="2"/>
        <v>0.58756994083999992</v>
      </c>
      <c r="AU14" s="31">
        <f t="shared" si="2"/>
        <v>0.58624406791000006</v>
      </c>
      <c r="AV14" s="31">
        <f t="shared" si="2"/>
        <v>0.58490116956999993</v>
      </c>
      <c r="AW14" s="31">
        <f t="shared" si="2"/>
        <v>0.58355720133</v>
      </c>
      <c r="AX14" s="31">
        <f t="shared" si="2"/>
        <v>0.58219763493999999</v>
      </c>
      <c r="AY14" s="31">
        <f t="shared" si="2"/>
        <v>0.58083693847999995</v>
      </c>
      <c r="AZ14" s="31">
        <f t="shared" si="2"/>
        <v>0.57945891416999995</v>
      </c>
      <c r="BA14" s="31">
        <f t="shared" si="2"/>
        <v>0.57807985320999988</v>
      </c>
      <c r="BB14" s="31">
        <f t="shared" si="2"/>
        <v>0.57669251095999996</v>
      </c>
      <c r="BC14" s="31">
        <f t="shared" si="2"/>
        <v>0.57528696741999996</v>
      </c>
      <c r="BD14" s="31">
        <f t="shared" si="2"/>
        <v>0.57388063110000009</v>
      </c>
      <c r="BE14" s="31">
        <f t="shared" si="2"/>
        <v>0.57245569185999989</v>
      </c>
      <c r="BF14" s="15"/>
    </row>
    <row r="15" spans="2:61" x14ac:dyDescent="0.35">
      <c r="B15" s="12"/>
      <c r="C15" s="14"/>
      <c r="D15" s="13" t="s">
        <v>22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15"/>
    </row>
    <row r="16" spans="2:61" x14ac:dyDescent="0.35">
      <c r="B16" s="12"/>
      <c r="C16" s="14" t="s">
        <v>45</v>
      </c>
      <c r="D16" s="24" t="s">
        <v>23</v>
      </c>
      <c r="E16" s="31">
        <f t="shared" ref="E16" si="3">E9</f>
        <v>1.0640000429999999E-2</v>
      </c>
      <c r="F16" s="31">
        <f t="shared" ref="F16:BE16" si="4">F9</f>
        <v>1.0639923440000001E-2</v>
      </c>
      <c r="G16" s="31">
        <f t="shared" si="4"/>
        <v>1.0639984E-2</v>
      </c>
      <c r="H16" s="31">
        <f t="shared" si="4"/>
        <v>1.0639971139999999E-2</v>
      </c>
      <c r="I16" s="31">
        <f t="shared" si="4"/>
        <v>1.0639988620000001E-2</v>
      </c>
      <c r="J16" s="31">
        <f t="shared" si="4"/>
        <v>1.063999258E-2</v>
      </c>
      <c r="K16" s="31">
        <f t="shared" si="4"/>
        <v>2.462344658E-2</v>
      </c>
      <c r="L16" s="31">
        <f t="shared" si="4"/>
        <v>3.5160258989999998E-2</v>
      </c>
      <c r="M16" s="31">
        <f t="shared" si="4"/>
        <v>4.6122768869999997E-2</v>
      </c>
      <c r="N16" s="31">
        <f t="shared" si="4"/>
        <v>5.6530249919999997E-2</v>
      </c>
      <c r="O16" s="31">
        <f t="shared" si="4"/>
        <v>6.6929531789999996E-2</v>
      </c>
      <c r="P16" s="31">
        <f t="shared" si="4"/>
        <v>7.7344325759999999E-2</v>
      </c>
      <c r="Q16" s="31">
        <f t="shared" si="4"/>
        <v>8.7785892030000007E-2</v>
      </c>
      <c r="R16" s="31">
        <f t="shared" si="4"/>
        <v>9.8266645629999996E-2</v>
      </c>
      <c r="S16" s="31">
        <f t="shared" si="4"/>
        <v>0.10878947894</v>
      </c>
      <c r="T16" s="31">
        <f t="shared" si="4"/>
        <v>0.11936200702999999</v>
      </c>
      <c r="U16" s="31">
        <f t="shared" si="4"/>
        <v>0.12998448384</v>
      </c>
      <c r="V16" s="31">
        <f t="shared" si="4"/>
        <v>0.14066096080000001</v>
      </c>
      <c r="W16" s="31">
        <f t="shared" si="4"/>
        <v>0.15139680673</v>
      </c>
      <c r="X16" s="31">
        <f t="shared" si="4"/>
        <v>0.16218833322000001</v>
      </c>
      <c r="Y16" s="31">
        <f t="shared" si="4"/>
        <v>0.17304251936000001</v>
      </c>
      <c r="Z16" s="31">
        <f t="shared" si="4"/>
        <v>0.18395475023999999</v>
      </c>
      <c r="AA16" s="31">
        <f t="shared" si="4"/>
        <v>0.19493245574000001</v>
      </c>
      <c r="AB16" s="31">
        <f t="shared" si="4"/>
        <v>0.20597047891</v>
      </c>
      <c r="AC16" s="31">
        <f t="shared" si="4"/>
        <v>0.21707729323</v>
      </c>
      <c r="AD16" s="31">
        <f t="shared" si="4"/>
        <v>0.22824431810000001</v>
      </c>
      <c r="AE16" s="31">
        <f t="shared" si="4"/>
        <v>0.23947866904000001</v>
      </c>
      <c r="AF16" s="31">
        <f t="shared" si="4"/>
        <v>0.25078429531000002</v>
      </c>
      <c r="AG16" s="31">
        <f t="shared" si="4"/>
        <v>0.26215344360999998</v>
      </c>
      <c r="AH16" s="31">
        <f t="shared" si="4"/>
        <v>0.27359725287999997</v>
      </c>
      <c r="AI16" s="31">
        <f t="shared" si="4"/>
        <v>0.28510445157999997</v>
      </c>
      <c r="AJ16" s="31">
        <f t="shared" si="4"/>
        <v>0.29668720510000002</v>
      </c>
      <c r="AK16" s="31">
        <f t="shared" si="4"/>
        <v>0.30833620463</v>
      </c>
      <c r="AL16" s="31">
        <f t="shared" si="4"/>
        <v>0.30929948930000001</v>
      </c>
      <c r="AM16" s="31">
        <f t="shared" si="4"/>
        <v>0.31027496599999999</v>
      </c>
      <c r="AN16" s="31">
        <f t="shared" si="4"/>
        <v>0.31125042183000001</v>
      </c>
      <c r="AO16" s="31">
        <f t="shared" si="4"/>
        <v>0.3122382628</v>
      </c>
      <c r="AP16" s="31">
        <f t="shared" si="4"/>
        <v>0.31322674912999998</v>
      </c>
      <c r="AQ16" s="31">
        <f t="shared" si="4"/>
        <v>0.31422656373000002</v>
      </c>
      <c r="AR16" s="31">
        <f t="shared" si="4"/>
        <v>0.31522769949000001</v>
      </c>
      <c r="AS16" s="31">
        <f t="shared" si="4"/>
        <v>0.31623459563</v>
      </c>
      <c r="AT16" s="31">
        <f t="shared" si="4"/>
        <v>0.31725373564999998</v>
      </c>
      <c r="AU16" s="31">
        <f t="shared" si="4"/>
        <v>0.31827363739999998</v>
      </c>
      <c r="AV16" s="31">
        <f t="shared" si="4"/>
        <v>0.31930663562</v>
      </c>
      <c r="AW16" s="31">
        <f t="shared" si="4"/>
        <v>0.32034045683000001</v>
      </c>
      <c r="AX16" s="31">
        <f t="shared" si="4"/>
        <v>0.32138627662000002</v>
      </c>
      <c r="AY16" s="31">
        <f t="shared" si="4"/>
        <v>0.32243296569000002</v>
      </c>
      <c r="AZ16" s="31">
        <f t="shared" si="4"/>
        <v>0.32349298386999997</v>
      </c>
      <c r="BA16" s="31">
        <f t="shared" si="4"/>
        <v>0.32455379947000002</v>
      </c>
      <c r="BB16" s="31">
        <f t="shared" si="4"/>
        <v>0.32562098529</v>
      </c>
      <c r="BC16" s="31">
        <f t="shared" si="4"/>
        <v>0.32670217210000002</v>
      </c>
      <c r="BD16" s="31">
        <f t="shared" si="4"/>
        <v>0.32778396872999999</v>
      </c>
      <c r="BE16" s="31">
        <f t="shared" si="4"/>
        <v>0.32888007530000002</v>
      </c>
      <c r="BF16" s="15"/>
    </row>
    <row r="17" spans="2:58" x14ac:dyDescent="0.35">
      <c r="B17" s="12"/>
      <c r="C17" s="14" t="s">
        <v>46</v>
      </c>
      <c r="D17" s="24" t="s">
        <v>44</v>
      </c>
      <c r="E17" s="31">
        <f>E10</f>
        <v>2.3599989700000001E-2</v>
      </c>
      <c r="F17" s="31">
        <f t="shared" ref="F17:BE17" si="5">F10</f>
        <v>2.3599845800000002E-2</v>
      </c>
      <c r="G17" s="31">
        <f t="shared" si="5"/>
        <v>2.3599879479999999E-2</v>
      </c>
      <c r="H17" s="31">
        <f t="shared" si="5"/>
        <v>2.3599859380000001E-2</v>
      </c>
      <c r="I17" s="31">
        <f t="shared" si="5"/>
        <v>2.359991535E-2</v>
      </c>
      <c r="J17" s="31">
        <f t="shared" si="5"/>
        <v>2.3600026360000002E-2</v>
      </c>
      <c r="K17" s="31">
        <f t="shared" si="5"/>
        <v>3.2195941089999999E-2</v>
      </c>
      <c r="L17" s="31">
        <f t="shared" si="5"/>
        <v>3.396669335E-2</v>
      </c>
      <c r="M17" s="31">
        <f t="shared" si="5"/>
        <v>3.6306877799999998E-2</v>
      </c>
      <c r="N17" s="31">
        <f t="shared" si="5"/>
        <v>3.8276615319999999E-2</v>
      </c>
      <c r="O17" s="31">
        <f t="shared" si="5"/>
        <v>4.0326888230000003E-2</v>
      </c>
      <c r="P17" s="31">
        <f t="shared" si="5"/>
        <v>4.2436565650000001E-2</v>
      </c>
      <c r="Q17" s="31">
        <f t="shared" si="5"/>
        <v>4.459061357E-2</v>
      </c>
      <c r="R17" s="31">
        <f t="shared" si="5"/>
        <v>4.6782556080000003E-2</v>
      </c>
      <c r="S17" s="31">
        <f t="shared" si="5"/>
        <v>4.9004972569999999E-2</v>
      </c>
      <c r="T17" s="31">
        <f t="shared" si="5"/>
        <v>5.1255366400000002E-2</v>
      </c>
      <c r="U17" s="31">
        <f t="shared" si="5"/>
        <v>5.3529527170000001E-2</v>
      </c>
      <c r="V17" s="31">
        <f t="shared" si="5"/>
        <v>5.5826266899999998E-2</v>
      </c>
      <c r="W17" s="31">
        <f t="shared" si="5"/>
        <v>5.8145165460000002E-2</v>
      </c>
      <c r="X17" s="31">
        <f t="shared" si="5"/>
        <v>6.0483073560000003E-2</v>
      </c>
      <c r="Y17" s="31">
        <f t="shared" si="5"/>
        <v>6.2841231050000002E-2</v>
      </c>
      <c r="Z17" s="31">
        <f t="shared" si="5"/>
        <v>6.5216807170000002E-2</v>
      </c>
      <c r="AA17" s="31">
        <f t="shared" si="5"/>
        <v>6.7611538860000001E-2</v>
      </c>
      <c r="AB17" s="31">
        <f t="shared" si="5"/>
        <v>7.0023060720000002E-2</v>
      </c>
      <c r="AC17" s="31">
        <f t="shared" si="5"/>
        <v>7.2453138030000003E-2</v>
      </c>
      <c r="AD17" s="31">
        <f t="shared" si="5"/>
        <v>7.4899104839999994E-2</v>
      </c>
      <c r="AE17" s="31">
        <f t="shared" si="5"/>
        <v>7.7361845550000002E-2</v>
      </c>
      <c r="AF17" s="31">
        <f t="shared" si="5"/>
        <v>7.9843630030000001E-2</v>
      </c>
      <c r="AG17" s="31">
        <f t="shared" si="5"/>
        <v>8.2340298369999995E-2</v>
      </c>
      <c r="AH17" s="31">
        <f t="shared" si="5"/>
        <v>8.4855943579999996E-2</v>
      </c>
      <c r="AI17" s="31">
        <f t="shared" si="5"/>
        <v>8.7386807309999995E-2</v>
      </c>
      <c r="AJ17" s="31">
        <f t="shared" si="5"/>
        <v>8.9936403959999994E-2</v>
      </c>
      <c r="AK17" s="31">
        <f t="shared" si="5"/>
        <v>9.2501058499999997E-2</v>
      </c>
      <c r="AL17" s="31">
        <f t="shared" si="5"/>
        <v>9.2790044520000003E-2</v>
      </c>
      <c r="AM17" s="31">
        <f t="shared" si="5"/>
        <v>9.3082688149999995E-2</v>
      </c>
      <c r="AN17" s="31">
        <f t="shared" si="5"/>
        <v>9.3375325529999997E-2</v>
      </c>
      <c r="AO17" s="31">
        <f t="shared" si="5"/>
        <v>9.3671678450000004E-2</v>
      </c>
      <c r="AP17" s="31">
        <f t="shared" si="5"/>
        <v>9.3968224980000001E-2</v>
      </c>
      <c r="AQ17" s="31">
        <f t="shared" si="5"/>
        <v>9.4268169999999998E-2</v>
      </c>
      <c r="AR17" s="31">
        <f t="shared" si="5"/>
        <v>9.4568511369999997E-2</v>
      </c>
      <c r="AS17" s="31">
        <f t="shared" si="5"/>
        <v>9.4870580849999997E-2</v>
      </c>
      <c r="AT17" s="31">
        <f t="shared" si="5"/>
        <v>9.5176323509999994E-2</v>
      </c>
      <c r="AU17" s="31">
        <f t="shared" si="5"/>
        <v>9.5482294689999997E-2</v>
      </c>
      <c r="AV17" s="31">
        <f t="shared" si="5"/>
        <v>9.5792194809999995E-2</v>
      </c>
      <c r="AW17" s="31">
        <f t="shared" si="5"/>
        <v>9.6102341839999994E-2</v>
      </c>
      <c r="AX17" s="31">
        <f t="shared" si="5"/>
        <v>9.6416088440000006E-2</v>
      </c>
      <c r="AY17" s="31">
        <f t="shared" si="5"/>
        <v>9.6730095830000001E-2</v>
      </c>
      <c r="AZ17" s="31">
        <f t="shared" si="5"/>
        <v>9.7048101959999994E-2</v>
      </c>
      <c r="BA17" s="31">
        <f t="shared" si="5"/>
        <v>9.7366347320000005E-2</v>
      </c>
      <c r="BB17" s="31">
        <f t="shared" si="5"/>
        <v>9.7686503750000001E-2</v>
      </c>
      <c r="BC17" s="31">
        <f t="shared" si="5"/>
        <v>9.8010860480000003E-2</v>
      </c>
      <c r="BD17" s="31">
        <f t="shared" si="5"/>
        <v>9.8335400170000004E-2</v>
      </c>
      <c r="BE17" s="31">
        <f t="shared" si="5"/>
        <v>9.8664232840000005E-2</v>
      </c>
      <c r="BF17" s="15"/>
    </row>
    <row r="18" spans="2:58" x14ac:dyDescent="0.35">
      <c r="B18" s="12"/>
      <c r="C18" s="14" t="s">
        <v>47</v>
      </c>
      <c r="D18" s="24" t="s">
        <v>24</v>
      </c>
      <c r="E18" s="21">
        <f>1-E16-E17</f>
        <v>0.96576000986999999</v>
      </c>
      <c r="F18" s="21">
        <f t="shared" ref="F18:BE18" si="6">1-F16-F17</f>
        <v>0.96576023076000006</v>
      </c>
      <c r="G18" s="21">
        <f t="shared" si="6"/>
        <v>0.96576013652000003</v>
      </c>
      <c r="H18" s="21">
        <f t="shared" si="6"/>
        <v>0.96576016947999999</v>
      </c>
      <c r="I18" s="21">
        <f t="shared" si="6"/>
        <v>0.9657600960299999</v>
      </c>
      <c r="J18" s="21">
        <f t="shared" si="6"/>
        <v>0.96575998105999994</v>
      </c>
      <c r="K18" s="21">
        <f t="shared" si="6"/>
        <v>0.94318061232999995</v>
      </c>
      <c r="L18" s="21">
        <f t="shared" si="6"/>
        <v>0.93087304766000001</v>
      </c>
      <c r="M18" s="21">
        <f t="shared" si="6"/>
        <v>0.91757035333000003</v>
      </c>
      <c r="N18" s="21">
        <f t="shared" si="6"/>
        <v>0.90519313475999996</v>
      </c>
      <c r="O18" s="21">
        <f t="shared" si="6"/>
        <v>0.89274357997999998</v>
      </c>
      <c r="P18" s="21">
        <f t="shared" si="6"/>
        <v>0.88021910859000008</v>
      </c>
      <c r="Q18" s="21">
        <f t="shared" si="6"/>
        <v>0.86762349439999997</v>
      </c>
      <c r="R18" s="21">
        <f t="shared" si="6"/>
        <v>0.85495079828999998</v>
      </c>
      <c r="S18" s="21">
        <f t="shared" si="6"/>
        <v>0.84220554848999996</v>
      </c>
      <c r="T18" s="21">
        <f t="shared" si="6"/>
        <v>0.82938262656999995</v>
      </c>
      <c r="U18" s="21">
        <f t="shared" si="6"/>
        <v>0.81648598899000002</v>
      </c>
      <c r="V18" s="21">
        <f t="shared" si="6"/>
        <v>0.80351277229999996</v>
      </c>
      <c r="W18" s="21">
        <f t="shared" si="6"/>
        <v>0.79045802780999996</v>
      </c>
      <c r="X18" s="21">
        <f t="shared" si="6"/>
        <v>0.77732859321999992</v>
      </c>
      <c r="Y18" s="21">
        <f t="shared" si="6"/>
        <v>0.76411624959000002</v>
      </c>
      <c r="Z18" s="21">
        <f t="shared" si="6"/>
        <v>0.75082844259000003</v>
      </c>
      <c r="AA18" s="21">
        <f t="shared" si="6"/>
        <v>0.73745600539999989</v>
      </c>
      <c r="AB18" s="21">
        <f t="shared" si="6"/>
        <v>0.72400646037000005</v>
      </c>
      <c r="AC18" s="21">
        <f t="shared" si="6"/>
        <v>0.71046956874</v>
      </c>
      <c r="AD18" s="21">
        <f t="shared" si="6"/>
        <v>0.69685657706000004</v>
      </c>
      <c r="AE18" s="21">
        <f t="shared" si="6"/>
        <v>0.68315948540999993</v>
      </c>
      <c r="AF18" s="21">
        <f t="shared" si="6"/>
        <v>0.66937207466000004</v>
      </c>
      <c r="AG18" s="21">
        <f t="shared" si="6"/>
        <v>0.65550625802000007</v>
      </c>
      <c r="AH18" s="21">
        <f t="shared" si="6"/>
        <v>0.64154680354000004</v>
      </c>
      <c r="AI18" s="21">
        <f t="shared" si="6"/>
        <v>0.62750874110999999</v>
      </c>
      <c r="AJ18" s="21">
        <f t="shared" si="6"/>
        <v>0.61337639093999996</v>
      </c>
      <c r="AK18" s="21">
        <f t="shared" si="6"/>
        <v>0.59916273686999999</v>
      </c>
      <c r="AL18" s="21">
        <f t="shared" si="6"/>
        <v>0.59791046617999988</v>
      </c>
      <c r="AM18" s="21">
        <f t="shared" si="6"/>
        <v>0.59664234585000009</v>
      </c>
      <c r="AN18" s="21">
        <f t="shared" si="6"/>
        <v>0.59537425263999988</v>
      </c>
      <c r="AO18" s="21">
        <f t="shared" si="6"/>
        <v>0.59409005874999998</v>
      </c>
      <c r="AP18" s="21">
        <f t="shared" si="6"/>
        <v>0.59280502588999995</v>
      </c>
      <c r="AQ18" s="21">
        <f t="shared" si="6"/>
        <v>0.59150526627</v>
      </c>
      <c r="AR18" s="21">
        <f t="shared" si="6"/>
        <v>0.59020378913999993</v>
      </c>
      <c r="AS18" s="21">
        <f t="shared" si="6"/>
        <v>0.58889482352</v>
      </c>
      <c r="AT18" s="21">
        <f t="shared" si="6"/>
        <v>0.58756994083999992</v>
      </c>
      <c r="AU18" s="21">
        <f t="shared" si="6"/>
        <v>0.58624406791000006</v>
      </c>
      <c r="AV18" s="21">
        <f t="shared" si="6"/>
        <v>0.58490116956999993</v>
      </c>
      <c r="AW18" s="21">
        <f t="shared" si="6"/>
        <v>0.58355720133</v>
      </c>
      <c r="AX18" s="21">
        <f t="shared" si="6"/>
        <v>0.58219763493999999</v>
      </c>
      <c r="AY18" s="21">
        <f t="shared" si="6"/>
        <v>0.58083693847999995</v>
      </c>
      <c r="AZ18" s="21">
        <f t="shared" si="6"/>
        <v>0.57945891416999995</v>
      </c>
      <c r="BA18" s="21">
        <f t="shared" si="6"/>
        <v>0.57807985320999988</v>
      </c>
      <c r="BB18" s="21">
        <f t="shared" si="6"/>
        <v>0.57669251095999996</v>
      </c>
      <c r="BC18" s="21">
        <f t="shared" si="6"/>
        <v>0.57528696741999996</v>
      </c>
      <c r="BD18" s="21">
        <f t="shared" si="6"/>
        <v>0.57388063110000009</v>
      </c>
      <c r="BE18" s="21">
        <f t="shared" si="6"/>
        <v>0.57245569185999989</v>
      </c>
      <c r="BF18" s="15"/>
    </row>
    <row r="19" spans="2:58" x14ac:dyDescent="0.35">
      <c r="B19" s="12"/>
      <c r="C19" s="14"/>
      <c r="D19" s="14"/>
      <c r="E19" s="31">
        <f>SUM(E16:E18)</f>
        <v>1</v>
      </c>
      <c r="F19" s="31">
        <f t="shared" ref="F19:BE19" si="7">SUM(F16:F18)</f>
        <v>1</v>
      </c>
      <c r="G19" s="31">
        <f t="shared" si="7"/>
        <v>1</v>
      </c>
      <c r="H19" s="31">
        <f t="shared" si="7"/>
        <v>1</v>
      </c>
      <c r="I19" s="31">
        <f t="shared" si="7"/>
        <v>0.99999999999999989</v>
      </c>
      <c r="J19" s="31">
        <f t="shared" si="7"/>
        <v>1</v>
      </c>
      <c r="K19" s="31">
        <f t="shared" si="7"/>
        <v>1</v>
      </c>
      <c r="L19" s="31">
        <f t="shared" si="7"/>
        <v>1</v>
      </c>
      <c r="M19" s="31">
        <f t="shared" si="7"/>
        <v>1</v>
      </c>
      <c r="N19" s="31">
        <f t="shared" si="7"/>
        <v>1</v>
      </c>
      <c r="O19" s="31">
        <f t="shared" si="7"/>
        <v>1</v>
      </c>
      <c r="P19" s="31">
        <f t="shared" si="7"/>
        <v>1</v>
      </c>
      <c r="Q19" s="31">
        <f t="shared" si="7"/>
        <v>1</v>
      </c>
      <c r="R19" s="31">
        <f t="shared" si="7"/>
        <v>1</v>
      </c>
      <c r="S19" s="31">
        <f t="shared" si="7"/>
        <v>1</v>
      </c>
      <c r="T19" s="31">
        <f t="shared" si="7"/>
        <v>1</v>
      </c>
      <c r="U19" s="31">
        <f t="shared" si="7"/>
        <v>1</v>
      </c>
      <c r="V19" s="31">
        <f t="shared" si="7"/>
        <v>1</v>
      </c>
      <c r="W19" s="31">
        <f t="shared" si="7"/>
        <v>1</v>
      </c>
      <c r="X19" s="31">
        <f t="shared" si="7"/>
        <v>1</v>
      </c>
      <c r="Y19" s="31">
        <f t="shared" si="7"/>
        <v>1</v>
      </c>
      <c r="Z19" s="31">
        <f t="shared" si="7"/>
        <v>1</v>
      </c>
      <c r="AA19" s="31">
        <f t="shared" si="7"/>
        <v>0.99999999999999989</v>
      </c>
      <c r="AB19" s="31">
        <f t="shared" si="7"/>
        <v>1</v>
      </c>
      <c r="AC19" s="31">
        <f t="shared" si="7"/>
        <v>1</v>
      </c>
      <c r="AD19" s="31">
        <f t="shared" si="7"/>
        <v>1</v>
      </c>
      <c r="AE19" s="31">
        <f t="shared" si="7"/>
        <v>1</v>
      </c>
      <c r="AF19" s="31">
        <f t="shared" si="7"/>
        <v>1</v>
      </c>
      <c r="AG19" s="31">
        <f t="shared" si="7"/>
        <v>1</v>
      </c>
      <c r="AH19" s="31">
        <f t="shared" si="7"/>
        <v>1</v>
      </c>
      <c r="AI19" s="31">
        <f t="shared" si="7"/>
        <v>1</v>
      </c>
      <c r="AJ19" s="31">
        <f t="shared" si="7"/>
        <v>1</v>
      </c>
      <c r="AK19" s="31">
        <f t="shared" si="7"/>
        <v>1</v>
      </c>
      <c r="AL19" s="31">
        <f t="shared" si="7"/>
        <v>0.99999999999999989</v>
      </c>
      <c r="AM19" s="31">
        <f t="shared" si="7"/>
        <v>1</v>
      </c>
      <c r="AN19" s="31">
        <f t="shared" si="7"/>
        <v>0.99999999999999989</v>
      </c>
      <c r="AO19" s="31">
        <f t="shared" si="7"/>
        <v>1</v>
      </c>
      <c r="AP19" s="31">
        <f t="shared" si="7"/>
        <v>1</v>
      </c>
      <c r="AQ19" s="31">
        <f t="shared" si="7"/>
        <v>1</v>
      </c>
      <c r="AR19" s="31">
        <f t="shared" si="7"/>
        <v>1</v>
      </c>
      <c r="AS19" s="31">
        <f t="shared" si="7"/>
        <v>1</v>
      </c>
      <c r="AT19" s="31">
        <f t="shared" si="7"/>
        <v>0.99999999999999989</v>
      </c>
      <c r="AU19" s="31">
        <f t="shared" si="7"/>
        <v>1</v>
      </c>
      <c r="AV19" s="31">
        <f t="shared" si="7"/>
        <v>1</v>
      </c>
      <c r="AW19" s="31">
        <f t="shared" si="7"/>
        <v>1</v>
      </c>
      <c r="AX19" s="31">
        <f t="shared" si="7"/>
        <v>1</v>
      </c>
      <c r="AY19" s="31">
        <f t="shared" si="7"/>
        <v>1</v>
      </c>
      <c r="AZ19" s="31">
        <f t="shared" si="7"/>
        <v>0.99999999999999989</v>
      </c>
      <c r="BA19" s="31">
        <f t="shared" si="7"/>
        <v>0.99999999999999989</v>
      </c>
      <c r="BB19" s="31">
        <f t="shared" si="7"/>
        <v>1</v>
      </c>
      <c r="BC19" s="31">
        <f t="shared" si="7"/>
        <v>1</v>
      </c>
      <c r="BD19" s="31">
        <f t="shared" si="7"/>
        <v>1</v>
      </c>
      <c r="BE19" s="31">
        <f t="shared" si="7"/>
        <v>0.99999999999999989</v>
      </c>
      <c r="BF19" s="15"/>
    </row>
    <row r="20" spans="2:58" x14ac:dyDescent="0.35">
      <c r="B20" s="12"/>
      <c r="C20" s="14"/>
      <c r="D20" s="13" t="s">
        <v>25</v>
      </c>
      <c r="E20" s="37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15"/>
    </row>
    <row r="21" spans="2:58" x14ac:dyDescent="0.35">
      <c r="B21" s="12"/>
      <c r="C21" s="14" t="s">
        <v>56</v>
      </c>
      <c r="D21" s="14" t="s">
        <v>26</v>
      </c>
      <c r="E21" s="21">
        <f>E16</f>
        <v>1.0640000429999999E-2</v>
      </c>
      <c r="F21" s="21">
        <f t="shared" ref="F21:BD21" si="8">F16</f>
        <v>1.0639923440000001E-2</v>
      </c>
      <c r="G21" s="21">
        <f t="shared" si="8"/>
        <v>1.0639984E-2</v>
      </c>
      <c r="H21" s="21">
        <f t="shared" si="8"/>
        <v>1.0639971139999999E-2</v>
      </c>
      <c r="I21" s="21">
        <f t="shared" si="8"/>
        <v>1.0639988620000001E-2</v>
      </c>
      <c r="J21" s="21">
        <f t="shared" si="8"/>
        <v>1.063999258E-2</v>
      </c>
      <c r="K21" s="21">
        <f t="shared" si="8"/>
        <v>2.462344658E-2</v>
      </c>
      <c r="L21" s="21">
        <f t="shared" si="8"/>
        <v>3.5160258989999998E-2</v>
      </c>
      <c r="M21" s="21">
        <f t="shared" si="8"/>
        <v>4.6122768869999997E-2</v>
      </c>
      <c r="N21" s="21">
        <f t="shared" si="8"/>
        <v>5.6530249919999997E-2</v>
      </c>
      <c r="O21" s="21">
        <f t="shared" si="8"/>
        <v>6.6929531789999996E-2</v>
      </c>
      <c r="P21" s="21">
        <f t="shared" si="8"/>
        <v>7.7344325759999999E-2</v>
      </c>
      <c r="Q21" s="21">
        <f t="shared" si="8"/>
        <v>8.7785892030000007E-2</v>
      </c>
      <c r="R21" s="21">
        <f t="shared" si="8"/>
        <v>9.8266645629999996E-2</v>
      </c>
      <c r="S21" s="21">
        <f t="shared" si="8"/>
        <v>0.10878947894</v>
      </c>
      <c r="T21" s="21">
        <f t="shared" si="8"/>
        <v>0.11936200702999999</v>
      </c>
      <c r="U21" s="21">
        <f t="shared" si="8"/>
        <v>0.12998448384</v>
      </c>
      <c r="V21" s="21">
        <f t="shared" si="8"/>
        <v>0.14066096080000001</v>
      </c>
      <c r="W21" s="21">
        <f t="shared" si="8"/>
        <v>0.15139680673</v>
      </c>
      <c r="X21" s="21">
        <f t="shared" si="8"/>
        <v>0.16218833322000001</v>
      </c>
      <c r="Y21" s="21">
        <f t="shared" si="8"/>
        <v>0.17304251936000001</v>
      </c>
      <c r="Z21" s="21">
        <f t="shared" si="8"/>
        <v>0.18395475023999999</v>
      </c>
      <c r="AA21" s="21">
        <f t="shared" si="8"/>
        <v>0.19493245574000001</v>
      </c>
      <c r="AB21" s="21">
        <f t="shared" si="8"/>
        <v>0.20597047891</v>
      </c>
      <c r="AC21" s="21">
        <f t="shared" si="8"/>
        <v>0.21707729323</v>
      </c>
      <c r="AD21" s="21">
        <f t="shared" si="8"/>
        <v>0.22824431810000001</v>
      </c>
      <c r="AE21" s="21">
        <f t="shared" si="8"/>
        <v>0.23947866904000001</v>
      </c>
      <c r="AF21" s="21">
        <f t="shared" si="8"/>
        <v>0.25078429531000002</v>
      </c>
      <c r="AG21" s="21">
        <f t="shared" si="8"/>
        <v>0.26215344360999998</v>
      </c>
      <c r="AH21" s="21">
        <f t="shared" si="8"/>
        <v>0.27359725287999997</v>
      </c>
      <c r="AI21" s="21">
        <f t="shared" si="8"/>
        <v>0.28510445157999997</v>
      </c>
      <c r="AJ21" s="21">
        <f t="shared" si="8"/>
        <v>0.29668720510000002</v>
      </c>
      <c r="AK21" s="21">
        <f t="shared" si="8"/>
        <v>0.30833620463</v>
      </c>
      <c r="AL21" s="21">
        <f t="shared" si="8"/>
        <v>0.30929948930000001</v>
      </c>
      <c r="AM21" s="21">
        <f t="shared" si="8"/>
        <v>0.31027496599999999</v>
      </c>
      <c r="AN21" s="21">
        <f t="shared" si="8"/>
        <v>0.31125042183000001</v>
      </c>
      <c r="AO21" s="21">
        <f t="shared" si="8"/>
        <v>0.3122382628</v>
      </c>
      <c r="AP21" s="21">
        <f t="shared" si="8"/>
        <v>0.31322674912999998</v>
      </c>
      <c r="AQ21" s="21">
        <f t="shared" si="8"/>
        <v>0.31422656373000002</v>
      </c>
      <c r="AR21" s="21">
        <f t="shared" si="8"/>
        <v>0.31522769949000001</v>
      </c>
      <c r="AS21" s="21">
        <f t="shared" si="8"/>
        <v>0.31623459563</v>
      </c>
      <c r="AT21" s="21">
        <f t="shared" si="8"/>
        <v>0.31725373564999998</v>
      </c>
      <c r="AU21" s="21">
        <f t="shared" si="8"/>
        <v>0.31827363739999998</v>
      </c>
      <c r="AV21" s="21">
        <f t="shared" si="8"/>
        <v>0.31930663562</v>
      </c>
      <c r="AW21" s="21">
        <f t="shared" si="8"/>
        <v>0.32034045683000001</v>
      </c>
      <c r="AX21" s="21">
        <f t="shared" si="8"/>
        <v>0.32138627662000002</v>
      </c>
      <c r="AY21" s="21">
        <f t="shared" si="8"/>
        <v>0.32243296569000002</v>
      </c>
      <c r="AZ21" s="21">
        <f t="shared" si="8"/>
        <v>0.32349298386999997</v>
      </c>
      <c r="BA21" s="21">
        <f t="shared" si="8"/>
        <v>0.32455379947000002</v>
      </c>
      <c r="BB21" s="21">
        <f t="shared" si="8"/>
        <v>0.32562098529</v>
      </c>
      <c r="BC21" s="21">
        <f t="shared" si="8"/>
        <v>0.32670217210000002</v>
      </c>
      <c r="BD21" s="21">
        <f t="shared" si="8"/>
        <v>0.32778396872999999</v>
      </c>
      <c r="BE21" s="21">
        <f t="shared" ref="BE21" si="9">BE16</f>
        <v>0.32888007530000002</v>
      </c>
      <c r="BF21" s="15"/>
    </row>
    <row r="22" spans="2:58" x14ac:dyDescent="0.35">
      <c r="B22" s="12"/>
      <c r="C22" s="14" t="s">
        <v>57</v>
      </c>
      <c r="D22" s="14" t="s">
        <v>27</v>
      </c>
      <c r="E22" s="21">
        <f>E17</f>
        <v>2.3599989700000001E-2</v>
      </c>
      <c r="F22" s="21">
        <f t="shared" ref="F22:BD22" si="10">F17</f>
        <v>2.3599845800000002E-2</v>
      </c>
      <c r="G22" s="21">
        <f t="shared" si="10"/>
        <v>2.3599879479999999E-2</v>
      </c>
      <c r="H22" s="21">
        <f t="shared" si="10"/>
        <v>2.3599859380000001E-2</v>
      </c>
      <c r="I22" s="21">
        <f t="shared" si="10"/>
        <v>2.359991535E-2</v>
      </c>
      <c r="J22" s="21">
        <f t="shared" si="10"/>
        <v>2.3600026360000002E-2</v>
      </c>
      <c r="K22" s="21">
        <f t="shared" si="10"/>
        <v>3.2195941089999999E-2</v>
      </c>
      <c r="L22" s="21">
        <f t="shared" si="10"/>
        <v>3.396669335E-2</v>
      </c>
      <c r="M22" s="21">
        <f t="shared" si="10"/>
        <v>3.6306877799999998E-2</v>
      </c>
      <c r="N22" s="21">
        <f t="shared" si="10"/>
        <v>3.8276615319999999E-2</v>
      </c>
      <c r="O22" s="21">
        <f t="shared" si="10"/>
        <v>4.0326888230000003E-2</v>
      </c>
      <c r="P22" s="21">
        <f t="shared" si="10"/>
        <v>4.2436565650000001E-2</v>
      </c>
      <c r="Q22" s="21">
        <f t="shared" si="10"/>
        <v>4.459061357E-2</v>
      </c>
      <c r="R22" s="21">
        <f t="shared" si="10"/>
        <v>4.6782556080000003E-2</v>
      </c>
      <c r="S22" s="21">
        <f t="shared" si="10"/>
        <v>4.9004972569999999E-2</v>
      </c>
      <c r="T22" s="21">
        <f t="shared" si="10"/>
        <v>5.1255366400000002E-2</v>
      </c>
      <c r="U22" s="21">
        <f t="shared" si="10"/>
        <v>5.3529527170000001E-2</v>
      </c>
      <c r="V22" s="21">
        <f t="shared" si="10"/>
        <v>5.5826266899999998E-2</v>
      </c>
      <c r="W22" s="21">
        <f t="shared" si="10"/>
        <v>5.8145165460000002E-2</v>
      </c>
      <c r="X22" s="21">
        <f t="shared" si="10"/>
        <v>6.0483073560000003E-2</v>
      </c>
      <c r="Y22" s="21">
        <f t="shared" si="10"/>
        <v>6.2841231050000002E-2</v>
      </c>
      <c r="Z22" s="21">
        <f t="shared" si="10"/>
        <v>6.5216807170000002E-2</v>
      </c>
      <c r="AA22" s="21">
        <f t="shared" si="10"/>
        <v>6.7611538860000001E-2</v>
      </c>
      <c r="AB22" s="21">
        <f t="shared" si="10"/>
        <v>7.0023060720000002E-2</v>
      </c>
      <c r="AC22" s="21">
        <f t="shared" si="10"/>
        <v>7.2453138030000003E-2</v>
      </c>
      <c r="AD22" s="21">
        <f t="shared" si="10"/>
        <v>7.4899104839999994E-2</v>
      </c>
      <c r="AE22" s="21">
        <f t="shared" si="10"/>
        <v>7.7361845550000002E-2</v>
      </c>
      <c r="AF22" s="21">
        <f t="shared" si="10"/>
        <v>7.9843630030000001E-2</v>
      </c>
      <c r="AG22" s="21">
        <f t="shared" si="10"/>
        <v>8.2340298369999995E-2</v>
      </c>
      <c r="AH22" s="21">
        <f t="shared" si="10"/>
        <v>8.4855943579999996E-2</v>
      </c>
      <c r="AI22" s="21">
        <f t="shared" si="10"/>
        <v>8.7386807309999995E-2</v>
      </c>
      <c r="AJ22" s="21">
        <f t="shared" si="10"/>
        <v>8.9936403959999994E-2</v>
      </c>
      <c r="AK22" s="21">
        <f t="shared" si="10"/>
        <v>9.2501058499999997E-2</v>
      </c>
      <c r="AL22" s="21">
        <f t="shared" si="10"/>
        <v>9.2790044520000003E-2</v>
      </c>
      <c r="AM22" s="21">
        <f t="shared" si="10"/>
        <v>9.3082688149999995E-2</v>
      </c>
      <c r="AN22" s="21">
        <f t="shared" si="10"/>
        <v>9.3375325529999997E-2</v>
      </c>
      <c r="AO22" s="21">
        <f t="shared" si="10"/>
        <v>9.3671678450000004E-2</v>
      </c>
      <c r="AP22" s="21">
        <f t="shared" si="10"/>
        <v>9.3968224980000001E-2</v>
      </c>
      <c r="AQ22" s="21">
        <f t="shared" si="10"/>
        <v>9.4268169999999998E-2</v>
      </c>
      <c r="AR22" s="21">
        <f t="shared" si="10"/>
        <v>9.4568511369999997E-2</v>
      </c>
      <c r="AS22" s="21">
        <f t="shared" si="10"/>
        <v>9.4870580849999997E-2</v>
      </c>
      <c r="AT22" s="21">
        <f t="shared" si="10"/>
        <v>9.5176323509999994E-2</v>
      </c>
      <c r="AU22" s="21">
        <f t="shared" si="10"/>
        <v>9.5482294689999997E-2</v>
      </c>
      <c r="AV22" s="21">
        <f t="shared" si="10"/>
        <v>9.5792194809999995E-2</v>
      </c>
      <c r="AW22" s="21">
        <f t="shared" si="10"/>
        <v>9.6102341839999994E-2</v>
      </c>
      <c r="AX22" s="21">
        <f t="shared" si="10"/>
        <v>9.6416088440000006E-2</v>
      </c>
      <c r="AY22" s="21">
        <f t="shared" si="10"/>
        <v>9.6730095830000001E-2</v>
      </c>
      <c r="AZ22" s="21">
        <f t="shared" si="10"/>
        <v>9.7048101959999994E-2</v>
      </c>
      <c r="BA22" s="21">
        <f t="shared" si="10"/>
        <v>9.7366347320000005E-2</v>
      </c>
      <c r="BB22" s="21">
        <f t="shared" si="10"/>
        <v>9.7686503750000001E-2</v>
      </c>
      <c r="BC22" s="21">
        <f t="shared" si="10"/>
        <v>9.8010860480000003E-2</v>
      </c>
      <c r="BD22" s="21">
        <f t="shared" si="10"/>
        <v>9.8335400170000004E-2</v>
      </c>
      <c r="BE22" s="21">
        <f t="shared" ref="BE22" si="11">BE17</f>
        <v>9.8664232840000005E-2</v>
      </c>
      <c r="BF22" s="15"/>
    </row>
    <row r="23" spans="2:58" x14ac:dyDescent="0.35">
      <c r="B23" s="12"/>
      <c r="C23" s="14" t="s">
        <v>55</v>
      </c>
      <c r="D23" s="14" t="s">
        <v>28</v>
      </c>
      <c r="E23" s="21">
        <f t="shared" ref="E23" si="12">1-E21-E22</f>
        <v>0.96576000986999999</v>
      </c>
      <c r="F23" s="21">
        <f t="shared" ref="F23:BD23" si="13">1-F21-F22</f>
        <v>0.96576023076000006</v>
      </c>
      <c r="G23" s="21">
        <f t="shared" si="13"/>
        <v>0.96576013652000003</v>
      </c>
      <c r="H23" s="21">
        <f t="shared" si="13"/>
        <v>0.96576016947999999</v>
      </c>
      <c r="I23" s="21">
        <f t="shared" si="13"/>
        <v>0.9657600960299999</v>
      </c>
      <c r="J23" s="21">
        <f t="shared" si="13"/>
        <v>0.96575998105999994</v>
      </c>
      <c r="K23" s="21">
        <f t="shared" si="13"/>
        <v>0.94318061232999995</v>
      </c>
      <c r="L23" s="21">
        <f t="shared" si="13"/>
        <v>0.93087304766000001</v>
      </c>
      <c r="M23" s="21">
        <f t="shared" si="13"/>
        <v>0.91757035333000003</v>
      </c>
      <c r="N23" s="21">
        <f t="shared" si="13"/>
        <v>0.90519313475999996</v>
      </c>
      <c r="O23" s="21">
        <f t="shared" si="13"/>
        <v>0.89274357997999998</v>
      </c>
      <c r="P23" s="21">
        <f t="shared" si="13"/>
        <v>0.88021910859000008</v>
      </c>
      <c r="Q23" s="21">
        <f t="shared" si="13"/>
        <v>0.86762349439999997</v>
      </c>
      <c r="R23" s="21">
        <f t="shared" si="13"/>
        <v>0.85495079828999998</v>
      </c>
      <c r="S23" s="21">
        <f t="shared" si="13"/>
        <v>0.84220554848999996</v>
      </c>
      <c r="T23" s="21">
        <f t="shared" si="13"/>
        <v>0.82938262656999995</v>
      </c>
      <c r="U23" s="21">
        <f t="shared" si="13"/>
        <v>0.81648598899000002</v>
      </c>
      <c r="V23" s="21">
        <f t="shared" si="13"/>
        <v>0.80351277229999996</v>
      </c>
      <c r="W23" s="21">
        <f t="shared" si="13"/>
        <v>0.79045802780999996</v>
      </c>
      <c r="X23" s="21">
        <f t="shared" si="13"/>
        <v>0.77732859321999992</v>
      </c>
      <c r="Y23" s="21">
        <f t="shared" si="13"/>
        <v>0.76411624959000002</v>
      </c>
      <c r="Z23" s="21">
        <f t="shared" si="13"/>
        <v>0.75082844259000003</v>
      </c>
      <c r="AA23" s="21">
        <f t="shared" si="13"/>
        <v>0.73745600539999989</v>
      </c>
      <c r="AB23" s="21">
        <f t="shared" si="13"/>
        <v>0.72400646037000005</v>
      </c>
      <c r="AC23" s="21">
        <f t="shared" si="13"/>
        <v>0.71046956874</v>
      </c>
      <c r="AD23" s="21">
        <f t="shared" si="13"/>
        <v>0.69685657706000004</v>
      </c>
      <c r="AE23" s="21">
        <f t="shared" si="13"/>
        <v>0.68315948540999993</v>
      </c>
      <c r="AF23" s="21">
        <f t="shared" si="13"/>
        <v>0.66937207466000004</v>
      </c>
      <c r="AG23" s="21">
        <f t="shared" si="13"/>
        <v>0.65550625802000007</v>
      </c>
      <c r="AH23" s="21">
        <f t="shared" si="13"/>
        <v>0.64154680354000004</v>
      </c>
      <c r="AI23" s="21">
        <f t="shared" si="13"/>
        <v>0.62750874110999999</v>
      </c>
      <c r="AJ23" s="21">
        <f t="shared" si="13"/>
        <v>0.61337639093999996</v>
      </c>
      <c r="AK23" s="21">
        <f t="shared" si="13"/>
        <v>0.59916273686999999</v>
      </c>
      <c r="AL23" s="21">
        <f t="shared" si="13"/>
        <v>0.59791046617999988</v>
      </c>
      <c r="AM23" s="21">
        <f t="shared" si="13"/>
        <v>0.59664234585000009</v>
      </c>
      <c r="AN23" s="21">
        <f t="shared" si="13"/>
        <v>0.59537425263999988</v>
      </c>
      <c r="AO23" s="21">
        <f t="shared" si="13"/>
        <v>0.59409005874999998</v>
      </c>
      <c r="AP23" s="21">
        <f t="shared" si="13"/>
        <v>0.59280502588999995</v>
      </c>
      <c r="AQ23" s="21">
        <f t="shared" si="13"/>
        <v>0.59150526627</v>
      </c>
      <c r="AR23" s="21">
        <f t="shared" si="13"/>
        <v>0.59020378913999993</v>
      </c>
      <c r="AS23" s="21">
        <f t="shared" si="13"/>
        <v>0.58889482352</v>
      </c>
      <c r="AT23" s="21">
        <f t="shared" si="13"/>
        <v>0.58756994083999992</v>
      </c>
      <c r="AU23" s="21">
        <f t="shared" si="13"/>
        <v>0.58624406791000006</v>
      </c>
      <c r="AV23" s="21">
        <f t="shared" si="13"/>
        <v>0.58490116956999993</v>
      </c>
      <c r="AW23" s="21">
        <f t="shared" si="13"/>
        <v>0.58355720133</v>
      </c>
      <c r="AX23" s="21">
        <f t="shared" si="13"/>
        <v>0.58219763493999999</v>
      </c>
      <c r="AY23" s="21">
        <f t="shared" si="13"/>
        <v>0.58083693847999995</v>
      </c>
      <c r="AZ23" s="21">
        <f t="shared" si="13"/>
        <v>0.57945891416999995</v>
      </c>
      <c r="BA23" s="21">
        <f t="shared" si="13"/>
        <v>0.57807985320999988</v>
      </c>
      <c r="BB23" s="21">
        <f t="shared" si="13"/>
        <v>0.57669251095999996</v>
      </c>
      <c r="BC23" s="21">
        <f t="shared" si="13"/>
        <v>0.57528696741999996</v>
      </c>
      <c r="BD23" s="21">
        <f t="shared" si="13"/>
        <v>0.57388063110000009</v>
      </c>
      <c r="BE23" s="21">
        <f t="shared" ref="BE23" si="14">1-BE21-BE22</f>
        <v>0.57245569185999989</v>
      </c>
      <c r="BF23" s="15"/>
    </row>
    <row r="24" spans="2:58" x14ac:dyDescent="0.35">
      <c r="B24" s="12"/>
      <c r="C24" s="14"/>
      <c r="D24" s="14"/>
      <c r="E24" s="31">
        <f t="shared" ref="E24:AJ24" si="15">SUM(E21:E23)</f>
        <v>1</v>
      </c>
      <c r="F24" s="31">
        <f t="shared" si="15"/>
        <v>1</v>
      </c>
      <c r="G24" s="31">
        <f t="shared" si="15"/>
        <v>1</v>
      </c>
      <c r="H24" s="31">
        <f t="shared" si="15"/>
        <v>1</v>
      </c>
      <c r="I24" s="31">
        <f t="shared" si="15"/>
        <v>0.99999999999999989</v>
      </c>
      <c r="J24" s="31">
        <f t="shared" si="15"/>
        <v>1</v>
      </c>
      <c r="K24" s="31">
        <f t="shared" si="15"/>
        <v>1</v>
      </c>
      <c r="L24" s="31">
        <f t="shared" si="15"/>
        <v>1</v>
      </c>
      <c r="M24" s="31">
        <f t="shared" si="15"/>
        <v>1</v>
      </c>
      <c r="N24" s="31">
        <f t="shared" si="15"/>
        <v>1</v>
      </c>
      <c r="O24" s="31">
        <f t="shared" si="15"/>
        <v>1</v>
      </c>
      <c r="P24" s="31">
        <f t="shared" si="15"/>
        <v>1</v>
      </c>
      <c r="Q24" s="31">
        <f t="shared" si="15"/>
        <v>1</v>
      </c>
      <c r="R24" s="31">
        <f t="shared" si="15"/>
        <v>1</v>
      </c>
      <c r="S24" s="31">
        <f t="shared" si="15"/>
        <v>1</v>
      </c>
      <c r="T24" s="31">
        <f t="shared" si="15"/>
        <v>1</v>
      </c>
      <c r="U24" s="31">
        <f t="shared" si="15"/>
        <v>1</v>
      </c>
      <c r="V24" s="31">
        <f t="shared" si="15"/>
        <v>1</v>
      </c>
      <c r="W24" s="31">
        <f t="shared" si="15"/>
        <v>1</v>
      </c>
      <c r="X24" s="31">
        <f t="shared" si="15"/>
        <v>1</v>
      </c>
      <c r="Y24" s="31">
        <f t="shared" si="15"/>
        <v>1</v>
      </c>
      <c r="Z24" s="31">
        <f t="shared" si="15"/>
        <v>1</v>
      </c>
      <c r="AA24" s="31">
        <f t="shared" si="15"/>
        <v>0.99999999999999989</v>
      </c>
      <c r="AB24" s="31">
        <f t="shared" si="15"/>
        <v>1</v>
      </c>
      <c r="AC24" s="31">
        <f t="shared" si="15"/>
        <v>1</v>
      </c>
      <c r="AD24" s="31">
        <f t="shared" si="15"/>
        <v>1</v>
      </c>
      <c r="AE24" s="31">
        <f t="shared" si="15"/>
        <v>1</v>
      </c>
      <c r="AF24" s="31">
        <f t="shared" si="15"/>
        <v>1</v>
      </c>
      <c r="AG24" s="31">
        <f t="shared" si="15"/>
        <v>1</v>
      </c>
      <c r="AH24" s="31">
        <f t="shared" si="15"/>
        <v>1</v>
      </c>
      <c r="AI24" s="31">
        <f t="shared" si="15"/>
        <v>1</v>
      </c>
      <c r="AJ24" s="31">
        <f t="shared" si="15"/>
        <v>1</v>
      </c>
      <c r="AK24" s="31">
        <f t="shared" ref="AK24:BE24" si="16">SUM(AK21:AK23)</f>
        <v>1</v>
      </c>
      <c r="AL24" s="31">
        <f t="shared" si="16"/>
        <v>0.99999999999999989</v>
      </c>
      <c r="AM24" s="31">
        <f t="shared" si="16"/>
        <v>1</v>
      </c>
      <c r="AN24" s="31">
        <f t="shared" si="16"/>
        <v>0.99999999999999989</v>
      </c>
      <c r="AO24" s="31">
        <f t="shared" si="16"/>
        <v>1</v>
      </c>
      <c r="AP24" s="31">
        <f t="shared" si="16"/>
        <v>1</v>
      </c>
      <c r="AQ24" s="31">
        <f t="shared" si="16"/>
        <v>1</v>
      </c>
      <c r="AR24" s="31">
        <f t="shared" si="16"/>
        <v>1</v>
      </c>
      <c r="AS24" s="31">
        <f t="shared" si="16"/>
        <v>1</v>
      </c>
      <c r="AT24" s="31">
        <f t="shared" si="16"/>
        <v>0.99999999999999989</v>
      </c>
      <c r="AU24" s="31">
        <f t="shared" si="16"/>
        <v>1</v>
      </c>
      <c r="AV24" s="31">
        <f t="shared" si="16"/>
        <v>1</v>
      </c>
      <c r="AW24" s="31">
        <f t="shared" si="16"/>
        <v>1</v>
      </c>
      <c r="AX24" s="31">
        <f t="shared" si="16"/>
        <v>1</v>
      </c>
      <c r="AY24" s="31">
        <f t="shared" si="16"/>
        <v>1</v>
      </c>
      <c r="AZ24" s="31">
        <f t="shared" si="16"/>
        <v>0.99999999999999989</v>
      </c>
      <c r="BA24" s="31">
        <f t="shared" si="16"/>
        <v>0.99999999999999989</v>
      </c>
      <c r="BB24" s="31">
        <f t="shared" si="16"/>
        <v>1</v>
      </c>
      <c r="BC24" s="31">
        <f t="shared" si="16"/>
        <v>1</v>
      </c>
      <c r="BD24" s="31">
        <f t="shared" si="16"/>
        <v>1</v>
      </c>
      <c r="BE24" s="31">
        <f t="shared" si="16"/>
        <v>0.99999999999999989</v>
      </c>
      <c r="BF24" s="15"/>
    </row>
    <row r="25" spans="2:58" x14ac:dyDescent="0.35">
      <c r="B25" s="12"/>
      <c r="C25" s="14"/>
      <c r="D25" s="13" t="s">
        <v>29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15"/>
    </row>
    <row r="26" spans="2:58" x14ac:dyDescent="0.35">
      <c r="B26" s="12"/>
      <c r="C26" s="14" t="s">
        <v>52</v>
      </c>
      <c r="D26" s="14" t="s">
        <v>30</v>
      </c>
      <c r="E26" s="21">
        <f t="shared" ref="E26:AJ26" si="17">E22</f>
        <v>2.3599989700000001E-2</v>
      </c>
      <c r="F26" s="21">
        <f t="shared" si="17"/>
        <v>2.3599845800000002E-2</v>
      </c>
      <c r="G26" s="21">
        <f t="shared" si="17"/>
        <v>2.3599879479999999E-2</v>
      </c>
      <c r="H26" s="21">
        <f t="shared" si="17"/>
        <v>2.3599859380000001E-2</v>
      </c>
      <c r="I26" s="21">
        <f t="shared" si="17"/>
        <v>2.359991535E-2</v>
      </c>
      <c r="J26" s="21">
        <f t="shared" si="17"/>
        <v>2.3600026360000002E-2</v>
      </c>
      <c r="K26" s="21">
        <f t="shared" si="17"/>
        <v>3.2195941089999999E-2</v>
      </c>
      <c r="L26" s="21">
        <f t="shared" si="17"/>
        <v>3.396669335E-2</v>
      </c>
      <c r="M26" s="21">
        <f t="shared" si="17"/>
        <v>3.6306877799999998E-2</v>
      </c>
      <c r="N26" s="21">
        <f t="shared" si="17"/>
        <v>3.8276615319999999E-2</v>
      </c>
      <c r="O26" s="21">
        <f t="shared" si="17"/>
        <v>4.0326888230000003E-2</v>
      </c>
      <c r="P26" s="21">
        <f t="shared" si="17"/>
        <v>4.2436565650000001E-2</v>
      </c>
      <c r="Q26" s="21">
        <f t="shared" si="17"/>
        <v>4.459061357E-2</v>
      </c>
      <c r="R26" s="21">
        <f t="shared" si="17"/>
        <v>4.6782556080000003E-2</v>
      </c>
      <c r="S26" s="21">
        <f t="shared" si="17"/>
        <v>4.9004972569999999E-2</v>
      </c>
      <c r="T26" s="21">
        <f t="shared" si="17"/>
        <v>5.1255366400000002E-2</v>
      </c>
      <c r="U26" s="21">
        <f t="shared" si="17"/>
        <v>5.3529527170000001E-2</v>
      </c>
      <c r="V26" s="21">
        <f t="shared" si="17"/>
        <v>5.5826266899999998E-2</v>
      </c>
      <c r="W26" s="21">
        <f t="shared" si="17"/>
        <v>5.8145165460000002E-2</v>
      </c>
      <c r="X26" s="21">
        <f t="shared" si="17"/>
        <v>6.0483073560000003E-2</v>
      </c>
      <c r="Y26" s="21">
        <f t="shared" si="17"/>
        <v>6.2841231050000002E-2</v>
      </c>
      <c r="Z26" s="21">
        <f t="shared" si="17"/>
        <v>6.5216807170000002E-2</v>
      </c>
      <c r="AA26" s="21">
        <f t="shared" si="17"/>
        <v>6.7611538860000001E-2</v>
      </c>
      <c r="AB26" s="21">
        <f t="shared" si="17"/>
        <v>7.0023060720000002E-2</v>
      </c>
      <c r="AC26" s="21">
        <f t="shared" si="17"/>
        <v>7.2453138030000003E-2</v>
      </c>
      <c r="AD26" s="21">
        <f t="shared" si="17"/>
        <v>7.4899104839999994E-2</v>
      </c>
      <c r="AE26" s="21">
        <f t="shared" si="17"/>
        <v>7.7361845550000002E-2</v>
      </c>
      <c r="AF26" s="21">
        <f t="shared" si="17"/>
        <v>7.9843630030000001E-2</v>
      </c>
      <c r="AG26" s="21">
        <f t="shared" si="17"/>
        <v>8.2340298369999995E-2</v>
      </c>
      <c r="AH26" s="21">
        <f t="shared" si="17"/>
        <v>8.4855943579999996E-2</v>
      </c>
      <c r="AI26" s="21">
        <f t="shared" si="17"/>
        <v>8.7386807309999995E-2</v>
      </c>
      <c r="AJ26" s="21">
        <f t="shared" si="17"/>
        <v>8.9936403959999994E-2</v>
      </c>
      <c r="AK26" s="21">
        <f t="shared" ref="AK26:BE26" si="18">AK22</f>
        <v>9.2501058499999997E-2</v>
      </c>
      <c r="AL26" s="21">
        <f t="shared" si="18"/>
        <v>9.2790044520000003E-2</v>
      </c>
      <c r="AM26" s="21">
        <f t="shared" si="18"/>
        <v>9.3082688149999995E-2</v>
      </c>
      <c r="AN26" s="21">
        <f t="shared" si="18"/>
        <v>9.3375325529999997E-2</v>
      </c>
      <c r="AO26" s="21">
        <f t="shared" si="18"/>
        <v>9.3671678450000004E-2</v>
      </c>
      <c r="AP26" s="21">
        <f t="shared" si="18"/>
        <v>9.3968224980000001E-2</v>
      </c>
      <c r="AQ26" s="21">
        <f t="shared" si="18"/>
        <v>9.4268169999999998E-2</v>
      </c>
      <c r="AR26" s="21">
        <f t="shared" si="18"/>
        <v>9.4568511369999997E-2</v>
      </c>
      <c r="AS26" s="21">
        <f t="shared" si="18"/>
        <v>9.4870580849999997E-2</v>
      </c>
      <c r="AT26" s="21">
        <f t="shared" si="18"/>
        <v>9.5176323509999994E-2</v>
      </c>
      <c r="AU26" s="21">
        <f t="shared" si="18"/>
        <v>9.5482294689999997E-2</v>
      </c>
      <c r="AV26" s="21">
        <f t="shared" si="18"/>
        <v>9.5792194809999995E-2</v>
      </c>
      <c r="AW26" s="21">
        <f t="shared" si="18"/>
        <v>9.6102341839999994E-2</v>
      </c>
      <c r="AX26" s="21">
        <f t="shared" si="18"/>
        <v>9.6416088440000006E-2</v>
      </c>
      <c r="AY26" s="21">
        <f t="shared" si="18"/>
        <v>9.6730095830000001E-2</v>
      </c>
      <c r="AZ26" s="21">
        <f t="shared" si="18"/>
        <v>9.7048101959999994E-2</v>
      </c>
      <c r="BA26" s="21">
        <f t="shared" si="18"/>
        <v>9.7366347320000005E-2</v>
      </c>
      <c r="BB26" s="21">
        <f t="shared" si="18"/>
        <v>9.7686503750000001E-2</v>
      </c>
      <c r="BC26" s="21">
        <f t="shared" si="18"/>
        <v>9.8010860480000003E-2</v>
      </c>
      <c r="BD26" s="21">
        <f t="shared" si="18"/>
        <v>9.8335400170000004E-2</v>
      </c>
      <c r="BE26" s="21">
        <f t="shared" si="18"/>
        <v>9.8664232840000005E-2</v>
      </c>
      <c r="BF26" s="15"/>
    </row>
    <row r="27" spans="2:58" x14ac:dyDescent="0.35">
      <c r="B27" s="12"/>
      <c r="C27" s="14" t="s">
        <v>53</v>
      </c>
      <c r="D27" s="14" t="s">
        <v>31</v>
      </c>
      <c r="E27" s="21">
        <f t="shared" ref="E27:AJ27" si="19">E21</f>
        <v>1.0640000429999999E-2</v>
      </c>
      <c r="F27" s="21">
        <f t="shared" si="19"/>
        <v>1.0639923440000001E-2</v>
      </c>
      <c r="G27" s="21">
        <f t="shared" si="19"/>
        <v>1.0639984E-2</v>
      </c>
      <c r="H27" s="21">
        <f t="shared" si="19"/>
        <v>1.0639971139999999E-2</v>
      </c>
      <c r="I27" s="21">
        <f t="shared" si="19"/>
        <v>1.0639988620000001E-2</v>
      </c>
      <c r="J27" s="21">
        <f t="shared" si="19"/>
        <v>1.063999258E-2</v>
      </c>
      <c r="K27" s="21">
        <f t="shared" si="19"/>
        <v>2.462344658E-2</v>
      </c>
      <c r="L27" s="21">
        <f t="shared" si="19"/>
        <v>3.5160258989999998E-2</v>
      </c>
      <c r="M27" s="21">
        <f t="shared" si="19"/>
        <v>4.6122768869999997E-2</v>
      </c>
      <c r="N27" s="21">
        <f t="shared" si="19"/>
        <v>5.6530249919999997E-2</v>
      </c>
      <c r="O27" s="21">
        <f t="shared" si="19"/>
        <v>6.6929531789999996E-2</v>
      </c>
      <c r="P27" s="21">
        <f t="shared" si="19"/>
        <v>7.7344325759999999E-2</v>
      </c>
      <c r="Q27" s="21">
        <f t="shared" si="19"/>
        <v>8.7785892030000007E-2</v>
      </c>
      <c r="R27" s="21">
        <f t="shared" si="19"/>
        <v>9.8266645629999996E-2</v>
      </c>
      <c r="S27" s="21">
        <f t="shared" si="19"/>
        <v>0.10878947894</v>
      </c>
      <c r="T27" s="21">
        <f t="shared" si="19"/>
        <v>0.11936200702999999</v>
      </c>
      <c r="U27" s="21">
        <f t="shared" si="19"/>
        <v>0.12998448384</v>
      </c>
      <c r="V27" s="21">
        <f t="shared" si="19"/>
        <v>0.14066096080000001</v>
      </c>
      <c r="W27" s="21">
        <f t="shared" si="19"/>
        <v>0.15139680673</v>
      </c>
      <c r="X27" s="21">
        <f t="shared" si="19"/>
        <v>0.16218833322000001</v>
      </c>
      <c r="Y27" s="21">
        <f t="shared" si="19"/>
        <v>0.17304251936000001</v>
      </c>
      <c r="Z27" s="21">
        <f t="shared" si="19"/>
        <v>0.18395475023999999</v>
      </c>
      <c r="AA27" s="21">
        <f t="shared" si="19"/>
        <v>0.19493245574000001</v>
      </c>
      <c r="AB27" s="21">
        <f t="shared" si="19"/>
        <v>0.20597047891</v>
      </c>
      <c r="AC27" s="21">
        <f t="shared" si="19"/>
        <v>0.21707729323</v>
      </c>
      <c r="AD27" s="21">
        <f t="shared" si="19"/>
        <v>0.22824431810000001</v>
      </c>
      <c r="AE27" s="21">
        <f t="shared" si="19"/>
        <v>0.23947866904000001</v>
      </c>
      <c r="AF27" s="21">
        <f t="shared" si="19"/>
        <v>0.25078429531000002</v>
      </c>
      <c r="AG27" s="21">
        <f t="shared" si="19"/>
        <v>0.26215344360999998</v>
      </c>
      <c r="AH27" s="21">
        <f t="shared" si="19"/>
        <v>0.27359725287999997</v>
      </c>
      <c r="AI27" s="21">
        <f t="shared" si="19"/>
        <v>0.28510445157999997</v>
      </c>
      <c r="AJ27" s="21">
        <f t="shared" si="19"/>
        <v>0.29668720510000002</v>
      </c>
      <c r="AK27" s="21">
        <f t="shared" ref="AK27:BE27" si="20">AK21</f>
        <v>0.30833620463</v>
      </c>
      <c r="AL27" s="21">
        <f t="shared" si="20"/>
        <v>0.30929948930000001</v>
      </c>
      <c r="AM27" s="21">
        <f t="shared" si="20"/>
        <v>0.31027496599999999</v>
      </c>
      <c r="AN27" s="21">
        <f t="shared" si="20"/>
        <v>0.31125042183000001</v>
      </c>
      <c r="AO27" s="21">
        <f t="shared" si="20"/>
        <v>0.3122382628</v>
      </c>
      <c r="AP27" s="21">
        <f t="shared" si="20"/>
        <v>0.31322674912999998</v>
      </c>
      <c r="AQ27" s="21">
        <f t="shared" si="20"/>
        <v>0.31422656373000002</v>
      </c>
      <c r="AR27" s="21">
        <f t="shared" si="20"/>
        <v>0.31522769949000001</v>
      </c>
      <c r="AS27" s="21">
        <f t="shared" si="20"/>
        <v>0.31623459563</v>
      </c>
      <c r="AT27" s="21">
        <f t="shared" si="20"/>
        <v>0.31725373564999998</v>
      </c>
      <c r="AU27" s="21">
        <f t="shared" si="20"/>
        <v>0.31827363739999998</v>
      </c>
      <c r="AV27" s="21">
        <f t="shared" si="20"/>
        <v>0.31930663562</v>
      </c>
      <c r="AW27" s="21">
        <f t="shared" si="20"/>
        <v>0.32034045683000001</v>
      </c>
      <c r="AX27" s="21">
        <f t="shared" si="20"/>
        <v>0.32138627662000002</v>
      </c>
      <c r="AY27" s="21">
        <f t="shared" si="20"/>
        <v>0.32243296569000002</v>
      </c>
      <c r="AZ27" s="21">
        <f t="shared" si="20"/>
        <v>0.32349298386999997</v>
      </c>
      <c r="BA27" s="21">
        <f t="shared" si="20"/>
        <v>0.32455379947000002</v>
      </c>
      <c r="BB27" s="21">
        <f t="shared" si="20"/>
        <v>0.32562098529</v>
      </c>
      <c r="BC27" s="21">
        <f t="shared" si="20"/>
        <v>0.32670217210000002</v>
      </c>
      <c r="BD27" s="21">
        <f t="shared" si="20"/>
        <v>0.32778396872999999</v>
      </c>
      <c r="BE27" s="21">
        <f t="shared" si="20"/>
        <v>0.32888007530000002</v>
      </c>
      <c r="BF27" s="15"/>
    </row>
    <row r="28" spans="2:58" x14ac:dyDescent="0.35">
      <c r="B28" s="12"/>
      <c r="C28" s="14" t="s">
        <v>54</v>
      </c>
      <c r="D28" s="14" t="s">
        <v>32</v>
      </c>
      <c r="E28" s="21">
        <f>1-E26-E27</f>
        <v>0.96576000986999999</v>
      </c>
      <c r="F28" s="21">
        <f t="shared" ref="F28:BE28" si="21">1-F26-F27</f>
        <v>0.96576023076000006</v>
      </c>
      <c r="G28" s="21">
        <f t="shared" si="21"/>
        <v>0.96576013652000003</v>
      </c>
      <c r="H28" s="21">
        <f t="shared" si="21"/>
        <v>0.96576016947999999</v>
      </c>
      <c r="I28" s="21">
        <f t="shared" si="21"/>
        <v>0.96576009603000001</v>
      </c>
      <c r="J28" s="21">
        <f t="shared" si="21"/>
        <v>0.96575998105999994</v>
      </c>
      <c r="K28" s="21">
        <f t="shared" si="21"/>
        <v>0.94318061232999995</v>
      </c>
      <c r="L28" s="21">
        <f t="shared" si="21"/>
        <v>0.93087304766000001</v>
      </c>
      <c r="M28" s="21">
        <f t="shared" si="21"/>
        <v>0.91757035333000003</v>
      </c>
      <c r="N28" s="21">
        <f t="shared" si="21"/>
        <v>0.90519313475999996</v>
      </c>
      <c r="O28" s="21">
        <f t="shared" si="21"/>
        <v>0.89274357998000009</v>
      </c>
      <c r="P28" s="21">
        <f t="shared" si="21"/>
        <v>0.88021910858999997</v>
      </c>
      <c r="Q28" s="21">
        <f t="shared" si="21"/>
        <v>0.86762349439999997</v>
      </c>
      <c r="R28" s="21">
        <f t="shared" si="21"/>
        <v>0.85495079828999998</v>
      </c>
      <c r="S28" s="21">
        <f t="shared" si="21"/>
        <v>0.84220554848999996</v>
      </c>
      <c r="T28" s="21">
        <f t="shared" si="21"/>
        <v>0.82938262657000006</v>
      </c>
      <c r="U28" s="21">
        <f t="shared" si="21"/>
        <v>0.81648598899000002</v>
      </c>
      <c r="V28" s="21">
        <f t="shared" si="21"/>
        <v>0.80351277229999996</v>
      </c>
      <c r="W28" s="21">
        <f t="shared" si="21"/>
        <v>0.79045802780999996</v>
      </c>
      <c r="X28" s="21">
        <f t="shared" si="21"/>
        <v>0.77732859321999992</v>
      </c>
      <c r="Y28" s="21">
        <f t="shared" si="21"/>
        <v>0.76411624959000002</v>
      </c>
      <c r="Z28" s="21">
        <f t="shared" si="21"/>
        <v>0.75082844259000003</v>
      </c>
      <c r="AA28" s="21">
        <f t="shared" si="21"/>
        <v>0.73745600539999989</v>
      </c>
      <c r="AB28" s="21">
        <f t="shared" si="21"/>
        <v>0.72400646037000005</v>
      </c>
      <c r="AC28" s="21">
        <f t="shared" si="21"/>
        <v>0.71046956874</v>
      </c>
      <c r="AD28" s="21">
        <f t="shared" si="21"/>
        <v>0.69685657706000004</v>
      </c>
      <c r="AE28" s="21">
        <f t="shared" si="21"/>
        <v>0.68315948540999993</v>
      </c>
      <c r="AF28" s="21">
        <f t="shared" si="21"/>
        <v>0.66937207465999993</v>
      </c>
      <c r="AG28" s="21">
        <f t="shared" si="21"/>
        <v>0.65550625801999995</v>
      </c>
      <c r="AH28" s="21">
        <f t="shared" si="21"/>
        <v>0.64154680354000004</v>
      </c>
      <c r="AI28" s="21">
        <f t="shared" si="21"/>
        <v>0.62750874110999999</v>
      </c>
      <c r="AJ28" s="21">
        <f t="shared" si="21"/>
        <v>0.61337639093999996</v>
      </c>
      <c r="AK28" s="21">
        <f t="shared" si="21"/>
        <v>0.59916273686999999</v>
      </c>
      <c r="AL28" s="21">
        <f t="shared" si="21"/>
        <v>0.59791046617999988</v>
      </c>
      <c r="AM28" s="21">
        <f t="shared" si="21"/>
        <v>0.59664234585000009</v>
      </c>
      <c r="AN28" s="21">
        <f t="shared" si="21"/>
        <v>0.59537425263999988</v>
      </c>
      <c r="AO28" s="21">
        <f t="shared" si="21"/>
        <v>0.59409005874999998</v>
      </c>
      <c r="AP28" s="21">
        <f t="shared" si="21"/>
        <v>0.59280502588999995</v>
      </c>
      <c r="AQ28" s="21">
        <f t="shared" si="21"/>
        <v>0.59150526627</v>
      </c>
      <c r="AR28" s="21">
        <f t="shared" si="21"/>
        <v>0.59020378914000005</v>
      </c>
      <c r="AS28" s="21">
        <f t="shared" si="21"/>
        <v>0.58889482352</v>
      </c>
      <c r="AT28" s="21">
        <f t="shared" si="21"/>
        <v>0.58756994083999992</v>
      </c>
      <c r="AU28" s="21">
        <f t="shared" si="21"/>
        <v>0.58624406791000006</v>
      </c>
      <c r="AV28" s="21">
        <f t="shared" si="21"/>
        <v>0.58490116956999993</v>
      </c>
      <c r="AW28" s="21">
        <f t="shared" si="21"/>
        <v>0.58355720133</v>
      </c>
      <c r="AX28" s="21">
        <f t="shared" si="21"/>
        <v>0.58219763493999999</v>
      </c>
      <c r="AY28" s="21">
        <f t="shared" si="21"/>
        <v>0.58083693847999995</v>
      </c>
      <c r="AZ28" s="21">
        <f t="shared" si="21"/>
        <v>0.57945891416999995</v>
      </c>
      <c r="BA28" s="21">
        <f t="shared" si="21"/>
        <v>0.57807985320999999</v>
      </c>
      <c r="BB28" s="21">
        <f t="shared" si="21"/>
        <v>0.57669251096000007</v>
      </c>
      <c r="BC28" s="21">
        <f t="shared" si="21"/>
        <v>0.57528696742000007</v>
      </c>
      <c r="BD28" s="21">
        <f t="shared" si="21"/>
        <v>0.57388063109999998</v>
      </c>
      <c r="BE28" s="21">
        <f t="shared" si="21"/>
        <v>0.57245569185999989</v>
      </c>
      <c r="BF28" s="15"/>
    </row>
    <row r="29" spans="2:58" x14ac:dyDescent="0.35">
      <c r="B29" s="12"/>
      <c r="C29" s="14"/>
      <c r="D29" s="14"/>
      <c r="E29" s="31">
        <f>SUM(E26:E28)</f>
        <v>1</v>
      </c>
      <c r="F29" s="31">
        <f t="shared" ref="F29:BE29" si="22">SUM(F26:F28)</f>
        <v>1</v>
      </c>
      <c r="G29" s="31">
        <f t="shared" si="22"/>
        <v>1</v>
      </c>
      <c r="H29" s="31">
        <f t="shared" si="22"/>
        <v>1</v>
      </c>
      <c r="I29" s="31">
        <f t="shared" si="22"/>
        <v>1</v>
      </c>
      <c r="J29" s="31">
        <f t="shared" si="22"/>
        <v>1</v>
      </c>
      <c r="K29" s="31">
        <f t="shared" si="22"/>
        <v>1</v>
      </c>
      <c r="L29" s="31">
        <f t="shared" si="22"/>
        <v>1</v>
      </c>
      <c r="M29" s="31">
        <f t="shared" si="22"/>
        <v>1</v>
      </c>
      <c r="N29" s="31">
        <f t="shared" si="22"/>
        <v>1</v>
      </c>
      <c r="O29" s="31">
        <f t="shared" si="22"/>
        <v>1</v>
      </c>
      <c r="P29" s="31">
        <f t="shared" si="22"/>
        <v>1</v>
      </c>
      <c r="Q29" s="31">
        <f t="shared" si="22"/>
        <v>1</v>
      </c>
      <c r="R29" s="31">
        <f t="shared" si="22"/>
        <v>1</v>
      </c>
      <c r="S29" s="31">
        <f t="shared" si="22"/>
        <v>1</v>
      </c>
      <c r="T29" s="31">
        <f t="shared" si="22"/>
        <v>1</v>
      </c>
      <c r="U29" s="31">
        <f t="shared" si="22"/>
        <v>1</v>
      </c>
      <c r="V29" s="31">
        <f t="shared" si="22"/>
        <v>1</v>
      </c>
      <c r="W29" s="31">
        <f t="shared" si="22"/>
        <v>1</v>
      </c>
      <c r="X29" s="31">
        <f t="shared" si="22"/>
        <v>1</v>
      </c>
      <c r="Y29" s="31">
        <f t="shared" si="22"/>
        <v>1</v>
      </c>
      <c r="Z29" s="31">
        <f t="shared" si="22"/>
        <v>1</v>
      </c>
      <c r="AA29" s="31">
        <f t="shared" si="22"/>
        <v>0.99999999999999989</v>
      </c>
      <c r="AB29" s="31">
        <f t="shared" si="22"/>
        <v>1</v>
      </c>
      <c r="AC29" s="31">
        <f t="shared" si="22"/>
        <v>1</v>
      </c>
      <c r="AD29" s="31">
        <f t="shared" si="22"/>
        <v>1</v>
      </c>
      <c r="AE29" s="31">
        <f t="shared" si="22"/>
        <v>1</v>
      </c>
      <c r="AF29" s="31">
        <f t="shared" si="22"/>
        <v>1</v>
      </c>
      <c r="AG29" s="31">
        <f t="shared" si="22"/>
        <v>1</v>
      </c>
      <c r="AH29" s="31">
        <f t="shared" si="22"/>
        <v>1</v>
      </c>
      <c r="AI29" s="31">
        <f t="shared" si="22"/>
        <v>1</v>
      </c>
      <c r="AJ29" s="31">
        <f t="shared" si="22"/>
        <v>1</v>
      </c>
      <c r="AK29" s="31">
        <f t="shared" si="22"/>
        <v>1</v>
      </c>
      <c r="AL29" s="31">
        <f t="shared" si="22"/>
        <v>0.99999999999999989</v>
      </c>
      <c r="AM29" s="31">
        <f t="shared" si="22"/>
        <v>1</v>
      </c>
      <c r="AN29" s="31">
        <f t="shared" si="22"/>
        <v>0.99999999999999989</v>
      </c>
      <c r="AO29" s="31">
        <f t="shared" si="22"/>
        <v>1</v>
      </c>
      <c r="AP29" s="31">
        <f t="shared" si="22"/>
        <v>1</v>
      </c>
      <c r="AQ29" s="31">
        <f t="shared" si="22"/>
        <v>1</v>
      </c>
      <c r="AR29" s="31">
        <f t="shared" si="22"/>
        <v>1</v>
      </c>
      <c r="AS29" s="31">
        <f t="shared" si="22"/>
        <v>1</v>
      </c>
      <c r="AT29" s="31">
        <f t="shared" si="22"/>
        <v>0.99999999999999989</v>
      </c>
      <c r="AU29" s="31">
        <f t="shared" si="22"/>
        <v>1</v>
      </c>
      <c r="AV29" s="31">
        <f t="shared" si="22"/>
        <v>1</v>
      </c>
      <c r="AW29" s="31">
        <f t="shared" si="22"/>
        <v>1</v>
      </c>
      <c r="AX29" s="31">
        <f t="shared" si="22"/>
        <v>1</v>
      </c>
      <c r="AY29" s="31">
        <f t="shared" si="22"/>
        <v>1</v>
      </c>
      <c r="AZ29" s="31">
        <f t="shared" si="22"/>
        <v>0.99999999999999989</v>
      </c>
      <c r="BA29" s="31">
        <f t="shared" si="22"/>
        <v>1</v>
      </c>
      <c r="BB29" s="31">
        <f t="shared" si="22"/>
        <v>1</v>
      </c>
      <c r="BC29" s="31">
        <f t="shared" si="22"/>
        <v>1</v>
      </c>
      <c r="BD29" s="31">
        <f t="shared" si="22"/>
        <v>1</v>
      </c>
      <c r="BE29" s="31">
        <f t="shared" si="22"/>
        <v>0.99999999999999989</v>
      </c>
      <c r="BF29" s="15"/>
    </row>
    <row r="30" spans="2:58" ht="15" thickBot="1" x14ac:dyDescent="0.4"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5A02-CB2A-4C90-8BAD-D0BA181ADA1F}">
  <sheetPr>
    <tabColor rgb="FF92D050"/>
  </sheetPr>
  <dimension ref="B1:BF8"/>
  <sheetViews>
    <sheetView workbookViewId="0"/>
  </sheetViews>
  <sheetFormatPr baseColWidth="10" defaultColWidth="11.54296875" defaultRowHeight="14.5" x14ac:dyDescent="0.35"/>
  <cols>
    <col min="2" max="2" width="10.6328125" customWidth="1"/>
    <col min="3" max="3" width="12.36328125" bestFit="1" customWidth="1"/>
    <col min="4" max="4" width="20.453125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3" t="s">
        <v>101</v>
      </c>
      <c r="D4" s="13" t="s">
        <v>102</v>
      </c>
      <c r="E4" s="13" t="s">
        <v>103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 t="s">
        <v>77</v>
      </c>
      <c r="D5" s="14" t="s">
        <v>84</v>
      </c>
      <c r="E5" s="60">
        <v>0</v>
      </c>
      <c r="F5" s="60">
        <v>0</v>
      </c>
      <c r="G5" s="60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  <c r="P5" s="60">
        <v>0</v>
      </c>
      <c r="Q5" s="60">
        <v>0</v>
      </c>
      <c r="R5" s="60">
        <v>0</v>
      </c>
      <c r="S5" s="60">
        <v>0</v>
      </c>
      <c r="T5" s="60">
        <v>0</v>
      </c>
      <c r="U5" s="60">
        <v>0</v>
      </c>
      <c r="V5" s="60">
        <v>0</v>
      </c>
      <c r="W5" s="60">
        <v>0</v>
      </c>
      <c r="X5" s="60">
        <v>0</v>
      </c>
      <c r="Y5" s="60">
        <v>0</v>
      </c>
      <c r="Z5" s="60">
        <v>0</v>
      </c>
      <c r="AA5" s="60">
        <v>0</v>
      </c>
      <c r="AB5" s="60">
        <v>0</v>
      </c>
      <c r="AC5" s="60">
        <v>0</v>
      </c>
      <c r="AD5" s="60">
        <v>0</v>
      </c>
      <c r="AE5" s="60">
        <v>0</v>
      </c>
      <c r="AF5" s="60">
        <v>0</v>
      </c>
      <c r="AG5" s="60">
        <v>0</v>
      </c>
      <c r="AH5" s="60">
        <v>0</v>
      </c>
      <c r="AI5" s="60">
        <v>0</v>
      </c>
      <c r="AJ5" s="60">
        <v>0</v>
      </c>
      <c r="AK5" s="60">
        <v>0</v>
      </c>
      <c r="AL5" s="60">
        <v>0</v>
      </c>
      <c r="AM5" s="60">
        <v>0</v>
      </c>
      <c r="AN5" s="60">
        <v>0</v>
      </c>
      <c r="AO5" s="60">
        <v>0</v>
      </c>
      <c r="AP5" s="60">
        <v>0</v>
      </c>
      <c r="AQ5" s="60">
        <v>0</v>
      </c>
      <c r="AR5" s="60">
        <v>0</v>
      </c>
      <c r="AS5" s="60">
        <v>0</v>
      </c>
      <c r="AT5" s="60">
        <v>0</v>
      </c>
      <c r="AU5" s="60">
        <v>0</v>
      </c>
      <c r="AV5" s="60">
        <v>0</v>
      </c>
      <c r="AW5" s="60">
        <v>0</v>
      </c>
      <c r="AX5" s="60">
        <v>0</v>
      </c>
      <c r="AY5" s="60">
        <v>0</v>
      </c>
      <c r="AZ5" s="60">
        <v>0</v>
      </c>
      <c r="BA5" s="60">
        <v>0</v>
      </c>
      <c r="BB5" s="60">
        <v>0</v>
      </c>
      <c r="BC5" s="60">
        <v>0</v>
      </c>
      <c r="BD5" s="60">
        <v>0</v>
      </c>
      <c r="BE5" s="60">
        <v>0</v>
      </c>
      <c r="BF5" s="15"/>
    </row>
    <row r="6" spans="2:58" x14ac:dyDescent="0.35">
      <c r="B6" s="12"/>
      <c r="C6" s="14" t="s">
        <v>141</v>
      </c>
      <c r="D6" s="14" t="s">
        <v>84</v>
      </c>
      <c r="E6" s="60">
        <v>0</v>
      </c>
      <c r="F6" s="60">
        <v>0.31016392553439293</v>
      </c>
      <c r="G6" s="60">
        <v>0.31016392553439293</v>
      </c>
      <c r="H6" s="60">
        <v>0.31016392553439293</v>
      </c>
      <c r="I6" s="60">
        <v>0.31016392553439293</v>
      </c>
      <c r="J6" s="60">
        <v>0.31016392553439293</v>
      </c>
      <c r="K6" s="60">
        <v>0.31016392553439293</v>
      </c>
      <c r="L6" s="60">
        <v>0.31016392553439293</v>
      </c>
      <c r="M6" s="60">
        <v>0.31016392553439293</v>
      </c>
      <c r="N6" s="60">
        <v>0.31016392553439293</v>
      </c>
      <c r="O6" s="60">
        <v>0.31016392553439293</v>
      </c>
      <c r="P6" s="60">
        <v>0.31016392553439293</v>
      </c>
      <c r="Q6" s="60">
        <v>0.31016392553439293</v>
      </c>
      <c r="R6" s="60">
        <v>0.31016392553439293</v>
      </c>
      <c r="S6" s="60">
        <v>0.31016392553439293</v>
      </c>
      <c r="T6" s="60">
        <v>0.31016392553439293</v>
      </c>
      <c r="U6" s="60">
        <v>0.31016392553439293</v>
      </c>
      <c r="V6" s="60">
        <v>0.31016392553439293</v>
      </c>
      <c r="W6" s="60">
        <v>0.31016392553439293</v>
      </c>
      <c r="X6" s="60">
        <v>0.31016392553439293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60">
        <v>0</v>
      </c>
      <c r="AM6" s="60">
        <v>0</v>
      </c>
      <c r="AN6" s="60">
        <v>0</v>
      </c>
      <c r="AO6" s="60">
        <v>0</v>
      </c>
      <c r="AP6" s="60">
        <v>0</v>
      </c>
      <c r="AQ6" s="60">
        <v>0</v>
      </c>
      <c r="AR6" s="60">
        <v>0</v>
      </c>
      <c r="AS6" s="60">
        <v>0</v>
      </c>
      <c r="AT6" s="60">
        <v>0</v>
      </c>
      <c r="AU6" s="60">
        <v>0</v>
      </c>
      <c r="AV6" s="60">
        <v>0</v>
      </c>
      <c r="AW6" s="60">
        <v>0</v>
      </c>
      <c r="AX6" s="60">
        <v>0</v>
      </c>
      <c r="AY6" s="60">
        <v>0</v>
      </c>
      <c r="AZ6" s="60">
        <v>0</v>
      </c>
      <c r="BA6" s="60">
        <v>0</v>
      </c>
      <c r="BB6" s="60">
        <v>0</v>
      </c>
      <c r="BC6" s="60">
        <v>0</v>
      </c>
      <c r="BD6" s="60">
        <v>0</v>
      </c>
      <c r="BE6" s="60">
        <v>0</v>
      </c>
      <c r="BF6" s="15"/>
    </row>
    <row r="7" spans="2:58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58" ht="15" thickBot="1" x14ac:dyDescent="0.4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235-8971-478B-B6D5-1237DC130B30}">
  <sheetPr>
    <tabColor rgb="FF92D050"/>
  </sheetPr>
  <dimension ref="B1:BE36"/>
  <sheetViews>
    <sheetView zoomScaleNormal="100" workbookViewId="0"/>
  </sheetViews>
  <sheetFormatPr baseColWidth="10" defaultColWidth="11.453125" defaultRowHeight="14.5" x14ac:dyDescent="0.35"/>
  <cols>
    <col min="3" max="3" width="46.81640625" customWidth="1"/>
    <col min="4" max="10" width="12.54296875" bestFit="1" customWidth="1"/>
  </cols>
  <sheetData>
    <row r="1" spans="2:57" ht="20" thickBot="1" x14ac:dyDescent="0.4">
      <c r="B1" s="1"/>
      <c r="C1" s="2" t="s">
        <v>12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  <c r="Q1" s="3">
        <v>2031</v>
      </c>
      <c r="R1" s="3">
        <v>2032</v>
      </c>
      <c r="S1" s="3">
        <v>2033</v>
      </c>
      <c r="T1" s="3">
        <v>2034</v>
      </c>
      <c r="U1" s="3">
        <v>2035</v>
      </c>
      <c r="V1" s="3">
        <v>2036</v>
      </c>
      <c r="W1" s="3">
        <v>2037</v>
      </c>
      <c r="X1" s="3">
        <v>2038</v>
      </c>
      <c r="Y1" s="3">
        <v>2039</v>
      </c>
      <c r="Z1" s="3">
        <v>2040</v>
      </c>
      <c r="AA1" s="3">
        <v>2041</v>
      </c>
      <c r="AB1" s="3">
        <v>2042</v>
      </c>
      <c r="AC1" s="3">
        <v>2043</v>
      </c>
      <c r="AD1" s="3">
        <v>2044</v>
      </c>
      <c r="AE1" s="3">
        <v>2045</v>
      </c>
      <c r="AF1" s="3">
        <v>2046</v>
      </c>
      <c r="AG1" s="3">
        <v>2047</v>
      </c>
      <c r="AH1" s="3">
        <v>2048</v>
      </c>
      <c r="AI1" s="3">
        <v>2049</v>
      </c>
      <c r="AJ1" s="3">
        <v>2050</v>
      </c>
      <c r="AK1" s="3">
        <v>2051</v>
      </c>
      <c r="AL1" s="3">
        <v>2052</v>
      </c>
      <c r="AM1" s="3">
        <v>2053</v>
      </c>
      <c r="AN1" s="3">
        <v>2054</v>
      </c>
      <c r="AO1" s="3">
        <v>2055</v>
      </c>
      <c r="AP1" s="3">
        <v>2056</v>
      </c>
      <c r="AQ1" s="3">
        <v>2057</v>
      </c>
      <c r="AR1" s="3">
        <v>2058</v>
      </c>
      <c r="AS1" s="3">
        <v>2059</v>
      </c>
      <c r="AT1" s="3">
        <v>2060</v>
      </c>
      <c r="AU1" s="3">
        <v>2061</v>
      </c>
      <c r="AV1" s="3">
        <v>2062</v>
      </c>
      <c r="AW1" s="3">
        <v>2063</v>
      </c>
      <c r="AX1" s="3">
        <v>2064</v>
      </c>
      <c r="AY1" s="3">
        <v>2065</v>
      </c>
      <c r="AZ1" s="3">
        <v>2066</v>
      </c>
      <c r="BA1" s="3">
        <v>2067</v>
      </c>
      <c r="BB1" s="3">
        <v>2068</v>
      </c>
      <c r="BC1" s="3">
        <v>2069</v>
      </c>
      <c r="BD1" s="3">
        <v>2070</v>
      </c>
      <c r="BE1" s="4"/>
    </row>
    <row r="2" spans="2:57" ht="15" thickBot="1" x14ac:dyDescent="0.4"/>
    <row r="3" spans="2:57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1"/>
    </row>
    <row r="4" spans="2:57" x14ac:dyDescent="0.35">
      <c r="B4" s="12"/>
      <c r="C4" s="13" t="s">
        <v>15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2:57" x14ac:dyDescent="0.35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2:57" x14ac:dyDescent="0.35">
      <c r="B6" s="12"/>
      <c r="C6" s="14" t="s">
        <v>58</v>
      </c>
      <c r="D6" s="14">
        <v>17023408</v>
      </c>
      <c r="E6" s="14">
        <v>17267986</v>
      </c>
      <c r="F6" s="14">
        <v>17510643</v>
      </c>
      <c r="G6" s="14">
        <v>17751277</v>
      </c>
      <c r="H6" s="14">
        <v>17989912</v>
      </c>
      <c r="I6" s="14">
        <v>18226512</v>
      </c>
      <c r="J6" s="14">
        <v>18460936</v>
      </c>
      <c r="K6" s="14">
        <v>18693140</v>
      </c>
      <c r="L6" s="14">
        <v>18922864</v>
      </c>
      <c r="M6" s="14">
        <v>19150021</v>
      </c>
      <c r="N6" s="14">
        <v>19374448</v>
      </c>
      <c r="O6" s="14">
        <v>19596113</v>
      </c>
      <c r="P6" s="14">
        <v>19814767</v>
      </c>
      <c r="Q6" s="14">
        <v>20030293</v>
      </c>
      <c r="R6" s="14">
        <v>20242540</v>
      </c>
      <c r="S6" s="14">
        <v>20451333</v>
      </c>
      <c r="T6" s="14">
        <v>20656586</v>
      </c>
      <c r="U6" s="14">
        <v>20858149</v>
      </c>
      <c r="V6" s="14">
        <v>21055934</v>
      </c>
      <c r="W6" s="14">
        <v>21249772</v>
      </c>
      <c r="X6" s="14">
        <v>21439596</v>
      </c>
      <c r="Y6" s="14">
        <v>21625281</v>
      </c>
      <c r="Z6" s="14">
        <v>21806740</v>
      </c>
      <c r="AA6" s="14">
        <v>21983950</v>
      </c>
      <c r="AB6" s="14">
        <v>22156850</v>
      </c>
      <c r="AC6" s="14">
        <v>22325333</v>
      </c>
      <c r="AD6" s="14">
        <v>22489377</v>
      </c>
      <c r="AE6" s="14">
        <v>22648875</v>
      </c>
      <c r="AF6" s="14">
        <v>22803800</v>
      </c>
      <c r="AG6" s="14">
        <v>22954177</v>
      </c>
      <c r="AH6" s="14">
        <v>23099877</v>
      </c>
      <c r="AI6" s="14">
        <v>23240939</v>
      </c>
      <c r="AJ6" s="14">
        <v>23377412</v>
      </c>
      <c r="AK6" s="42">
        <v>23377412</v>
      </c>
      <c r="AL6" s="42">
        <v>23377412</v>
      </c>
      <c r="AM6" s="42">
        <v>23377412</v>
      </c>
      <c r="AN6" s="42">
        <v>23377412</v>
      </c>
      <c r="AO6" s="42">
        <v>23377412</v>
      </c>
      <c r="AP6" s="42">
        <v>23377412</v>
      </c>
      <c r="AQ6" s="42">
        <v>23377412</v>
      </c>
      <c r="AR6" s="42">
        <v>23377412</v>
      </c>
      <c r="AS6" s="42">
        <v>23377412</v>
      </c>
      <c r="AT6" s="42">
        <v>23377412</v>
      </c>
      <c r="AU6" s="42">
        <v>23377412</v>
      </c>
      <c r="AV6" s="42">
        <v>23377412</v>
      </c>
      <c r="AW6" s="42">
        <v>23377412</v>
      </c>
      <c r="AX6" s="42">
        <v>23377412</v>
      </c>
      <c r="AY6" s="42">
        <v>23377412</v>
      </c>
      <c r="AZ6" s="42">
        <v>23377412</v>
      </c>
      <c r="BA6" s="42">
        <v>23377412</v>
      </c>
      <c r="BB6" s="42">
        <v>23377412</v>
      </c>
      <c r="BC6" s="42">
        <v>23377412</v>
      </c>
      <c r="BD6" s="42">
        <v>23377412</v>
      </c>
      <c r="BE6" s="15"/>
    </row>
    <row r="7" spans="2:57" x14ac:dyDescent="0.35">
      <c r="B7" s="12"/>
      <c r="C7" s="13" t="s">
        <v>72</v>
      </c>
      <c r="D7" s="65">
        <f>(E6-D6)/D6</f>
        <v>1.4367158444419589E-2</v>
      </c>
      <c r="E7" s="65">
        <f t="shared" ref="E7:AI7" si="0">(F6-E6)/E6</f>
        <v>1.4052420473354565E-2</v>
      </c>
      <c r="F7" s="65">
        <f t="shared" si="0"/>
        <v>1.374215669864322E-2</v>
      </c>
      <c r="G7" s="65">
        <f t="shared" si="0"/>
        <v>1.3443258194889302E-2</v>
      </c>
      <c r="H7" s="65">
        <f t="shared" si="0"/>
        <v>1.3151815306267202E-2</v>
      </c>
      <c r="I7" s="65">
        <f t="shared" si="0"/>
        <v>1.2861703874005075E-2</v>
      </c>
      <c r="J7" s="65">
        <f t="shared" si="0"/>
        <v>1.2578127132882103E-2</v>
      </c>
      <c r="K7" s="65">
        <f t="shared" si="0"/>
        <v>1.2289214118120338E-2</v>
      </c>
      <c r="L7" s="65">
        <f t="shared" si="0"/>
        <v>1.2004366780842476E-2</v>
      </c>
      <c r="M7" s="65">
        <f t="shared" si="0"/>
        <v>1.1719412735892039E-2</v>
      </c>
      <c r="N7" s="65">
        <f t="shared" si="0"/>
        <v>1.1441100154182458E-2</v>
      </c>
      <c r="O7" s="65">
        <f t="shared" si="0"/>
        <v>1.1158029145882145E-2</v>
      </c>
      <c r="P7" s="65">
        <f t="shared" si="0"/>
        <v>1.0877039331322946E-2</v>
      </c>
      <c r="Q7" s="65">
        <f t="shared" si="0"/>
        <v>1.0596300313729809E-2</v>
      </c>
      <c r="R7" s="65">
        <f t="shared" si="0"/>
        <v>1.0314565267007006E-2</v>
      </c>
      <c r="S7" s="65">
        <f t="shared" si="0"/>
        <v>1.0036167324643337E-2</v>
      </c>
      <c r="T7" s="65">
        <f t="shared" si="0"/>
        <v>9.7578079940218582E-3</v>
      </c>
      <c r="U7" s="65">
        <f t="shared" si="0"/>
        <v>9.4823850380971013E-3</v>
      </c>
      <c r="V7" s="65">
        <f t="shared" si="0"/>
        <v>9.2058609226263726E-3</v>
      </c>
      <c r="W7" s="65">
        <f t="shared" si="0"/>
        <v>8.9329899633746653E-3</v>
      </c>
      <c r="X7" s="65">
        <f t="shared" si="0"/>
        <v>8.6608441688919881E-3</v>
      </c>
      <c r="Y7" s="65">
        <f t="shared" si="0"/>
        <v>8.3910585947992999E-3</v>
      </c>
      <c r="Z7" s="65">
        <f t="shared" si="0"/>
        <v>8.1263866125794136E-3</v>
      </c>
      <c r="AA7" s="65">
        <f t="shared" si="0"/>
        <v>7.8648286590899275E-3</v>
      </c>
      <c r="AB7" s="65">
        <f t="shared" si="0"/>
        <v>7.6041043740423392E-3</v>
      </c>
      <c r="AC7" s="65">
        <f t="shared" si="0"/>
        <v>7.3478859195515696E-3</v>
      </c>
      <c r="AD7" s="65">
        <f t="shared" si="0"/>
        <v>7.0921484396833222E-3</v>
      </c>
      <c r="AE7" s="65">
        <f t="shared" si="0"/>
        <v>6.8402955996710651E-3</v>
      </c>
      <c r="AF7" s="65">
        <f t="shared" si="0"/>
        <v>6.5943833922416442E-3</v>
      </c>
      <c r="AG7" s="65">
        <f t="shared" si="0"/>
        <v>6.3474286183294653E-3</v>
      </c>
      <c r="AH7" s="65">
        <f t="shared" si="0"/>
        <v>6.1066126023095278E-3</v>
      </c>
      <c r="AI7" s="65">
        <f t="shared" si="0"/>
        <v>5.8720949269734759E-3</v>
      </c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</row>
    <row r="8" spans="2:57" x14ac:dyDescent="0.35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5"/>
    </row>
    <row r="9" spans="2:57" x14ac:dyDescent="0.35">
      <c r="B9" s="12"/>
      <c r="C9" s="14" t="s">
        <v>60</v>
      </c>
      <c r="D9" s="14">
        <f>(AI7-D7)/(AI1-D1)</f>
        <v>-2.7403430701439078E-4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5"/>
    </row>
    <row r="10" spans="2:57" x14ac:dyDescent="0.35">
      <c r="B10" s="12"/>
      <c r="C10" s="14" t="s">
        <v>61</v>
      </c>
      <c r="D10" s="14">
        <f>D7-D9*D1</f>
        <v>0.56736838999946015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</row>
    <row r="11" spans="2:57" x14ac:dyDescent="0.35"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</row>
    <row r="12" spans="2:57" x14ac:dyDescent="0.35">
      <c r="B12" s="12"/>
      <c r="C12" s="13" t="s">
        <v>73</v>
      </c>
      <c r="D12" s="65">
        <f>$D$9*D1+$D$10</f>
        <v>1.4367158444419603E-2</v>
      </c>
      <c r="E12" s="65">
        <f t="shared" ref="E12:BD12" si="1">$D$9*E1+$D$10</f>
        <v>1.4093124137405155E-2</v>
      </c>
      <c r="F12" s="65">
        <f t="shared" si="1"/>
        <v>1.3819089830390818E-2</v>
      </c>
      <c r="G12" s="65">
        <f t="shared" si="1"/>
        <v>1.354505552337637E-2</v>
      </c>
      <c r="H12" s="65">
        <f t="shared" si="1"/>
        <v>1.3271021216362033E-2</v>
      </c>
      <c r="I12" s="65">
        <f t="shared" si="1"/>
        <v>1.2996986909347585E-2</v>
      </c>
      <c r="J12" s="65">
        <f t="shared" si="1"/>
        <v>1.2722952602333248E-2</v>
      </c>
      <c r="K12" s="65">
        <f t="shared" si="1"/>
        <v>1.24489182953188E-2</v>
      </c>
      <c r="L12" s="65">
        <f t="shared" si="1"/>
        <v>1.2174883988304464E-2</v>
      </c>
      <c r="M12" s="65">
        <f t="shared" si="1"/>
        <v>1.1900849681290016E-2</v>
      </c>
      <c r="N12" s="65">
        <f t="shared" si="1"/>
        <v>1.1626815374275679E-2</v>
      </c>
      <c r="O12" s="65">
        <f t="shared" si="1"/>
        <v>1.1352781067261231E-2</v>
      </c>
      <c r="P12" s="65">
        <f t="shared" si="1"/>
        <v>1.1078746760246894E-2</v>
      </c>
      <c r="Q12" s="65">
        <f t="shared" si="1"/>
        <v>1.0804712453232446E-2</v>
      </c>
      <c r="R12" s="65">
        <f t="shared" si="1"/>
        <v>1.0530678146218109E-2</v>
      </c>
      <c r="S12" s="65">
        <f t="shared" si="1"/>
        <v>1.0256643839203661E-2</v>
      </c>
      <c r="T12" s="65">
        <f t="shared" si="1"/>
        <v>9.9826095321893238E-3</v>
      </c>
      <c r="U12" s="65">
        <f t="shared" si="1"/>
        <v>9.7085752251748758E-3</v>
      </c>
      <c r="V12" s="65">
        <f t="shared" si="1"/>
        <v>9.4345409181605389E-3</v>
      </c>
      <c r="W12" s="65">
        <f t="shared" si="1"/>
        <v>9.1605066111460909E-3</v>
      </c>
      <c r="X12" s="65">
        <f t="shared" si="1"/>
        <v>8.8864723041317539E-3</v>
      </c>
      <c r="Y12" s="65">
        <f t="shared" si="1"/>
        <v>8.612437997117306E-3</v>
      </c>
      <c r="Z12" s="65">
        <f t="shared" si="1"/>
        <v>8.338403690102969E-3</v>
      </c>
      <c r="AA12" s="65">
        <f t="shared" si="1"/>
        <v>8.064369383088521E-3</v>
      </c>
      <c r="AB12" s="65">
        <f t="shared" si="1"/>
        <v>7.7903350760741841E-3</v>
      </c>
      <c r="AC12" s="65">
        <f t="shared" si="1"/>
        <v>7.5163007690597361E-3</v>
      </c>
      <c r="AD12" s="65">
        <f t="shared" si="1"/>
        <v>7.2422664620453991E-3</v>
      </c>
      <c r="AE12" s="65">
        <f t="shared" si="1"/>
        <v>6.9682321550309512E-3</v>
      </c>
      <c r="AF12" s="65">
        <f t="shared" si="1"/>
        <v>6.6941978480166142E-3</v>
      </c>
      <c r="AG12" s="65">
        <f t="shared" si="1"/>
        <v>6.4201635410021662E-3</v>
      </c>
      <c r="AH12" s="65">
        <f t="shared" si="1"/>
        <v>6.1461292339878293E-3</v>
      </c>
      <c r="AI12" s="65">
        <f t="shared" si="1"/>
        <v>5.8720949269734923E-3</v>
      </c>
      <c r="AJ12" s="65">
        <f>$D$9*AJ1+$D$10</f>
        <v>5.5980606199590444E-3</v>
      </c>
      <c r="AK12" s="65">
        <f t="shared" si="1"/>
        <v>5.3240263129447074E-3</v>
      </c>
      <c r="AL12" s="65">
        <f t="shared" si="1"/>
        <v>5.0499920059302594E-3</v>
      </c>
      <c r="AM12" s="65">
        <f t="shared" si="1"/>
        <v>4.7759576989159225E-3</v>
      </c>
      <c r="AN12" s="65">
        <f t="shared" si="1"/>
        <v>4.5019233919014745E-3</v>
      </c>
      <c r="AO12" s="65">
        <f t="shared" si="1"/>
        <v>4.2278890848871375E-3</v>
      </c>
      <c r="AP12" s="65">
        <f t="shared" si="1"/>
        <v>3.9538547778726896E-3</v>
      </c>
      <c r="AQ12" s="65">
        <f t="shared" si="1"/>
        <v>3.6798204708583526E-3</v>
      </c>
      <c r="AR12" s="65">
        <f t="shared" si="1"/>
        <v>3.4057861638439046E-3</v>
      </c>
      <c r="AS12" s="65">
        <f t="shared" si="1"/>
        <v>3.1317518568295677E-3</v>
      </c>
      <c r="AT12" s="65">
        <f t="shared" si="1"/>
        <v>2.8577175498151197E-3</v>
      </c>
      <c r="AU12" s="65">
        <f t="shared" si="1"/>
        <v>2.5836832428007828E-3</v>
      </c>
      <c r="AV12" s="65">
        <f t="shared" si="1"/>
        <v>2.3096489357863348E-3</v>
      </c>
      <c r="AW12" s="65">
        <f t="shared" si="1"/>
        <v>2.0356146287719978E-3</v>
      </c>
      <c r="AX12" s="65">
        <f t="shared" si="1"/>
        <v>1.7615803217575499E-3</v>
      </c>
      <c r="AY12" s="65">
        <f t="shared" si="1"/>
        <v>1.4875460147432129E-3</v>
      </c>
      <c r="AZ12" s="65">
        <f t="shared" si="1"/>
        <v>1.2135117077287649E-3</v>
      </c>
      <c r="BA12" s="65">
        <f t="shared" si="1"/>
        <v>9.3947740071442798E-4</v>
      </c>
      <c r="BB12" s="65">
        <f t="shared" si="1"/>
        <v>6.6544309369998E-4</v>
      </c>
      <c r="BC12" s="65">
        <f t="shared" si="1"/>
        <v>3.9140878668564305E-4</v>
      </c>
      <c r="BD12" s="65">
        <f t="shared" si="1"/>
        <v>1.1737447967119508E-4</v>
      </c>
      <c r="BE12" s="15"/>
    </row>
    <row r="13" spans="2:57" x14ac:dyDescent="0.35">
      <c r="B13" s="12"/>
      <c r="C13" s="14" t="s">
        <v>62</v>
      </c>
      <c r="D13" s="44">
        <f>D6</f>
        <v>17023408</v>
      </c>
      <c r="E13" s="44">
        <f t="shared" ref="E13:AJ13" si="2">E6</f>
        <v>17267986</v>
      </c>
      <c r="F13" s="44">
        <f t="shared" si="2"/>
        <v>17510643</v>
      </c>
      <c r="G13" s="44">
        <f t="shared" si="2"/>
        <v>17751277</v>
      </c>
      <c r="H13" s="44">
        <f t="shared" si="2"/>
        <v>17989912</v>
      </c>
      <c r="I13" s="44">
        <f t="shared" si="2"/>
        <v>18226512</v>
      </c>
      <c r="J13" s="44">
        <f t="shared" si="2"/>
        <v>18460936</v>
      </c>
      <c r="K13" s="44">
        <f t="shared" si="2"/>
        <v>18693140</v>
      </c>
      <c r="L13" s="44">
        <f t="shared" si="2"/>
        <v>18922864</v>
      </c>
      <c r="M13" s="44">
        <f t="shared" si="2"/>
        <v>19150021</v>
      </c>
      <c r="N13" s="44">
        <f t="shared" si="2"/>
        <v>19374448</v>
      </c>
      <c r="O13" s="44">
        <f t="shared" si="2"/>
        <v>19596113</v>
      </c>
      <c r="P13" s="44">
        <f t="shared" si="2"/>
        <v>19814767</v>
      </c>
      <c r="Q13" s="44">
        <f t="shared" si="2"/>
        <v>20030293</v>
      </c>
      <c r="R13" s="44">
        <f t="shared" si="2"/>
        <v>20242540</v>
      </c>
      <c r="S13" s="44">
        <f t="shared" si="2"/>
        <v>20451333</v>
      </c>
      <c r="T13" s="44">
        <f t="shared" si="2"/>
        <v>20656586</v>
      </c>
      <c r="U13" s="44">
        <f t="shared" si="2"/>
        <v>20858149</v>
      </c>
      <c r="V13" s="44">
        <f t="shared" si="2"/>
        <v>21055934</v>
      </c>
      <c r="W13" s="44">
        <f t="shared" si="2"/>
        <v>21249772</v>
      </c>
      <c r="X13" s="44">
        <f t="shared" si="2"/>
        <v>21439596</v>
      </c>
      <c r="Y13" s="44">
        <f t="shared" si="2"/>
        <v>21625281</v>
      </c>
      <c r="Z13" s="44">
        <f t="shared" si="2"/>
        <v>21806740</v>
      </c>
      <c r="AA13" s="44">
        <f t="shared" si="2"/>
        <v>21983950</v>
      </c>
      <c r="AB13" s="44">
        <f t="shared" si="2"/>
        <v>22156850</v>
      </c>
      <c r="AC13" s="44">
        <f t="shared" si="2"/>
        <v>22325333</v>
      </c>
      <c r="AD13" s="44">
        <f t="shared" si="2"/>
        <v>22489377</v>
      </c>
      <c r="AE13" s="44">
        <f t="shared" si="2"/>
        <v>22648875</v>
      </c>
      <c r="AF13" s="44">
        <f t="shared" si="2"/>
        <v>22803800</v>
      </c>
      <c r="AG13" s="44">
        <f t="shared" si="2"/>
        <v>22954177</v>
      </c>
      <c r="AH13" s="44">
        <f t="shared" si="2"/>
        <v>23099877</v>
      </c>
      <c r="AI13" s="44">
        <f t="shared" si="2"/>
        <v>23240939</v>
      </c>
      <c r="AJ13" s="44">
        <f t="shared" si="2"/>
        <v>23377412</v>
      </c>
      <c r="AK13" s="44">
        <f>AK12*AJ13+AJ13</f>
        <v>23501873.956616551</v>
      </c>
      <c r="AL13" s="44">
        <f t="shared" ref="AL13:BD13" si="3">AL12*AK13+AK13</f>
        <v>23620558.232221846</v>
      </c>
      <c r="AM13" s="44">
        <f t="shared" si="3"/>
        <v>23733369.019163717</v>
      </c>
      <c r="AN13" s="44">
        <f t="shared" si="3"/>
        <v>23840214.828319721</v>
      </c>
      <c r="AO13" s="44">
        <f t="shared" si="3"/>
        <v>23941008.612373739</v>
      </c>
      <c r="AP13" s="44">
        <f t="shared" si="3"/>
        <v>24035667.883662865</v>
      </c>
      <c r="AQ13" s="44">
        <f t="shared" si="3"/>
        <v>24124114.826371919</v>
      </c>
      <c r="AR13" s="44">
        <f t="shared" si="3"/>
        <v>24206276.40286256</v>
      </c>
      <c r="AS13" s="44">
        <f t="shared" si="3"/>
        <v>24282084.453934155</v>
      </c>
      <c r="AT13" s="44">
        <f t="shared" si="3"/>
        <v>24351475.792824257</v>
      </c>
      <c r="AU13" s="44">
        <f t="shared" si="3"/>
        <v>24414392.292767648</v>
      </c>
      <c r="AV13" s="44">
        <f t="shared" si="3"/>
        <v>24470780.96794451</v>
      </c>
      <c r="AW13" s="44">
        <f t="shared" si="3"/>
        <v>24520594.047660332</v>
      </c>
      <c r="AX13" s="44">
        <f t="shared" si="3"/>
        <v>24563789.043612495</v>
      </c>
      <c r="AY13" s="44">
        <f t="shared" si="3"/>
        <v>24600328.810111314</v>
      </c>
      <c r="AZ13" s="44">
        <f t="shared" si="3"/>
        <v>24630181.59713636</v>
      </c>
      <c r="BA13" s="44">
        <f t="shared" si="3"/>
        <v>24653321.096122362</v>
      </c>
      <c r="BB13" s="44">
        <f t="shared" si="3"/>
        <v>24669726.478382543</v>
      </c>
      <c r="BC13" s="44">
        <f t="shared" si="3"/>
        <v>24679382.426091313</v>
      </c>
      <c r="BD13" s="44">
        <f t="shared" si="3"/>
        <v>24682279.155762181</v>
      </c>
      <c r="BE13" s="15"/>
    </row>
    <row r="14" spans="2:57" x14ac:dyDescent="0.35">
      <c r="B14" s="12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5"/>
    </row>
    <row r="15" spans="2:57" x14ac:dyDescent="0.35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</row>
    <row r="16" spans="2:57" x14ac:dyDescent="0.35">
      <c r="B16" s="12"/>
      <c r="C16" s="13" t="s">
        <v>16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</row>
    <row r="17" spans="2:57" x14ac:dyDescent="0.35">
      <c r="B17" s="12"/>
      <c r="C17" s="14" t="s">
        <v>77</v>
      </c>
      <c r="D17" s="64">
        <f>(19.8*12)</f>
        <v>237.60000000000002</v>
      </c>
      <c r="E17" s="64">
        <f>(19.34*12)</f>
        <v>232.07999999999998</v>
      </c>
      <c r="F17" s="64">
        <f>(19.31*12)</f>
        <v>231.71999999999997</v>
      </c>
      <c r="G17" s="64">
        <v>232.08</v>
      </c>
      <c r="H17" s="64">
        <v>248.08551724137942</v>
      </c>
      <c r="I17" s="64">
        <v>264.09103448276073</v>
      </c>
      <c r="J17" s="64">
        <v>280.09655172413841</v>
      </c>
      <c r="K17" s="64">
        <v>296.10206896551972</v>
      </c>
      <c r="L17" s="64">
        <v>312.10758620689739</v>
      </c>
      <c r="M17" s="64">
        <v>328.11310344827871</v>
      </c>
      <c r="N17" s="64">
        <v>344.11862068965638</v>
      </c>
      <c r="O17" s="64">
        <v>360.12413793103406</v>
      </c>
      <c r="P17" s="64">
        <v>376.12965517241537</v>
      </c>
      <c r="Q17" s="64">
        <v>392.13517241379304</v>
      </c>
      <c r="R17" s="64">
        <v>408.14068965517436</v>
      </c>
      <c r="S17" s="64">
        <v>424.14620689655203</v>
      </c>
      <c r="T17" s="64">
        <v>440.15172413793334</v>
      </c>
      <c r="U17" s="64">
        <v>456.15724137931102</v>
      </c>
      <c r="V17" s="64">
        <v>472.16275862069233</v>
      </c>
      <c r="W17" s="64">
        <v>488.16827586207</v>
      </c>
      <c r="X17" s="64">
        <v>504.17379310344768</v>
      </c>
      <c r="Y17" s="64">
        <v>520.17931034482899</v>
      </c>
      <c r="Z17" s="64">
        <v>536.18482758620667</v>
      </c>
      <c r="AA17" s="64">
        <v>552.19034482758798</v>
      </c>
      <c r="AB17" s="64">
        <v>568.19586206896565</v>
      </c>
      <c r="AC17" s="64">
        <v>584.20137931034697</v>
      </c>
      <c r="AD17" s="64">
        <v>600.20689655172464</v>
      </c>
      <c r="AE17" s="64">
        <v>616.21241379310595</v>
      </c>
      <c r="AF17" s="64">
        <v>632.21793103448363</v>
      </c>
      <c r="AG17" s="64">
        <v>648.22344827586494</v>
      </c>
      <c r="AH17" s="64">
        <v>664.22896551724261</v>
      </c>
      <c r="AI17" s="64">
        <v>680.23448275862029</v>
      </c>
      <c r="AJ17" s="64">
        <v>696.24</v>
      </c>
      <c r="AK17" s="64">
        <v>712.24551724138291</v>
      </c>
      <c r="AL17" s="64">
        <v>728.25103448276059</v>
      </c>
      <c r="AM17" s="64">
        <v>744.25655172413826</v>
      </c>
      <c r="AN17" s="64">
        <v>760.26206896551594</v>
      </c>
      <c r="AO17" s="64">
        <v>776.26758620690089</v>
      </c>
      <c r="AP17" s="64">
        <v>792.27310344827856</v>
      </c>
      <c r="AQ17" s="64">
        <v>808.27862068965624</v>
      </c>
      <c r="AR17" s="64">
        <v>824.28413793103391</v>
      </c>
      <c r="AS17" s="64">
        <v>840.28965517241159</v>
      </c>
      <c r="AT17" s="64">
        <v>856.29517241379654</v>
      </c>
      <c r="AU17" s="64">
        <v>872.30068965517421</v>
      </c>
      <c r="AV17" s="64">
        <v>888.30620689655188</v>
      </c>
      <c r="AW17" s="64">
        <v>904.31172413792956</v>
      </c>
      <c r="AX17" s="64">
        <v>920.31724137931451</v>
      </c>
      <c r="AY17" s="64">
        <v>936.32275862069218</v>
      </c>
      <c r="AZ17" s="64">
        <v>952.32827586206986</v>
      </c>
      <c r="BA17" s="64">
        <v>968.33379310344753</v>
      </c>
      <c r="BB17" s="64">
        <v>984.33931034483248</v>
      </c>
      <c r="BC17" s="64">
        <v>1000.3448275862102</v>
      </c>
      <c r="BD17" s="64">
        <v>1016.3503448275878</v>
      </c>
      <c r="BE17" s="15"/>
    </row>
    <row r="18" spans="2:57" x14ac:dyDescent="0.35">
      <c r="B18" s="12"/>
      <c r="C18" s="14" t="s">
        <v>141</v>
      </c>
      <c r="D18" s="64">
        <f>D22*1000000000/D6</f>
        <v>237.60224744657478</v>
      </c>
      <c r="E18" s="64">
        <f t="shared" ref="E18:BD18" si="4">E22*1000000000/E6</f>
        <v>232.08265283513666</v>
      </c>
      <c r="F18" s="64">
        <f t="shared" si="4"/>
        <v>231.72193048536252</v>
      </c>
      <c r="G18" s="64">
        <f t="shared" si="4"/>
        <v>232.07907802914687</v>
      </c>
      <c r="H18" s="64">
        <f t="shared" si="4"/>
        <v>248.08348145338343</v>
      </c>
      <c r="I18" s="64">
        <f t="shared" si="4"/>
        <v>264.09331637342353</v>
      </c>
      <c r="J18" s="64">
        <f t="shared" si="4"/>
        <v>280.87958270371558</v>
      </c>
      <c r="K18" s="64">
        <f t="shared" si="4"/>
        <v>282.51005449057783</v>
      </c>
      <c r="L18" s="64">
        <f t="shared" si="4"/>
        <v>284.1377499727314</v>
      </c>
      <c r="M18" s="64">
        <f t="shared" si="4"/>
        <v>285.75947775723068</v>
      </c>
      <c r="N18" s="64">
        <f t="shared" si="4"/>
        <v>287.38883296184747</v>
      </c>
      <c r="O18" s="64">
        <f t="shared" si="4"/>
        <v>289.02160341696333</v>
      </c>
      <c r="P18" s="64">
        <f t="shared" si="4"/>
        <v>290.66200980309281</v>
      </c>
      <c r="Q18" s="64">
        <f t="shared" si="4"/>
        <v>292.31224925167095</v>
      </c>
      <c r="R18" s="64">
        <f t="shared" si="4"/>
        <v>293.97496559226261</v>
      </c>
      <c r="S18" s="64">
        <f t="shared" si="4"/>
        <v>295.65309997152752</v>
      </c>
      <c r="T18" s="64">
        <f t="shared" si="4"/>
        <v>297.34826461642791</v>
      </c>
      <c r="U18" s="64">
        <f t="shared" si="4"/>
        <v>299.06297054450994</v>
      </c>
      <c r="V18" s="64">
        <f t="shared" si="4"/>
        <v>300.79881519385464</v>
      </c>
      <c r="W18" s="64">
        <f t="shared" si="4"/>
        <v>302.553834459965</v>
      </c>
      <c r="X18" s="64">
        <f t="shared" si="4"/>
        <v>304.33875712956529</v>
      </c>
      <c r="Y18" s="64">
        <f t="shared" si="4"/>
        <v>306.15093510229997</v>
      </c>
      <c r="Z18" s="64">
        <f t="shared" si="4"/>
        <v>307.9919327694098</v>
      </c>
      <c r="AA18" s="64">
        <f t="shared" si="4"/>
        <v>309.86242235812944</v>
      </c>
      <c r="AB18" s="64">
        <f t="shared" si="4"/>
        <v>311.76363066049549</v>
      </c>
      <c r="AC18" s="64">
        <f t="shared" si="4"/>
        <v>313.69744854421657</v>
      </c>
      <c r="AD18" s="64">
        <f t="shared" si="4"/>
        <v>315.66459133127609</v>
      </c>
      <c r="AE18" s="64">
        <f t="shared" si="4"/>
        <v>317.66699228990404</v>
      </c>
      <c r="AF18" s="64">
        <f t="shared" si="4"/>
        <v>319.70548768187757</v>
      </c>
      <c r="AG18" s="64">
        <f t="shared" si="4"/>
        <v>321.77585804971358</v>
      </c>
      <c r="AH18" s="64">
        <f t="shared" si="4"/>
        <v>323.88917049211994</v>
      </c>
      <c r="AI18" s="64">
        <f t="shared" si="4"/>
        <v>326.04104335027085</v>
      </c>
      <c r="AJ18" s="64">
        <f t="shared" si="4"/>
        <v>328.23137137678026</v>
      </c>
      <c r="AK18" s="64">
        <f t="shared" si="4"/>
        <v>332.32506660703075</v>
      </c>
      <c r="AL18" s="64">
        <f t="shared" si="4"/>
        <v>336.41876183728124</v>
      </c>
      <c r="AM18" s="64">
        <f t="shared" si="4"/>
        <v>340.51245706753167</v>
      </c>
      <c r="AN18" s="64">
        <f t="shared" si="4"/>
        <v>344.6061522977821</v>
      </c>
      <c r="AO18" s="64">
        <f t="shared" si="4"/>
        <v>348.69984752803259</v>
      </c>
      <c r="AP18" s="64">
        <f t="shared" si="4"/>
        <v>352.79354275828314</v>
      </c>
      <c r="AQ18" s="64">
        <f t="shared" si="4"/>
        <v>356.88296035506409</v>
      </c>
      <c r="AR18" s="64">
        <f t="shared" si="4"/>
        <v>360.97665558531463</v>
      </c>
      <c r="AS18" s="64">
        <f t="shared" si="4"/>
        <v>365.07035081556506</v>
      </c>
      <c r="AT18" s="64">
        <f t="shared" si="4"/>
        <v>369.1640460458155</v>
      </c>
      <c r="AU18" s="64">
        <f t="shared" si="4"/>
        <v>373.25774127606599</v>
      </c>
      <c r="AV18" s="64">
        <f t="shared" si="4"/>
        <v>377.35143650631642</v>
      </c>
      <c r="AW18" s="64">
        <f t="shared" si="4"/>
        <v>381.44513173656691</v>
      </c>
      <c r="AX18" s="64">
        <f t="shared" si="4"/>
        <v>385.5388269668174</v>
      </c>
      <c r="AY18" s="64">
        <f t="shared" si="4"/>
        <v>389.63252219706783</v>
      </c>
      <c r="AZ18" s="64">
        <f t="shared" si="4"/>
        <v>393.72621742731832</v>
      </c>
      <c r="BA18" s="64">
        <f t="shared" si="4"/>
        <v>397.81563502409932</v>
      </c>
      <c r="BB18" s="64">
        <f t="shared" si="4"/>
        <v>401.90933025434981</v>
      </c>
      <c r="BC18" s="64">
        <f t="shared" si="4"/>
        <v>406.00302548460024</v>
      </c>
      <c r="BD18" s="64">
        <f t="shared" si="4"/>
        <v>410.09672071485073</v>
      </c>
      <c r="BE18" s="15"/>
    </row>
    <row r="19" spans="2:57" x14ac:dyDescent="0.35"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5"/>
    </row>
    <row r="20" spans="2:57" x14ac:dyDescent="0.35">
      <c r="B20" s="12"/>
      <c r="C20" s="13" t="s">
        <v>75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</row>
    <row r="21" spans="2:57" x14ac:dyDescent="0.35">
      <c r="B21" s="12"/>
      <c r="C21" s="14" t="s">
        <v>77</v>
      </c>
      <c r="D21" s="62">
        <v>4.0447617408000003</v>
      </c>
      <c r="E21" s="62">
        <v>4.0075541908799996</v>
      </c>
      <c r="F21" s="62">
        <v>4.0575661959599998</v>
      </c>
      <c r="G21" s="62">
        <v>4.1197163661599996</v>
      </c>
      <c r="H21" s="62">
        <v>4.4630366236468983</v>
      </c>
      <c r="I21" s="62">
        <v>4.8134584090924522</v>
      </c>
      <c r="J21" s="62">
        <v>5.1708445152000087</v>
      </c>
      <c r="K21" s="62">
        <v>5.1532093184358896</v>
      </c>
      <c r="L21" s="62">
        <v>5.3459067179827402</v>
      </c>
      <c r="M21" s="62">
        <v>6.28337282140971</v>
      </c>
      <c r="N21" s="62">
        <v>6.6671083223834717</v>
      </c>
      <c r="O21" s="62">
        <v>7.0570333009241297</v>
      </c>
      <c r="P21" s="62">
        <v>7.4529214790317555</v>
      </c>
      <c r="Q21" s="62">
        <v>7.8545823990537924</v>
      </c>
      <c r="R21" s="62">
        <v>8.2618042359724537</v>
      </c>
      <c r="S21" s="62">
        <v>8.6743553179282813</v>
      </c>
      <c r="T21" s="62">
        <v>9.0920319427034944</v>
      </c>
      <c r="U21" s="62">
        <v>9.5145957081186356</v>
      </c>
      <c r="V21" s="62">
        <v>9.9418278827752289</v>
      </c>
      <c r="W21" s="62">
        <v>10.373464559702091</v>
      </c>
      <c r="X21" s="62">
        <v>10.809282437925505</v>
      </c>
      <c r="Y21" s="62">
        <v>11.249023756593134</v>
      </c>
      <c r="Z21" s="62">
        <v>11.692443127117237</v>
      </c>
      <c r="AA21" s="62">
        <v>12.139324931172453</v>
      </c>
      <c r="AB21" s="62">
        <v>12.589430486482762</v>
      </c>
      <c r="AC21" s="62">
        <v>13.042490332162805</v>
      </c>
      <c r="AD21" s="62">
        <v>13.498279174551735</v>
      </c>
      <c r="AE21" s="62">
        <v>13.956517933448332</v>
      </c>
      <c r="AF21" s="62">
        <v>14.416971255724157</v>
      </c>
      <c r="AG21" s="62">
        <v>14.879435767274549</v>
      </c>
      <c r="AH21" s="62">
        <v>15.343607403285546</v>
      </c>
      <c r="AI21" s="62">
        <v>15.809288119489645</v>
      </c>
      <c r="AJ21" s="62">
        <v>16.276289330880001</v>
      </c>
      <c r="AK21" s="62">
        <v>16.73910437237214</v>
      </c>
      <c r="AL21" s="62">
        <v>17.201695967675846</v>
      </c>
      <c r="AM21" s="62">
        <v>17.663715386999282</v>
      </c>
      <c r="AN21" s="62">
        <v>18.124811049960723</v>
      </c>
      <c r="AO21" s="62">
        <v>18.58462896688599</v>
      </c>
      <c r="AP21" s="62">
        <v>19.042813187641698</v>
      </c>
      <c r="AQ21" s="62">
        <v>19.499006257218781</v>
      </c>
      <c r="AR21" s="62">
        <v>19.952849677253894</v>
      </c>
      <c r="AS21" s="62">
        <v>20.403984372663707</v>
      </c>
      <c r="AT21" s="62">
        <v>20.852051162546839</v>
      </c>
      <c r="AU21" s="62">
        <v>21.296691234493192</v>
      </c>
      <c r="AV21" s="62">
        <v>21.737546621431122</v>
      </c>
      <c r="AW21" s="62">
        <v>22.174260680125968</v>
      </c>
      <c r="AX21" s="62">
        <v>22.606478570440881</v>
      </c>
      <c r="AY21" s="62">
        <v>23.033847734459513</v>
      </c>
      <c r="AZ21" s="62">
        <v>23.456018374570554</v>
      </c>
      <c r="BA21" s="62">
        <v>23.872643929605406</v>
      </c>
      <c r="BB21" s="62">
        <v>24.283381548126723</v>
      </c>
      <c r="BC21" s="62">
        <v>24.68789255796246</v>
      </c>
      <c r="BD21" s="62">
        <v>25.085842931089676</v>
      </c>
      <c r="BE21" s="15"/>
    </row>
    <row r="22" spans="2:57" x14ac:dyDescent="0.35">
      <c r="B22" s="12"/>
      <c r="C22" s="24" t="s">
        <v>141</v>
      </c>
      <c r="D22" s="62">
        <v>4.0448000000000004</v>
      </c>
      <c r="E22" s="62">
        <v>4.0076000000000001</v>
      </c>
      <c r="F22" s="62">
        <v>4.0575999999999999</v>
      </c>
      <c r="G22" s="62">
        <v>4.1196999999999999</v>
      </c>
      <c r="H22" s="62">
        <v>4.4630000000000001</v>
      </c>
      <c r="I22" s="62">
        <v>4.8135000000000003</v>
      </c>
      <c r="J22" s="62">
        <v>5.1852999999999998</v>
      </c>
      <c r="K22" s="62">
        <v>5.2809999999999997</v>
      </c>
      <c r="L22" s="62">
        <v>5.3766999999999996</v>
      </c>
      <c r="M22" s="62">
        <v>5.4722999999999997</v>
      </c>
      <c r="N22" s="62">
        <v>5.5679999999999996</v>
      </c>
      <c r="O22" s="62">
        <v>5.6637000000000004</v>
      </c>
      <c r="P22" s="62">
        <v>5.7594000000000003</v>
      </c>
      <c r="Q22" s="62">
        <v>5.8551000000000002</v>
      </c>
      <c r="R22" s="62">
        <v>5.9508000000000001</v>
      </c>
      <c r="S22" s="62">
        <v>6.0465</v>
      </c>
      <c r="T22" s="62">
        <v>6.1421999999999999</v>
      </c>
      <c r="U22" s="62">
        <v>6.2378999999999998</v>
      </c>
      <c r="V22" s="62">
        <v>6.3335999999999997</v>
      </c>
      <c r="W22" s="62">
        <v>6.4291999999999998</v>
      </c>
      <c r="X22" s="62">
        <v>6.5248999999999997</v>
      </c>
      <c r="Y22" s="62">
        <v>6.6205999999999996</v>
      </c>
      <c r="Z22" s="62">
        <v>6.7163000000000004</v>
      </c>
      <c r="AA22" s="62">
        <v>6.8120000000000003</v>
      </c>
      <c r="AB22" s="62">
        <v>6.9077000000000002</v>
      </c>
      <c r="AC22" s="62">
        <v>7.0034000000000001</v>
      </c>
      <c r="AD22" s="62">
        <v>7.0991</v>
      </c>
      <c r="AE22" s="62">
        <v>7.1947999999999999</v>
      </c>
      <c r="AF22" s="62">
        <v>7.2904999999999998</v>
      </c>
      <c r="AG22" s="62">
        <v>7.3860999999999999</v>
      </c>
      <c r="AH22" s="62">
        <v>7.4817999999999998</v>
      </c>
      <c r="AI22" s="62">
        <v>7.5774999999999997</v>
      </c>
      <c r="AJ22" s="62">
        <v>7.6731999999999996</v>
      </c>
      <c r="AK22" s="62">
        <v>7.7689000000000004</v>
      </c>
      <c r="AL22" s="62">
        <v>7.8646000000000003</v>
      </c>
      <c r="AM22" s="62">
        <v>7.9603000000000002</v>
      </c>
      <c r="AN22" s="62">
        <v>8.0559999999999992</v>
      </c>
      <c r="AO22" s="62">
        <v>8.1516999999999999</v>
      </c>
      <c r="AP22" s="62">
        <v>8.2474000000000007</v>
      </c>
      <c r="AQ22" s="62">
        <v>8.343</v>
      </c>
      <c r="AR22" s="62">
        <v>8.4387000000000008</v>
      </c>
      <c r="AS22" s="62">
        <v>8.5343999999999998</v>
      </c>
      <c r="AT22" s="62">
        <v>8.6301000000000005</v>
      </c>
      <c r="AU22" s="62">
        <v>8.7257999999999996</v>
      </c>
      <c r="AV22" s="62">
        <v>8.8215000000000003</v>
      </c>
      <c r="AW22" s="62">
        <v>8.9171999999999993</v>
      </c>
      <c r="AX22" s="62">
        <v>9.0129000000000001</v>
      </c>
      <c r="AY22" s="62">
        <v>9.1085999999999991</v>
      </c>
      <c r="AZ22" s="62">
        <v>9.2042999999999999</v>
      </c>
      <c r="BA22" s="62">
        <v>9.2998999999999992</v>
      </c>
      <c r="BB22" s="62">
        <v>9.3956</v>
      </c>
      <c r="BC22" s="62">
        <v>9.4913000000000007</v>
      </c>
      <c r="BD22" s="62">
        <v>9.5869999999999997</v>
      </c>
      <c r="BE22" s="15"/>
    </row>
    <row r="23" spans="2:57" x14ac:dyDescent="0.35">
      <c r="B23" s="12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15"/>
    </row>
    <row r="24" spans="2:57" ht="15" thickBot="1" x14ac:dyDescent="0.4">
      <c r="B24" s="16"/>
      <c r="C24" s="48"/>
      <c r="D24" s="46"/>
      <c r="E24" s="46"/>
      <c r="F24" s="46"/>
      <c r="G24" s="46"/>
      <c r="H24" s="46"/>
      <c r="I24" s="46"/>
      <c r="J24" s="46"/>
      <c r="K24" s="46"/>
      <c r="L24" s="46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</row>
    <row r="27" spans="2:57" x14ac:dyDescent="0.35">
      <c r="C27" t="s">
        <v>40</v>
      </c>
    </row>
    <row r="29" spans="2:57" x14ac:dyDescent="0.35">
      <c r="P29" s="34"/>
    </row>
    <row r="30" spans="2:57" x14ac:dyDescent="0.35">
      <c r="P30" s="34"/>
      <c r="AJ30" s="34"/>
      <c r="BD30" s="34"/>
    </row>
    <row r="31" spans="2:57" x14ac:dyDescent="0.35">
      <c r="P31" s="34"/>
      <c r="AJ31" s="34"/>
      <c r="BD31" s="34"/>
    </row>
    <row r="36" spans="4:56" x14ac:dyDescent="0.35"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3215-DCE5-4173-A2C3-426760CF6816}">
  <sheetPr>
    <tabColor rgb="FF92D050"/>
  </sheetPr>
  <dimension ref="B1:BF49"/>
  <sheetViews>
    <sheetView zoomScale="70" zoomScaleNormal="70" workbookViewId="0"/>
  </sheetViews>
  <sheetFormatPr baseColWidth="10" defaultColWidth="11.453125" defaultRowHeight="14.5" x14ac:dyDescent="0.35"/>
  <cols>
    <col min="3" max="3" width="33.36328125" customWidth="1"/>
    <col min="4" max="4" width="70.81640625" bestFit="1" customWidth="1"/>
    <col min="8" max="8" width="13.1796875" bestFit="1" customWidth="1"/>
    <col min="12" max="12" width="12.81640625" bestFit="1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79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68</v>
      </c>
      <c r="D6" s="25" t="s">
        <v>112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58" x14ac:dyDescent="0.35">
      <c r="B8" s="12"/>
      <c r="C8" s="14"/>
      <c r="D8" s="13" t="s">
        <v>33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58" x14ac:dyDescent="0.35">
      <c r="B9" s="12"/>
      <c r="C9" s="14"/>
      <c r="D9" s="14" t="s">
        <v>34</v>
      </c>
      <c r="E9" s="29">
        <v>0.75</v>
      </c>
      <c r="F9" s="29">
        <v>0.75</v>
      </c>
      <c r="G9" s="29">
        <v>0.75</v>
      </c>
      <c r="H9" s="29">
        <v>0.75</v>
      </c>
      <c r="I9" s="29">
        <f>H9</f>
        <v>0.75</v>
      </c>
      <c r="J9" s="29">
        <f>I9</f>
        <v>0.75</v>
      </c>
      <c r="K9" s="29">
        <f t="shared" ref="K9:BE11" si="0">J9</f>
        <v>0.75</v>
      </c>
      <c r="L9" s="29">
        <f t="shared" si="0"/>
        <v>0.75</v>
      </c>
      <c r="M9" s="29">
        <f t="shared" si="0"/>
        <v>0.75</v>
      </c>
      <c r="N9" s="29">
        <f t="shared" si="0"/>
        <v>0.75</v>
      </c>
      <c r="O9" s="29">
        <f t="shared" si="0"/>
        <v>0.75</v>
      </c>
      <c r="P9" s="29">
        <f t="shared" si="0"/>
        <v>0.75</v>
      </c>
      <c r="Q9" s="29">
        <f t="shared" si="0"/>
        <v>0.75</v>
      </c>
      <c r="R9" s="29">
        <f t="shared" si="0"/>
        <v>0.75</v>
      </c>
      <c r="S9" s="29">
        <f t="shared" si="0"/>
        <v>0.75</v>
      </c>
      <c r="T9" s="29">
        <f t="shared" si="0"/>
        <v>0.75</v>
      </c>
      <c r="U9" s="29">
        <f t="shared" si="0"/>
        <v>0.75</v>
      </c>
      <c r="V9" s="29">
        <f t="shared" si="0"/>
        <v>0.75</v>
      </c>
      <c r="W9" s="29">
        <f t="shared" si="0"/>
        <v>0.75</v>
      </c>
      <c r="X9" s="29">
        <f t="shared" si="0"/>
        <v>0.75</v>
      </c>
      <c r="Y9" s="29">
        <f t="shared" si="0"/>
        <v>0.75</v>
      </c>
      <c r="Z9" s="29">
        <f t="shared" si="0"/>
        <v>0.75</v>
      </c>
      <c r="AA9" s="29">
        <f t="shared" si="0"/>
        <v>0.75</v>
      </c>
      <c r="AB9" s="29">
        <f t="shared" si="0"/>
        <v>0.75</v>
      </c>
      <c r="AC9" s="29">
        <f t="shared" si="0"/>
        <v>0.75</v>
      </c>
      <c r="AD9" s="29">
        <f t="shared" si="0"/>
        <v>0.75</v>
      </c>
      <c r="AE9" s="29">
        <f t="shared" si="0"/>
        <v>0.75</v>
      </c>
      <c r="AF9" s="29">
        <f t="shared" si="0"/>
        <v>0.75</v>
      </c>
      <c r="AG9" s="29">
        <f t="shared" si="0"/>
        <v>0.75</v>
      </c>
      <c r="AH9" s="29">
        <f t="shared" si="0"/>
        <v>0.75</v>
      </c>
      <c r="AI9" s="29">
        <f t="shared" si="0"/>
        <v>0.75</v>
      </c>
      <c r="AJ9" s="29">
        <f t="shared" si="0"/>
        <v>0.75</v>
      </c>
      <c r="AK9" s="29">
        <f t="shared" si="0"/>
        <v>0.75</v>
      </c>
      <c r="AL9" s="29">
        <f t="shared" si="0"/>
        <v>0.75</v>
      </c>
      <c r="AM9" s="29">
        <f t="shared" si="0"/>
        <v>0.75</v>
      </c>
      <c r="AN9" s="29">
        <f t="shared" si="0"/>
        <v>0.75</v>
      </c>
      <c r="AO9" s="29">
        <f t="shared" si="0"/>
        <v>0.75</v>
      </c>
      <c r="AP9" s="29">
        <f t="shared" si="0"/>
        <v>0.75</v>
      </c>
      <c r="AQ9" s="29">
        <f t="shared" si="0"/>
        <v>0.75</v>
      </c>
      <c r="AR9" s="29">
        <f t="shared" si="0"/>
        <v>0.75</v>
      </c>
      <c r="AS9" s="29">
        <f t="shared" si="0"/>
        <v>0.75</v>
      </c>
      <c r="AT9" s="29">
        <f t="shared" si="0"/>
        <v>0.75</v>
      </c>
      <c r="AU9" s="29">
        <f t="shared" si="0"/>
        <v>0.75</v>
      </c>
      <c r="AV9" s="29">
        <f t="shared" si="0"/>
        <v>0.75</v>
      </c>
      <c r="AW9" s="29">
        <f t="shared" si="0"/>
        <v>0.75</v>
      </c>
      <c r="AX9" s="29">
        <f t="shared" si="0"/>
        <v>0.75</v>
      </c>
      <c r="AY9" s="29">
        <f t="shared" si="0"/>
        <v>0.75</v>
      </c>
      <c r="AZ9" s="29">
        <f t="shared" si="0"/>
        <v>0.75</v>
      </c>
      <c r="BA9" s="29">
        <f t="shared" si="0"/>
        <v>0.75</v>
      </c>
      <c r="BB9" s="29">
        <f t="shared" si="0"/>
        <v>0.75</v>
      </c>
      <c r="BC9" s="29">
        <f t="shared" si="0"/>
        <v>0.75</v>
      </c>
      <c r="BD9" s="29">
        <f t="shared" si="0"/>
        <v>0.75</v>
      </c>
      <c r="BE9" s="29">
        <f t="shared" si="0"/>
        <v>0.75</v>
      </c>
      <c r="BF9" s="15"/>
    </row>
    <row r="10" spans="2:58" x14ac:dyDescent="0.35">
      <c r="B10" s="12"/>
      <c r="C10" s="14"/>
      <c r="D10" s="14" t="s">
        <v>35</v>
      </c>
      <c r="E10" s="30">
        <v>0.25</v>
      </c>
      <c r="F10" s="29">
        <v>0.25</v>
      </c>
      <c r="G10" s="29">
        <v>0.25</v>
      </c>
      <c r="H10" s="30">
        <v>0.25</v>
      </c>
      <c r="I10" s="29">
        <f t="shared" ref="I10:J11" si="1">H10</f>
        <v>0.25</v>
      </c>
      <c r="J10" s="29">
        <f t="shared" si="1"/>
        <v>0.25</v>
      </c>
      <c r="K10" s="29">
        <f t="shared" si="0"/>
        <v>0.25</v>
      </c>
      <c r="L10" s="29">
        <f t="shared" si="0"/>
        <v>0.25</v>
      </c>
      <c r="M10" s="29">
        <f t="shared" si="0"/>
        <v>0.25</v>
      </c>
      <c r="N10" s="29">
        <f t="shared" si="0"/>
        <v>0.25</v>
      </c>
      <c r="O10" s="29">
        <f t="shared" si="0"/>
        <v>0.25</v>
      </c>
      <c r="P10" s="29">
        <f t="shared" si="0"/>
        <v>0.25</v>
      </c>
      <c r="Q10" s="29">
        <f t="shared" si="0"/>
        <v>0.25</v>
      </c>
      <c r="R10" s="29">
        <f t="shared" si="0"/>
        <v>0.25</v>
      </c>
      <c r="S10" s="29">
        <f t="shared" si="0"/>
        <v>0.25</v>
      </c>
      <c r="T10" s="29">
        <f t="shared" si="0"/>
        <v>0.25</v>
      </c>
      <c r="U10" s="29">
        <f t="shared" si="0"/>
        <v>0.25</v>
      </c>
      <c r="V10" s="29">
        <f t="shared" si="0"/>
        <v>0.25</v>
      </c>
      <c r="W10" s="29">
        <f t="shared" si="0"/>
        <v>0.25</v>
      </c>
      <c r="X10" s="29">
        <f t="shared" si="0"/>
        <v>0.25</v>
      </c>
      <c r="Y10" s="29">
        <f t="shared" si="0"/>
        <v>0.25</v>
      </c>
      <c r="Z10" s="29">
        <f t="shared" si="0"/>
        <v>0.25</v>
      </c>
      <c r="AA10" s="29">
        <f t="shared" si="0"/>
        <v>0.25</v>
      </c>
      <c r="AB10" s="29">
        <f t="shared" si="0"/>
        <v>0.25</v>
      </c>
      <c r="AC10" s="29">
        <f t="shared" si="0"/>
        <v>0.25</v>
      </c>
      <c r="AD10" s="29">
        <f t="shared" si="0"/>
        <v>0.25</v>
      </c>
      <c r="AE10" s="29">
        <f t="shared" si="0"/>
        <v>0.25</v>
      </c>
      <c r="AF10" s="29">
        <f t="shared" si="0"/>
        <v>0.25</v>
      </c>
      <c r="AG10" s="29">
        <f t="shared" si="0"/>
        <v>0.25</v>
      </c>
      <c r="AH10" s="29">
        <f t="shared" si="0"/>
        <v>0.25</v>
      </c>
      <c r="AI10" s="29">
        <f t="shared" si="0"/>
        <v>0.25</v>
      </c>
      <c r="AJ10" s="29">
        <f t="shared" si="0"/>
        <v>0.25</v>
      </c>
      <c r="AK10" s="29">
        <f t="shared" si="0"/>
        <v>0.25</v>
      </c>
      <c r="AL10" s="29">
        <f t="shared" si="0"/>
        <v>0.25</v>
      </c>
      <c r="AM10" s="29">
        <f t="shared" si="0"/>
        <v>0.25</v>
      </c>
      <c r="AN10" s="29">
        <f t="shared" si="0"/>
        <v>0.25</v>
      </c>
      <c r="AO10" s="29">
        <f t="shared" si="0"/>
        <v>0.25</v>
      </c>
      <c r="AP10" s="29">
        <f t="shared" si="0"/>
        <v>0.25</v>
      </c>
      <c r="AQ10" s="29">
        <f t="shared" si="0"/>
        <v>0.25</v>
      </c>
      <c r="AR10" s="29">
        <f t="shared" si="0"/>
        <v>0.25</v>
      </c>
      <c r="AS10" s="29">
        <f t="shared" si="0"/>
        <v>0.25</v>
      </c>
      <c r="AT10" s="29">
        <f t="shared" si="0"/>
        <v>0.25</v>
      </c>
      <c r="AU10" s="29">
        <f t="shared" si="0"/>
        <v>0.25</v>
      </c>
      <c r="AV10" s="29">
        <f t="shared" si="0"/>
        <v>0.25</v>
      </c>
      <c r="AW10" s="29">
        <f t="shared" si="0"/>
        <v>0.25</v>
      </c>
      <c r="AX10" s="29">
        <f t="shared" si="0"/>
        <v>0.25</v>
      </c>
      <c r="AY10" s="29">
        <f t="shared" si="0"/>
        <v>0.25</v>
      </c>
      <c r="AZ10" s="29">
        <f t="shared" si="0"/>
        <v>0.25</v>
      </c>
      <c r="BA10" s="29">
        <f t="shared" si="0"/>
        <v>0.25</v>
      </c>
      <c r="BB10" s="29">
        <f t="shared" si="0"/>
        <v>0.25</v>
      </c>
      <c r="BC10" s="29">
        <f t="shared" si="0"/>
        <v>0.25</v>
      </c>
      <c r="BD10" s="29">
        <f t="shared" si="0"/>
        <v>0.25</v>
      </c>
      <c r="BE10" s="29">
        <f t="shared" si="0"/>
        <v>0.25</v>
      </c>
      <c r="BF10" s="15"/>
    </row>
    <row r="11" spans="2:58" x14ac:dyDescent="0.35">
      <c r="B11" s="12"/>
      <c r="C11" s="14" t="s">
        <v>71</v>
      </c>
      <c r="D11" s="14" t="s">
        <v>41</v>
      </c>
      <c r="E11" s="30">
        <v>0</v>
      </c>
      <c r="F11" s="30">
        <v>0</v>
      </c>
      <c r="G11" s="30">
        <v>0</v>
      </c>
      <c r="H11" s="30">
        <v>0</v>
      </c>
      <c r="I11" s="29">
        <f t="shared" si="1"/>
        <v>0</v>
      </c>
      <c r="J11" s="29">
        <f t="shared" si="1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  <c r="O11" s="29">
        <f t="shared" si="0"/>
        <v>0</v>
      </c>
      <c r="P11" s="29">
        <f t="shared" si="0"/>
        <v>0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0"/>
        <v>0</v>
      </c>
      <c r="X11" s="29">
        <f t="shared" si="0"/>
        <v>0</v>
      </c>
      <c r="Y11" s="29">
        <f t="shared" si="0"/>
        <v>0</v>
      </c>
      <c r="Z11" s="29">
        <f t="shared" si="0"/>
        <v>0</v>
      </c>
      <c r="AA11" s="29">
        <f t="shared" si="0"/>
        <v>0</v>
      </c>
      <c r="AB11" s="29">
        <f t="shared" si="0"/>
        <v>0</v>
      </c>
      <c r="AC11" s="29">
        <f t="shared" si="0"/>
        <v>0</v>
      </c>
      <c r="AD11" s="29">
        <f t="shared" si="0"/>
        <v>0</v>
      </c>
      <c r="AE11" s="29">
        <f t="shared" si="0"/>
        <v>0</v>
      </c>
      <c r="AF11" s="29">
        <f t="shared" si="0"/>
        <v>0</v>
      </c>
      <c r="AG11" s="29">
        <f t="shared" si="0"/>
        <v>0</v>
      </c>
      <c r="AH11" s="29">
        <f t="shared" si="0"/>
        <v>0</v>
      </c>
      <c r="AI11" s="29">
        <f t="shared" si="0"/>
        <v>0</v>
      </c>
      <c r="AJ11" s="29">
        <f t="shared" si="0"/>
        <v>0</v>
      </c>
      <c r="AK11" s="29">
        <f t="shared" si="0"/>
        <v>0</v>
      </c>
      <c r="AL11" s="29">
        <f t="shared" si="0"/>
        <v>0</v>
      </c>
      <c r="AM11" s="29">
        <f t="shared" si="0"/>
        <v>0</v>
      </c>
      <c r="AN11" s="29">
        <f t="shared" si="0"/>
        <v>0</v>
      </c>
      <c r="AO11" s="29">
        <f t="shared" si="0"/>
        <v>0</v>
      </c>
      <c r="AP11" s="29">
        <f t="shared" si="0"/>
        <v>0</v>
      </c>
      <c r="AQ11" s="29">
        <f t="shared" si="0"/>
        <v>0</v>
      </c>
      <c r="AR11" s="29">
        <f t="shared" si="0"/>
        <v>0</v>
      </c>
      <c r="AS11" s="29">
        <f t="shared" si="0"/>
        <v>0</v>
      </c>
      <c r="AT11" s="29">
        <f t="shared" si="0"/>
        <v>0</v>
      </c>
      <c r="AU11" s="29">
        <f t="shared" si="0"/>
        <v>0</v>
      </c>
      <c r="AV11" s="29">
        <f t="shared" si="0"/>
        <v>0</v>
      </c>
      <c r="AW11" s="29">
        <f t="shared" si="0"/>
        <v>0</v>
      </c>
      <c r="AX11" s="29">
        <f t="shared" si="0"/>
        <v>0</v>
      </c>
      <c r="AY11" s="29">
        <f t="shared" si="0"/>
        <v>0</v>
      </c>
      <c r="AZ11" s="29">
        <f t="shared" si="0"/>
        <v>0</v>
      </c>
      <c r="BA11" s="29">
        <f t="shared" si="0"/>
        <v>0</v>
      </c>
      <c r="BB11" s="29">
        <f t="shared" si="0"/>
        <v>0</v>
      </c>
      <c r="BC11" s="29">
        <f t="shared" si="0"/>
        <v>0</v>
      </c>
      <c r="BD11" s="29">
        <f t="shared" si="0"/>
        <v>0</v>
      </c>
      <c r="BE11" s="29">
        <f t="shared" si="0"/>
        <v>0</v>
      </c>
      <c r="BF11" s="15"/>
    </row>
    <row r="12" spans="2:58" x14ac:dyDescent="0.35">
      <c r="B12" s="12"/>
      <c r="C12" s="14"/>
      <c r="D12" s="13" t="s">
        <v>36</v>
      </c>
      <c r="E12" s="31">
        <f>SUM(E9:E11)</f>
        <v>1</v>
      </c>
      <c r="F12" s="31">
        <f t="shared" ref="F12:BE12" si="2">SUM(F9:F11)</f>
        <v>1</v>
      </c>
      <c r="G12" s="31">
        <f t="shared" si="2"/>
        <v>1</v>
      </c>
      <c r="H12" s="31">
        <f t="shared" si="2"/>
        <v>1</v>
      </c>
      <c r="I12" s="31">
        <f t="shared" si="2"/>
        <v>1</v>
      </c>
      <c r="J12" s="31">
        <f t="shared" si="2"/>
        <v>1</v>
      </c>
      <c r="K12" s="31">
        <f t="shared" si="2"/>
        <v>1</v>
      </c>
      <c r="L12" s="31">
        <f t="shared" si="2"/>
        <v>1</v>
      </c>
      <c r="M12" s="31">
        <f t="shared" si="2"/>
        <v>1</v>
      </c>
      <c r="N12" s="31">
        <f t="shared" si="2"/>
        <v>1</v>
      </c>
      <c r="O12" s="31">
        <f t="shared" si="2"/>
        <v>1</v>
      </c>
      <c r="P12" s="31">
        <f t="shared" si="2"/>
        <v>1</v>
      </c>
      <c r="Q12" s="31">
        <f t="shared" si="2"/>
        <v>1</v>
      </c>
      <c r="R12" s="31">
        <f t="shared" si="2"/>
        <v>1</v>
      </c>
      <c r="S12" s="31">
        <f t="shared" si="2"/>
        <v>1</v>
      </c>
      <c r="T12" s="31">
        <f t="shared" si="2"/>
        <v>1</v>
      </c>
      <c r="U12" s="31">
        <f t="shared" si="2"/>
        <v>1</v>
      </c>
      <c r="V12" s="31">
        <f t="shared" si="2"/>
        <v>1</v>
      </c>
      <c r="W12" s="31">
        <f t="shared" si="2"/>
        <v>1</v>
      </c>
      <c r="X12" s="31">
        <f t="shared" si="2"/>
        <v>1</v>
      </c>
      <c r="Y12" s="31">
        <f t="shared" si="2"/>
        <v>1</v>
      </c>
      <c r="Z12" s="31">
        <f t="shared" si="2"/>
        <v>1</v>
      </c>
      <c r="AA12" s="31">
        <f t="shared" si="2"/>
        <v>1</v>
      </c>
      <c r="AB12" s="31">
        <f t="shared" si="2"/>
        <v>1</v>
      </c>
      <c r="AC12" s="31">
        <f t="shared" si="2"/>
        <v>1</v>
      </c>
      <c r="AD12" s="31">
        <f t="shared" si="2"/>
        <v>1</v>
      </c>
      <c r="AE12" s="31">
        <f t="shared" si="2"/>
        <v>1</v>
      </c>
      <c r="AF12" s="31">
        <f t="shared" si="2"/>
        <v>1</v>
      </c>
      <c r="AG12" s="31">
        <f t="shared" si="2"/>
        <v>1</v>
      </c>
      <c r="AH12" s="31">
        <f t="shared" si="2"/>
        <v>1</v>
      </c>
      <c r="AI12" s="31">
        <f t="shared" si="2"/>
        <v>1</v>
      </c>
      <c r="AJ12" s="31">
        <f t="shared" si="2"/>
        <v>1</v>
      </c>
      <c r="AK12" s="31">
        <f t="shared" si="2"/>
        <v>1</v>
      </c>
      <c r="AL12" s="31">
        <f>SUM(AL9:AL11)</f>
        <v>1</v>
      </c>
      <c r="AM12" s="31">
        <f t="shared" si="2"/>
        <v>1</v>
      </c>
      <c r="AN12" s="31">
        <f t="shared" si="2"/>
        <v>1</v>
      </c>
      <c r="AO12" s="31">
        <f t="shared" si="2"/>
        <v>1</v>
      </c>
      <c r="AP12" s="31">
        <f t="shared" si="2"/>
        <v>1</v>
      </c>
      <c r="AQ12" s="31">
        <f t="shared" si="2"/>
        <v>1</v>
      </c>
      <c r="AR12" s="31">
        <f t="shared" si="2"/>
        <v>1</v>
      </c>
      <c r="AS12" s="31">
        <f t="shared" si="2"/>
        <v>1</v>
      </c>
      <c r="AT12" s="31">
        <f t="shared" si="2"/>
        <v>1</v>
      </c>
      <c r="AU12" s="31">
        <f t="shared" si="2"/>
        <v>1</v>
      </c>
      <c r="AV12" s="31">
        <f t="shared" si="2"/>
        <v>1</v>
      </c>
      <c r="AW12" s="31">
        <f t="shared" si="2"/>
        <v>1</v>
      </c>
      <c r="AX12" s="31">
        <f t="shared" si="2"/>
        <v>1</v>
      </c>
      <c r="AY12" s="31">
        <f t="shared" si="2"/>
        <v>1</v>
      </c>
      <c r="AZ12" s="31">
        <f t="shared" si="2"/>
        <v>1</v>
      </c>
      <c r="BA12" s="31">
        <f t="shared" si="2"/>
        <v>1</v>
      </c>
      <c r="BB12" s="31">
        <f t="shared" si="2"/>
        <v>1</v>
      </c>
      <c r="BC12" s="31">
        <f t="shared" si="2"/>
        <v>1</v>
      </c>
      <c r="BD12" s="31">
        <f t="shared" si="2"/>
        <v>1</v>
      </c>
      <c r="BE12" s="31">
        <f t="shared" si="2"/>
        <v>1</v>
      </c>
      <c r="BF12" s="15"/>
    </row>
    <row r="13" spans="2:58" x14ac:dyDescent="0.35">
      <c r="B13" s="12"/>
      <c r="C13" s="14"/>
      <c r="D13" s="13"/>
      <c r="E13" s="49"/>
      <c r="F13" s="49"/>
      <c r="G13" s="49"/>
      <c r="H13" s="49"/>
      <c r="I13" s="49"/>
      <c r="J13" s="49"/>
      <c r="K13" s="32"/>
      <c r="L13" s="3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3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3"/>
      <c r="BF13" s="15"/>
    </row>
    <row r="14" spans="2:58" x14ac:dyDescent="0.35">
      <c r="B14" s="12"/>
      <c r="C14" s="14"/>
      <c r="D14" s="13" t="s">
        <v>37</v>
      </c>
      <c r="E14" s="49"/>
      <c r="F14" s="49"/>
      <c r="G14" s="49"/>
      <c r="H14" s="49"/>
      <c r="I14" s="49"/>
      <c r="J14" s="49"/>
      <c r="K14" s="32"/>
      <c r="L14" s="3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3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3"/>
      <c r="BF14" s="15"/>
    </row>
    <row r="15" spans="2:58" x14ac:dyDescent="0.35">
      <c r="B15" s="12"/>
      <c r="C15" s="14"/>
      <c r="D15" s="14" t="s">
        <v>110</v>
      </c>
      <c r="E15" s="28">
        <v>0.25</v>
      </c>
      <c r="F15" s="29">
        <v>0.25</v>
      </c>
      <c r="G15" s="29">
        <v>0.25</v>
      </c>
      <c r="H15" s="30">
        <v>0.25</v>
      </c>
      <c r="I15" s="30">
        <f>H15</f>
        <v>0.25</v>
      </c>
      <c r="J15" s="30">
        <f>I15</f>
        <v>0.25</v>
      </c>
      <c r="K15" s="30">
        <f t="shared" ref="K15:BE15" si="3">J15</f>
        <v>0.25</v>
      </c>
      <c r="L15" s="30">
        <f t="shared" si="3"/>
        <v>0.25</v>
      </c>
      <c r="M15" s="30">
        <f t="shared" si="3"/>
        <v>0.25</v>
      </c>
      <c r="N15" s="30">
        <f t="shared" si="3"/>
        <v>0.25</v>
      </c>
      <c r="O15" s="30">
        <f t="shared" si="3"/>
        <v>0.25</v>
      </c>
      <c r="P15" s="30">
        <f t="shared" si="3"/>
        <v>0.25</v>
      </c>
      <c r="Q15" s="30">
        <f t="shared" si="3"/>
        <v>0.25</v>
      </c>
      <c r="R15" s="30">
        <f t="shared" si="3"/>
        <v>0.25</v>
      </c>
      <c r="S15" s="30">
        <f t="shared" si="3"/>
        <v>0.25</v>
      </c>
      <c r="T15" s="30">
        <f t="shared" si="3"/>
        <v>0.25</v>
      </c>
      <c r="U15" s="30">
        <f t="shared" si="3"/>
        <v>0.25</v>
      </c>
      <c r="V15" s="30">
        <f t="shared" si="3"/>
        <v>0.25</v>
      </c>
      <c r="W15" s="30">
        <f t="shared" si="3"/>
        <v>0.25</v>
      </c>
      <c r="X15" s="30">
        <f t="shared" si="3"/>
        <v>0.25</v>
      </c>
      <c r="Y15" s="30">
        <f t="shared" si="3"/>
        <v>0.25</v>
      </c>
      <c r="Z15" s="30">
        <f t="shared" si="3"/>
        <v>0.25</v>
      </c>
      <c r="AA15" s="30">
        <f t="shared" si="3"/>
        <v>0.25</v>
      </c>
      <c r="AB15" s="30">
        <f t="shared" si="3"/>
        <v>0.25</v>
      </c>
      <c r="AC15" s="30">
        <f t="shared" si="3"/>
        <v>0.25</v>
      </c>
      <c r="AD15" s="30">
        <f t="shared" si="3"/>
        <v>0.25</v>
      </c>
      <c r="AE15" s="30">
        <f t="shared" si="3"/>
        <v>0.25</v>
      </c>
      <c r="AF15" s="30">
        <f t="shared" si="3"/>
        <v>0.25</v>
      </c>
      <c r="AG15" s="30">
        <f t="shared" si="3"/>
        <v>0.25</v>
      </c>
      <c r="AH15" s="30">
        <f t="shared" si="3"/>
        <v>0.25</v>
      </c>
      <c r="AI15" s="30">
        <f t="shared" si="3"/>
        <v>0.25</v>
      </c>
      <c r="AJ15" s="30">
        <f t="shared" si="3"/>
        <v>0.25</v>
      </c>
      <c r="AK15" s="30">
        <f t="shared" si="3"/>
        <v>0.25</v>
      </c>
      <c r="AL15" s="30">
        <f t="shared" si="3"/>
        <v>0.25</v>
      </c>
      <c r="AM15" s="30">
        <f t="shared" si="3"/>
        <v>0.25</v>
      </c>
      <c r="AN15" s="30">
        <f t="shared" si="3"/>
        <v>0.25</v>
      </c>
      <c r="AO15" s="30">
        <f t="shared" si="3"/>
        <v>0.25</v>
      </c>
      <c r="AP15" s="30">
        <f t="shared" si="3"/>
        <v>0.25</v>
      </c>
      <c r="AQ15" s="30">
        <f t="shared" si="3"/>
        <v>0.25</v>
      </c>
      <c r="AR15" s="30">
        <f t="shared" si="3"/>
        <v>0.25</v>
      </c>
      <c r="AS15" s="30">
        <f t="shared" si="3"/>
        <v>0.25</v>
      </c>
      <c r="AT15" s="30">
        <f t="shared" si="3"/>
        <v>0.25</v>
      </c>
      <c r="AU15" s="30">
        <f t="shared" si="3"/>
        <v>0.25</v>
      </c>
      <c r="AV15" s="30">
        <f t="shared" si="3"/>
        <v>0.25</v>
      </c>
      <c r="AW15" s="30">
        <f t="shared" si="3"/>
        <v>0.25</v>
      </c>
      <c r="AX15" s="30">
        <f t="shared" si="3"/>
        <v>0.25</v>
      </c>
      <c r="AY15" s="30">
        <f t="shared" si="3"/>
        <v>0.25</v>
      </c>
      <c r="AZ15" s="30">
        <f t="shared" si="3"/>
        <v>0.25</v>
      </c>
      <c r="BA15" s="30">
        <f t="shared" si="3"/>
        <v>0.25</v>
      </c>
      <c r="BB15" s="30">
        <f t="shared" si="3"/>
        <v>0.25</v>
      </c>
      <c r="BC15" s="30">
        <f t="shared" si="3"/>
        <v>0.25</v>
      </c>
      <c r="BD15" s="30">
        <f t="shared" si="3"/>
        <v>0.25</v>
      </c>
      <c r="BE15" s="30">
        <f t="shared" si="3"/>
        <v>0.25</v>
      </c>
      <c r="BF15" s="15"/>
    </row>
    <row r="16" spans="2:58" x14ac:dyDescent="0.35">
      <c r="B16" s="12"/>
      <c r="C16" s="14"/>
      <c r="D16" s="14" t="s">
        <v>111</v>
      </c>
      <c r="E16" s="30">
        <v>0.75</v>
      </c>
      <c r="F16" s="30">
        <v>0.75</v>
      </c>
      <c r="G16" s="30">
        <v>0.75</v>
      </c>
      <c r="H16" s="30">
        <v>0.75</v>
      </c>
      <c r="I16" s="30">
        <f>H16</f>
        <v>0.75</v>
      </c>
      <c r="J16" s="30">
        <f>I16</f>
        <v>0.75</v>
      </c>
      <c r="K16" s="30">
        <f t="shared" ref="K16:BE16" si="4">J16</f>
        <v>0.75</v>
      </c>
      <c r="L16" s="30">
        <f t="shared" si="4"/>
        <v>0.75</v>
      </c>
      <c r="M16" s="30">
        <f t="shared" si="4"/>
        <v>0.75</v>
      </c>
      <c r="N16" s="30">
        <f t="shared" si="4"/>
        <v>0.75</v>
      </c>
      <c r="O16" s="30">
        <f t="shared" si="4"/>
        <v>0.75</v>
      </c>
      <c r="P16" s="30">
        <f t="shared" si="4"/>
        <v>0.75</v>
      </c>
      <c r="Q16" s="30">
        <f t="shared" si="4"/>
        <v>0.75</v>
      </c>
      <c r="R16" s="30">
        <f t="shared" si="4"/>
        <v>0.75</v>
      </c>
      <c r="S16" s="30">
        <f t="shared" si="4"/>
        <v>0.75</v>
      </c>
      <c r="T16" s="30">
        <f t="shared" si="4"/>
        <v>0.75</v>
      </c>
      <c r="U16" s="30">
        <f t="shared" si="4"/>
        <v>0.75</v>
      </c>
      <c r="V16" s="30">
        <f t="shared" si="4"/>
        <v>0.75</v>
      </c>
      <c r="W16" s="30">
        <f t="shared" si="4"/>
        <v>0.75</v>
      </c>
      <c r="X16" s="30">
        <f t="shared" si="4"/>
        <v>0.75</v>
      </c>
      <c r="Y16" s="30">
        <f t="shared" si="4"/>
        <v>0.75</v>
      </c>
      <c r="Z16" s="30">
        <f t="shared" si="4"/>
        <v>0.75</v>
      </c>
      <c r="AA16" s="30">
        <f t="shared" si="4"/>
        <v>0.75</v>
      </c>
      <c r="AB16" s="30">
        <f t="shared" si="4"/>
        <v>0.75</v>
      </c>
      <c r="AC16" s="30">
        <f t="shared" si="4"/>
        <v>0.75</v>
      </c>
      <c r="AD16" s="30">
        <f t="shared" si="4"/>
        <v>0.75</v>
      </c>
      <c r="AE16" s="30">
        <f t="shared" si="4"/>
        <v>0.75</v>
      </c>
      <c r="AF16" s="30">
        <f t="shared" si="4"/>
        <v>0.75</v>
      </c>
      <c r="AG16" s="30">
        <f t="shared" si="4"/>
        <v>0.75</v>
      </c>
      <c r="AH16" s="30">
        <f t="shared" si="4"/>
        <v>0.75</v>
      </c>
      <c r="AI16" s="30">
        <f t="shared" si="4"/>
        <v>0.75</v>
      </c>
      <c r="AJ16" s="30">
        <f t="shared" si="4"/>
        <v>0.75</v>
      </c>
      <c r="AK16" s="30">
        <f t="shared" si="4"/>
        <v>0.75</v>
      </c>
      <c r="AL16" s="30">
        <f t="shared" si="4"/>
        <v>0.75</v>
      </c>
      <c r="AM16" s="30">
        <f t="shared" si="4"/>
        <v>0.75</v>
      </c>
      <c r="AN16" s="30">
        <f t="shared" si="4"/>
        <v>0.75</v>
      </c>
      <c r="AO16" s="30">
        <f t="shared" si="4"/>
        <v>0.75</v>
      </c>
      <c r="AP16" s="30">
        <f t="shared" si="4"/>
        <v>0.75</v>
      </c>
      <c r="AQ16" s="30">
        <f t="shared" si="4"/>
        <v>0.75</v>
      </c>
      <c r="AR16" s="30">
        <f t="shared" si="4"/>
        <v>0.75</v>
      </c>
      <c r="AS16" s="30">
        <f t="shared" si="4"/>
        <v>0.75</v>
      </c>
      <c r="AT16" s="30">
        <f t="shared" si="4"/>
        <v>0.75</v>
      </c>
      <c r="AU16" s="30">
        <f t="shared" si="4"/>
        <v>0.75</v>
      </c>
      <c r="AV16" s="30">
        <f t="shared" si="4"/>
        <v>0.75</v>
      </c>
      <c r="AW16" s="30">
        <f t="shared" si="4"/>
        <v>0.75</v>
      </c>
      <c r="AX16" s="30">
        <f t="shared" si="4"/>
        <v>0.75</v>
      </c>
      <c r="AY16" s="30">
        <f t="shared" si="4"/>
        <v>0.75</v>
      </c>
      <c r="AZ16" s="30">
        <f t="shared" si="4"/>
        <v>0.75</v>
      </c>
      <c r="BA16" s="30">
        <f t="shared" si="4"/>
        <v>0.75</v>
      </c>
      <c r="BB16" s="30">
        <f t="shared" si="4"/>
        <v>0.75</v>
      </c>
      <c r="BC16" s="30">
        <f t="shared" si="4"/>
        <v>0.75</v>
      </c>
      <c r="BD16" s="30">
        <f t="shared" si="4"/>
        <v>0.75</v>
      </c>
      <c r="BE16" s="30">
        <f t="shared" si="4"/>
        <v>0.75</v>
      </c>
      <c r="BF16" s="15"/>
    </row>
    <row r="17" spans="2:58" x14ac:dyDescent="0.35">
      <c r="B17" s="12"/>
      <c r="C17" s="14"/>
      <c r="D17" s="13"/>
      <c r="E17" s="31">
        <f>SUM(E15:E16)</f>
        <v>1</v>
      </c>
      <c r="F17" s="31">
        <f t="shared" ref="F17:BE17" si="5">SUM(F15:F16)</f>
        <v>1</v>
      </c>
      <c r="G17" s="31">
        <f t="shared" si="5"/>
        <v>1</v>
      </c>
      <c r="H17" s="31">
        <f t="shared" si="5"/>
        <v>1</v>
      </c>
      <c r="I17" s="31">
        <f t="shared" si="5"/>
        <v>1</v>
      </c>
      <c r="J17" s="31">
        <f t="shared" si="5"/>
        <v>1</v>
      </c>
      <c r="K17" s="31">
        <f t="shared" si="5"/>
        <v>1</v>
      </c>
      <c r="L17" s="31">
        <f t="shared" si="5"/>
        <v>1</v>
      </c>
      <c r="M17" s="31">
        <f t="shared" si="5"/>
        <v>1</v>
      </c>
      <c r="N17" s="31">
        <f t="shared" si="5"/>
        <v>1</v>
      </c>
      <c r="O17" s="31">
        <f t="shared" si="5"/>
        <v>1</v>
      </c>
      <c r="P17" s="31">
        <f t="shared" si="5"/>
        <v>1</v>
      </c>
      <c r="Q17" s="31">
        <f t="shared" si="5"/>
        <v>1</v>
      </c>
      <c r="R17" s="31">
        <f t="shared" si="5"/>
        <v>1</v>
      </c>
      <c r="S17" s="31">
        <f t="shared" si="5"/>
        <v>1</v>
      </c>
      <c r="T17" s="31">
        <f t="shared" si="5"/>
        <v>1</v>
      </c>
      <c r="U17" s="31">
        <f t="shared" si="5"/>
        <v>1</v>
      </c>
      <c r="V17" s="31">
        <f t="shared" si="5"/>
        <v>1</v>
      </c>
      <c r="W17" s="31">
        <f t="shared" si="5"/>
        <v>1</v>
      </c>
      <c r="X17" s="31">
        <f t="shared" si="5"/>
        <v>1</v>
      </c>
      <c r="Y17" s="31">
        <f t="shared" si="5"/>
        <v>1</v>
      </c>
      <c r="Z17" s="31">
        <f t="shared" si="5"/>
        <v>1</v>
      </c>
      <c r="AA17" s="31">
        <f t="shared" si="5"/>
        <v>1</v>
      </c>
      <c r="AB17" s="31">
        <f t="shared" si="5"/>
        <v>1</v>
      </c>
      <c r="AC17" s="31">
        <f t="shared" si="5"/>
        <v>1</v>
      </c>
      <c r="AD17" s="31">
        <f t="shared" si="5"/>
        <v>1</v>
      </c>
      <c r="AE17" s="31">
        <f t="shared" si="5"/>
        <v>1</v>
      </c>
      <c r="AF17" s="31">
        <f t="shared" si="5"/>
        <v>1</v>
      </c>
      <c r="AG17" s="31">
        <f t="shared" si="5"/>
        <v>1</v>
      </c>
      <c r="AH17" s="31">
        <f t="shared" si="5"/>
        <v>1</v>
      </c>
      <c r="AI17" s="31">
        <f t="shared" si="5"/>
        <v>1</v>
      </c>
      <c r="AJ17" s="31">
        <f t="shared" si="5"/>
        <v>1</v>
      </c>
      <c r="AK17" s="31">
        <f t="shared" si="5"/>
        <v>1</v>
      </c>
      <c r="AL17" s="31">
        <f t="shared" si="5"/>
        <v>1</v>
      </c>
      <c r="AM17" s="31">
        <f t="shared" si="5"/>
        <v>1</v>
      </c>
      <c r="AN17" s="31">
        <f t="shared" si="5"/>
        <v>1</v>
      </c>
      <c r="AO17" s="31">
        <f t="shared" si="5"/>
        <v>1</v>
      </c>
      <c r="AP17" s="31">
        <f t="shared" si="5"/>
        <v>1</v>
      </c>
      <c r="AQ17" s="31">
        <f t="shared" si="5"/>
        <v>1</v>
      </c>
      <c r="AR17" s="31">
        <f t="shared" si="5"/>
        <v>1</v>
      </c>
      <c r="AS17" s="31">
        <f t="shared" si="5"/>
        <v>1</v>
      </c>
      <c r="AT17" s="31">
        <f t="shared" si="5"/>
        <v>1</v>
      </c>
      <c r="AU17" s="31">
        <f t="shared" si="5"/>
        <v>1</v>
      </c>
      <c r="AV17" s="31">
        <f t="shared" si="5"/>
        <v>1</v>
      </c>
      <c r="AW17" s="31">
        <f t="shared" si="5"/>
        <v>1</v>
      </c>
      <c r="AX17" s="31">
        <f t="shared" si="5"/>
        <v>1</v>
      </c>
      <c r="AY17" s="31">
        <f t="shared" si="5"/>
        <v>1</v>
      </c>
      <c r="AZ17" s="31">
        <f t="shared" si="5"/>
        <v>1</v>
      </c>
      <c r="BA17" s="31">
        <f t="shared" si="5"/>
        <v>1</v>
      </c>
      <c r="BB17" s="31">
        <f t="shared" si="5"/>
        <v>1</v>
      </c>
      <c r="BC17" s="31">
        <f t="shared" si="5"/>
        <v>1</v>
      </c>
      <c r="BD17" s="31">
        <f t="shared" si="5"/>
        <v>1</v>
      </c>
      <c r="BE17" s="31">
        <f t="shared" si="5"/>
        <v>1</v>
      </c>
      <c r="BF17" s="15"/>
    </row>
    <row r="18" spans="2:58" x14ac:dyDescent="0.35">
      <c r="B18" s="12"/>
      <c r="C18" s="14"/>
      <c r="D18" s="13" t="s">
        <v>37</v>
      </c>
      <c r="E18" s="49"/>
      <c r="F18" s="49"/>
      <c r="G18" s="49"/>
      <c r="H18" s="49"/>
      <c r="I18" s="49"/>
      <c r="J18" s="49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15"/>
    </row>
    <row r="19" spans="2:58" x14ac:dyDescent="0.35">
      <c r="B19" s="12"/>
      <c r="C19" s="14" t="s">
        <v>69</v>
      </c>
      <c r="D19" s="14" t="s">
        <v>66</v>
      </c>
      <c r="E19" s="30">
        <f>E10*E15</f>
        <v>6.25E-2</v>
      </c>
      <c r="F19" s="30">
        <f t="shared" ref="F19:BE19" si="6">F10*F15</f>
        <v>6.25E-2</v>
      </c>
      <c r="G19" s="30">
        <f t="shared" si="6"/>
        <v>6.25E-2</v>
      </c>
      <c r="H19" s="30">
        <f t="shared" si="6"/>
        <v>6.25E-2</v>
      </c>
      <c r="I19" s="30">
        <f t="shared" si="6"/>
        <v>6.25E-2</v>
      </c>
      <c r="J19" s="30">
        <f t="shared" si="6"/>
        <v>6.25E-2</v>
      </c>
      <c r="K19" s="30">
        <f t="shared" si="6"/>
        <v>6.25E-2</v>
      </c>
      <c r="L19" s="30">
        <f t="shared" si="6"/>
        <v>6.25E-2</v>
      </c>
      <c r="M19" s="30">
        <f t="shared" si="6"/>
        <v>6.25E-2</v>
      </c>
      <c r="N19" s="30">
        <f t="shared" si="6"/>
        <v>6.25E-2</v>
      </c>
      <c r="O19" s="30">
        <f t="shared" si="6"/>
        <v>6.25E-2</v>
      </c>
      <c r="P19" s="30">
        <f t="shared" si="6"/>
        <v>6.25E-2</v>
      </c>
      <c r="Q19" s="30">
        <f t="shared" si="6"/>
        <v>6.25E-2</v>
      </c>
      <c r="R19" s="30">
        <f t="shared" si="6"/>
        <v>6.25E-2</v>
      </c>
      <c r="S19" s="30">
        <f t="shared" si="6"/>
        <v>6.25E-2</v>
      </c>
      <c r="T19" s="30">
        <f t="shared" si="6"/>
        <v>6.25E-2</v>
      </c>
      <c r="U19" s="30">
        <f t="shared" si="6"/>
        <v>6.25E-2</v>
      </c>
      <c r="V19" s="30">
        <f t="shared" si="6"/>
        <v>6.25E-2</v>
      </c>
      <c r="W19" s="30">
        <f t="shared" si="6"/>
        <v>6.25E-2</v>
      </c>
      <c r="X19" s="30">
        <f t="shared" si="6"/>
        <v>6.25E-2</v>
      </c>
      <c r="Y19" s="30">
        <f t="shared" si="6"/>
        <v>6.25E-2</v>
      </c>
      <c r="Z19" s="30">
        <f t="shared" si="6"/>
        <v>6.25E-2</v>
      </c>
      <c r="AA19" s="30">
        <f t="shared" si="6"/>
        <v>6.25E-2</v>
      </c>
      <c r="AB19" s="30">
        <f t="shared" si="6"/>
        <v>6.25E-2</v>
      </c>
      <c r="AC19" s="30">
        <f t="shared" si="6"/>
        <v>6.25E-2</v>
      </c>
      <c r="AD19" s="30">
        <f t="shared" si="6"/>
        <v>6.25E-2</v>
      </c>
      <c r="AE19" s="30">
        <f t="shared" si="6"/>
        <v>6.25E-2</v>
      </c>
      <c r="AF19" s="30">
        <f t="shared" si="6"/>
        <v>6.25E-2</v>
      </c>
      <c r="AG19" s="30">
        <f t="shared" si="6"/>
        <v>6.25E-2</v>
      </c>
      <c r="AH19" s="30">
        <f t="shared" si="6"/>
        <v>6.25E-2</v>
      </c>
      <c r="AI19" s="30">
        <f t="shared" si="6"/>
        <v>6.25E-2</v>
      </c>
      <c r="AJ19" s="30">
        <f t="shared" si="6"/>
        <v>6.25E-2</v>
      </c>
      <c r="AK19" s="30">
        <f t="shared" si="6"/>
        <v>6.25E-2</v>
      </c>
      <c r="AL19" s="30">
        <f t="shared" si="6"/>
        <v>6.25E-2</v>
      </c>
      <c r="AM19" s="30">
        <f t="shared" si="6"/>
        <v>6.25E-2</v>
      </c>
      <c r="AN19" s="30">
        <f t="shared" si="6"/>
        <v>6.25E-2</v>
      </c>
      <c r="AO19" s="30">
        <f t="shared" si="6"/>
        <v>6.25E-2</v>
      </c>
      <c r="AP19" s="30">
        <f t="shared" si="6"/>
        <v>6.25E-2</v>
      </c>
      <c r="AQ19" s="30">
        <f t="shared" si="6"/>
        <v>6.25E-2</v>
      </c>
      <c r="AR19" s="30">
        <f t="shared" si="6"/>
        <v>6.25E-2</v>
      </c>
      <c r="AS19" s="30">
        <f t="shared" si="6"/>
        <v>6.25E-2</v>
      </c>
      <c r="AT19" s="30">
        <f t="shared" si="6"/>
        <v>6.25E-2</v>
      </c>
      <c r="AU19" s="30">
        <f t="shared" si="6"/>
        <v>6.25E-2</v>
      </c>
      <c r="AV19" s="30">
        <f t="shared" si="6"/>
        <v>6.25E-2</v>
      </c>
      <c r="AW19" s="30">
        <f t="shared" si="6"/>
        <v>6.25E-2</v>
      </c>
      <c r="AX19" s="30">
        <f t="shared" si="6"/>
        <v>6.25E-2</v>
      </c>
      <c r="AY19" s="30">
        <f t="shared" si="6"/>
        <v>6.25E-2</v>
      </c>
      <c r="AZ19" s="30">
        <f t="shared" si="6"/>
        <v>6.25E-2</v>
      </c>
      <c r="BA19" s="30">
        <f t="shared" si="6"/>
        <v>6.25E-2</v>
      </c>
      <c r="BB19" s="30">
        <f t="shared" si="6"/>
        <v>6.25E-2</v>
      </c>
      <c r="BC19" s="30">
        <f t="shared" si="6"/>
        <v>6.25E-2</v>
      </c>
      <c r="BD19" s="30">
        <f t="shared" si="6"/>
        <v>6.25E-2</v>
      </c>
      <c r="BE19" s="30">
        <f t="shared" si="6"/>
        <v>6.25E-2</v>
      </c>
      <c r="BF19" s="15"/>
    </row>
    <row r="20" spans="2:58" x14ac:dyDescent="0.35">
      <c r="B20" s="12"/>
      <c r="C20" s="14"/>
      <c r="D20" s="14" t="s">
        <v>67</v>
      </c>
      <c r="E20" s="30">
        <f>E10*E16</f>
        <v>0.1875</v>
      </c>
      <c r="F20" s="30">
        <f t="shared" ref="F20:BE20" si="7">F10*F16</f>
        <v>0.1875</v>
      </c>
      <c r="G20" s="30">
        <f t="shared" si="7"/>
        <v>0.1875</v>
      </c>
      <c r="H20" s="30">
        <f t="shared" si="7"/>
        <v>0.1875</v>
      </c>
      <c r="I20" s="30">
        <f t="shared" si="7"/>
        <v>0.1875</v>
      </c>
      <c r="J20" s="30">
        <f t="shared" si="7"/>
        <v>0.1875</v>
      </c>
      <c r="K20" s="30">
        <f t="shared" si="7"/>
        <v>0.1875</v>
      </c>
      <c r="L20" s="30">
        <f t="shared" si="7"/>
        <v>0.1875</v>
      </c>
      <c r="M20" s="30">
        <f t="shared" si="7"/>
        <v>0.1875</v>
      </c>
      <c r="N20" s="30">
        <f t="shared" si="7"/>
        <v>0.1875</v>
      </c>
      <c r="O20" s="30">
        <f t="shared" si="7"/>
        <v>0.1875</v>
      </c>
      <c r="P20" s="30">
        <f t="shared" si="7"/>
        <v>0.1875</v>
      </c>
      <c r="Q20" s="30">
        <f t="shared" si="7"/>
        <v>0.1875</v>
      </c>
      <c r="R20" s="30">
        <f t="shared" si="7"/>
        <v>0.1875</v>
      </c>
      <c r="S20" s="30">
        <f t="shared" si="7"/>
        <v>0.1875</v>
      </c>
      <c r="T20" s="30">
        <f t="shared" si="7"/>
        <v>0.1875</v>
      </c>
      <c r="U20" s="30">
        <f t="shared" si="7"/>
        <v>0.1875</v>
      </c>
      <c r="V20" s="30">
        <f t="shared" si="7"/>
        <v>0.1875</v>
      </c>
      <c r="W20" s="30">
        <f t="shared" si="7"/>
        <v>0.1875</v>
      </c>
      <c r="X20" s="30">
        <f t="shared" si="7"/>
        <v>0.1875</v>
      </c>
      <c r="Y20" s="30">
        <f t="shared" si="7"/>
        <v>0.1875</v>
      </c>
      <c r="Z20" s="30">
        <f t="shared" si="7"/>
        <v>0.1875</v>
      </c>
      <c r="AA20" s="30">
        <f t="shared" si="7"/>
        <v>0.1875</v>
      </c>
      <c r="AB20" s="30">
        <f t="shared" si="7"/>
        <v>0.1875</v>
      </c>
      <c r="AC20" s="30">
        <f t="shared" si="7"/>
        <v>0.1875</v>
      </c>
      <c r="AD20" s="30">
        <f t="shared" si="7"/>
        <v>0.1875</v>
      </c>
      <c r="AE20" s="30">
        <f t="shared" si="7"/>
        <v>0.1875</v>
      </c>
      <c r="AF20" s="30">
        <f t="shared" si="7"/>
        <v>0.1875</v>
      </c>
      <c r="AG20" s="30">
        <f t="shared" si="7"/>
        <v>0.1875</v>
      </c>
      <c r="AH20" s="30">
        <f t="shared" si="7"/>
        <v>0.1875</v>
      </c>
      <c r="AI20" s="30">
        <f t="shared" si="7"/>
        <v>0.1875</v>
      </c>
      <c r="AJ20" s="30">
        <f t="shared" si="7"/>
        <v>0.1875</v>
      </c>
      <c r="AK20" s="30">
        <f t="shared" si="7"/>
        <v>0.1875</v>
      </c>
      <c r="AL20" s="30">
        <f t="shared" si="7"/>
        <v>0.1875</v>
      </c>
      <c r="AM20" s="30">
        <f t="shared" si="7"/>
        <v>0.1875</v>
      </c>
      <c r="AN20" s="30">
        <f t="shared" si="7"/>
        <v>0.1875</v>
      </c>
      <c r="AO20" s="30">
        <f t="shared" si="7"/>
        <v>0.1875</v>
      </c>
      <c r="AP20" s="30">
        <f t="shared" si="7"/>
        <v>0.1875</v>
      </c>
      <c r="AQ20" s="30">
        <f t="shared" si="7"/>
        <v>0.1875</v>
      </c>
      <c r="AR20" s="30">
        <f t="shared" si="7"/>
        <v>0.1875</v>
      </c>
      <c r="AS20" s="30">
        <f t="shared" si="7"/>
        <v>0.1875</v>
      </c>
      <c r="AT20" s="30">
        <f t="shared" si="7"/>
        <v>0.1875</v>
      </c>
      <c r="AU20" s="30">
        <f t="shared" si="7"/>
        <v>0.1875</v>
      </c>
      <c r="AV20" s="30">
        <f t="shared" si="7"/>
        <v>0.1875</v>
      </c>
      <c r="AW20" s="30">
        <f t="shared" si="7"/>
        <v>0.1875</v>
      </c>
      <c r="AX20" s="30">
        <f t="shared" si="7"/>
        <v>0.1875</v>
      </c>
      <c r="AY20" s="30">
        <f t="shared" si="7"/>
        <v>0.1875</v>
      </c>
      <c r="AZ20" s="30">
        <f t="shared" si="7"/>
        <v>0.1875</v>
      </c>
      <c r="BA20" s="30">
        <f t="shared" si="7"/>
        <v>0.1875</v>
      </c>
      <c r="BB20" s="30">
        <f t="shared" si="7"/>
        <v>0.1875</v>
      </c>
      <c r="BC20" s="30">
        <f t="shared" si="7"/>
        <v>0.1875</v>
      </c>
      <c r="BD20" s="30">
        <f t="shared" si="7"/>
        <v>0.1875</v>
      </c>
      <c r="BE20" s="30">
        <f t="shared" si="7"/>
        <v>0.1875</v>
      </c>
      <c r="BF20" s="15"/>
    </row>
    <row r="21" spans="2:58" x14ac:dyDescent="0.35">
      <c r="B21" s="12"/>
      <c r="C21" s="14"/>
      <c r="D21" s="13" t="s">
        <v>59</v>
      </c>
      <c r="E21" s="30">
        <f>E19+E20</f>
        <v>0.25</v>
      </c>
      <c r="F21" s="30">
        <f t="shared" ref="F21:BE21" si="8">F19+F20</f>
        <v>0.25</v>
      </c>
      <c r="G21" s="30">
        <f t="shared" si="8"/>
        <v>0.25</v>
      </c>
      <c r="H21" s="30">
        <f t="shared" si="8"/>
        <v>0.25</v>
      </c>
      <c r="I21" s="30">
        <f t="shared" si="8"/>
        <v>0.25</v>
      </c>
      <c r="J21" s="30">
        <f t="shared" si="8"/>
        <v>0.25</v>
      </c>
      <c r="K21" s="30">
        <f t="shared" si="8"/>
        <v>0.25</v>
      </c>
      <c r="L21" s="30">
        <f t="shared" si="8"/>
        <v>0.25</v>
      </c>
      <c r="M21" s="30">
        <f t="shared" si="8"/>
        <v>0.25</v>
      </c>
      <c r="N21" s="30">
        <f t="shared" si="8"/>
        <v>0.25</v>
      </c>
      <c r="O21" s="30">
        <f t="shared" si="8"/>
        <v>0.25</v>
      </c>
      <c r="P21" s="30">
        <f t="shared" si="8"/>
        <v>0.25</v>
      </c>
      <c r="Q21" s="30">
        <f t="shared" si="8"/>
        <v>0.25</v>
      </c>
      <c r="R21" s="30">
        <f t="shared" si="8"/>
        <v>0.25</v>
      </c>
      <c r="S21" s="30">
        <f t="shared" si="8"/>
        <v>0.25</v>
      </c>
      <c r="T21" s="30">
        <f t="shared" si="8"/>
        <v>0.25</v>
      </c>
      <c r="U21" s="30">
        <f t="shared" si="8"/>
        <v>0.25</v>
      </c>
      <c r="V21" s="30">
        <f t="shared" si="8"/>
        <v>0.25</v>
      </c>
      <c r="W21" s="30">
        <f t="shared" si="8"/>
        <v>0.25</v>
      </c>
      <c r="X21" s="30">
        <f t="shared" si="8"/>
        <v>0.25</v>
      </c>
      <c r="Y21" s="30">
        <f t="shared" si="8"/>
        <v>0.25</v>
      </c>
      <c r="Z21" s="30">
        <f t="shared" si="8"/>
        <v>0.25</v>
      </c>
      <c r="AA21" s="30">
        <f t="shared" si="8"/>
        <v>0.25</v>
      </c>
      <c r="AB21" s="30">
        <f t="shared" si="8"/>
        <v>0.25</v>
      </c>
      <c r="AC21" s="30">
        <f t="shared" si="8"/>
        <v>0.25</v>
      </c>
      <c r="AD21" s="30">
        <f t="shared" si="8"/>
        <v>0.25</v>
      </c>
      <c r="AE21" s="30">
        <f t="shared" si="8"/>
        <v>0.25</v>
      </c>
      <c r="AF21" s="30">
        <f t="shared" si="8"/>
        <v>0.25</v>
      </c>
      <c r="AG21" s="30">
        <f t="shared" si="8"/>
        <v>0.25</v>
      </c>
      <c r="AH21" s="30">
        <f t="shared" si="8"/>
        <v>0.25</v>
      </c>
      <c r="AI21" s="30">
        <f t="shared" si="8"/>
        <v>0.25</v>
      </c>
      <c r="AJ21" s="30">
        <f t="shared" si="8"/>
        <v>0.25</v>
      </c>
      <c r="AK21" s="30">
        <f t="shared" si="8"/>
        <v>0.25</v>
      </c>
      <c r="AL21" s="30">
        <f t="shared" si="8"/>
        <v>0.25</v>
      </c>
      <c r="AM21" s="30">
        <f t="shared" si="8"/>
        <v>0.25</v>
      </c>
      <c r="AN21" s="30">
        <f t="shared" si="8"/>
        <v>0.25</v>
      </c>
      <c r="AO21" s="30">
        <f t="shared" si="8"/>
        <v>0.25</v>
      </c>
      <c r="AP21" s="30">
        <f t="shared" si="8"/>
        <v>0.25</v>
      </c>
      <c r="AQ21" s="30">
        <f t="shared" si="8"/>
        <v>0.25</v>
      </c>
      <c r="AR21" s="30">
        <f t="shared" si="8"/>
        <v>0.25</v>
      </c>
      <c r="AS21" s="30">
        <f t="shared" si="8"/>
        <v>0.25</v>
      </c>
      <c r="AT21" s="30">
        <f t="shared" si="8"/>
        <v>0.25</v>
      </c>
      <c r="AU21" s="30">
        <f t="shared" si="8"/>
        <v>0.25</v>
      </c>
      <c r="AV21" s="30">
        <f t="shared" si="8"/>
        <v>0.25</v>
      </c>
      <c r="AW21" s="30">
        <f t="shared" si="8"/>
        <v>0.25</v>
      </c>
      <c r="AX21" s="30">
        <f t="shared" si="8"/>
        <v>0.25</v>
      </c>
      <c r="AY21" s="30">
        <f t="shared" si="8"/>
        <v>0.25</v>
      </c>
      <c r="AZ21" s="30">
        <f t="shared" si="8"/>
        <v>0.25</v>
      </c>
      <c r="BA21" s="30">
        <f t="shared" si="8"/>
        <v>0.25</v>
      </c>
      <c r="BB21" s="30">
        <f t="shared" si="8"/>
        <v>0.25</v>
      </c>
      <c r="BC21" s="30">
        <f t="shared" si="8"/>
        <v>0.25</v>
      </c>
      <c r="BD21" s="30">
        <f t="shared" si="8"/>
        <v>0.25</v>
      </c>
      <c r="BE21" s="30">
        <f t="shared" si="8"/>
        <v>0.25</v>
      </c>
      <c r="BF21" s="15"/>
    </row>
    <row r="22" spans="2:58" x14ac:dyDescent="0.35">
      <c r="B22" s="12"/>
      <c r="C22" s="14" t="s">
        <v>70</v>
      </c>
      <c r="D22" s="14"/>
      <c r="E22" s="31">
        <f>E9+E20</f>
        <v>0.9375</v>
      </c>
      <c r="F22" s="31">
        <f t="shared" ref="F22:BE22" si="9">F9+F20</f>
        <v>0.9375</v>
      </c>
      <c r="G22" s="31">
        <f t="shared" si="9"/>
        <v>0.9375</v>
      </c>
      <c r="H22" s="31">
        <f t="shared" si="9"/>
        <v>0.9375</v>
      </c>
      <c r="I22" s="31">
        <f t="shared" si="9"/>
        <v>0.9375</v>
      </c>
      <c r="J22" s="31">
        <f t="shared" si="9"/>
        <v>0.9375</v>
      </c>
      <c r="K22" s="31">
        <f t="shared" si="9"/>
        <v>0.9375</v>
      </c>
      <c r="L22" s="31">
        <f t="shared" si="9"/>
        <v>0.9375</v>
      </c>
      <c r="M22" s="31">
        <f t="shared" si="9"/>
        <v>0.9375</v>
      </c>
      <c r="N22" s="31">
        <f t="shared" si="9"/>
        <v>0.9375</v>
      </c>
      <c r="O22" s="31">
        <f t="shared" si="9"/>
        <v>0.9375</v>
      </c>
      <c r="P22" s="31">
        <f t="shared" si="9"/>
        <v>0.9375</v>
      </c>
      <c r="Q22" s="31">
        <f t="shared" si="9"/>
        <v>0.9375</v>
      </c>
      <c r="R22" s="31">
        <f t="shared" si="9"/>
        <v>0.9375</v>
      </c>
      <c r="S22" s="31">
        <f t="shared" si="9"/>
        <v>0.9375</v>
      </c>
      <c r="T22" s="31">
        <f t="shared" si="9"/>
        <v>0.9375</v>
      </c>
      <c r="U22" s="31">
        <f t="shared" si="9"/>
        <v>0.9375</v>
      </c>
      <c r="V22" s="31">
        <f t="shared" si="9"/>
        <v>0.9375</v>
      </c>
      <c r="W22" s="31">
        <f t="shared" si="9"/>
        <v>0.9375</v>
      </c>
      <c r="X22" s="31">
        <f t="shared" si="9"/>
        <v>0.9375</v>
      </c>
      <c r="Y22" s="31">
        <f t="shared" si="9"/>
        <v>0.9375</v>
      </c>
      <c r="Z22" s="31">
        <f t="shared" si="9"/>
        <v>0.9375</v>
      </c>
      <c r="AA22" s="31">
        <f t="shared" si="9"/>
        <v>0.9375</v>
      </c>
      <c r="AB22" s="31">
        <f t="shared" si="9"/>
        <v>0.9375</v>
      </c>
      <c r="AC22" s="31">
        <f t="shared" si="9"/>
        <v>0.9375</v>
      </c>
      <c r="AD22" s="31">
        <f t="shared" si="9"/>
        <v>0.9375</v>
      </c>
      <c r="AE22" s="31">
        <f t="shared" si="9"/>
        <v>0.9375</v>
      </c>
      <c r="AF22" s="31">
        <f t="shared" si="9"/>
        <v>0.9375</v>
      </c>
      <c r="AG22" s="31">
        <f t="shared" si="9"/>
        <v>0.9375</v>
      </c>
      <c r="AH22" s="31">
        <f t="shared" si="9"/>
        <v>0.9375</v>
      </c>
      <c r="AI22" s="31">
        <f t="shared" si="9"/>
        <v>0.9375</v>
      </c>
      <c r="AJ22" s="31">
        <f t="shared" si="9"/>
        <v>0.9375</v>
      </c>
      <c r="AK22" s="31">
        <f t="shared" si="9"/>
        <v>0.9375</v>
      </c>
      <c r="AL22" s="31">
        <f t="shared" si="9"/>
        <v>0.9375</v>
      </c>
      <c r="AM22" s="31">
        <f t="shared" si="9"/>
        <v>0.9375</v>
      </c>
      <c r="AN22" s="31">
        <f t="shared" si="9"/>
        <v>0.9375</v>
      </c>
      <c r="AO22" s="31">
        <f t="shared" si="9"/>
        <v>0.9375</v>
      </c>
      <c r="AP22" s="31">
        <f t="shared" si="9"/>
        <v>0.9375</v>
      </c>
      <c r="AQ22" s="31">
        <f t="shared" si="9"/>
        <v>0.9375</v>
      </c>
      <c r="AR22" s="31">
        <f t="shared" si="9"/>
        <v>0.9375</v>
      </c>
      <c r="AS22" s="31">
        <f t="shared" si="9"/>
        <v>0.9375</v>
      </c>
      <c r="AT22" s="31">
        <f t="shared" si="9"/>
        <v>0.9375</v>
      </c>
      <c r="AU22" s="31">
        <f t="shared" si="9"/>
        <v>0.9375</v>
      </c>
      <c r="AV22" s="31">
        <f t="shared" si="9"/>
        <v>0.9375</v>
      </c>
      <c r="AW22" s="31">
        <f t="shared" si="9"/>
        <v>0.9375</v>
      </c>
      <c r="AX22" s="31">
        <f t="shared" si="9"/>
        <v>0.9375</v>
      </c>
      <c r="AY22" s="31">
        <f t="shared" si="9"/>
        <v>0.9375</v>
      </c>
      <c r="AZ22" s="31">
        <f t="shared" si="9"/>
        <v>0.9375</v>
      </c>
      <c r="BA22" s="31">
        <f t="shared" si="9"/>
        <v>0.9375</v>
      </c>
      <c r="BB22" s="31">
        <f t="shared" si="9"/>
        <v>0.9375</v>
      </c>
      <c r="BC22" s="31">
        <f t="shared" si="9"/>
        <v>0.9375</v>
      </c>
      <c r="BD22" s="31">
        <f t="shared" si="9"/>
        <v>0.9375</v>
      </c>
      <c r="BE22" s="31">
        <f t="shared" si="9"/>
        <v>0.9375</v>
      </c>
      <c r="BF22" s="15"/>
    </row>
    <row r="23" spans="2:58" ht="15" thickBot="1" x14ac:dyDescent="0.4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8"/>
    </row>
    <row r="25" spans="2:58" ht="15" thickBot="1" x14ac:dyDescent="0.4"/>
    <row r="26" spans="2:58" x14ac:dyDescent="0.3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1"/>
    </row>
    <row r="27" spans="2:58" x14ac:dyDescent="0.35">
      <c r="B27" s="12"/>
      <c r="C27" s="14"/>
      <c r="D27" s="13" t="s">
        <v>113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5"/>
    </row>
    <row r="28" spans="2:58" x14ac:dyDescent="0.35">
      <c r="B28" s="12"/>
      <c r="C28" s="14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5"/>
    </row>
    <row r="29" spans="2:58" x14ac:dyDescent="0.35">
      <c r="B29" s="12"/>
      <c r="C29" s="13" t="s">
        <v>68</v>
      </c>
      <c r="D29" s="25" t="s">
        <v>112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5"/>
    </row>
    <row r="30" spans="2:58" x14ac:dyDescent="0.35">
      <c r="B30" s="12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5"/>
    </row>
    <row r="31" spans="2:58" x14ac:dyDescent="0.35">
      <c r="B31" s="12"/>
      <c r="C31" s="14"/>
      <c r="D31" s="13" t="s">
        <v>33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5"/>
    </row>
    <row r="32" spans="2:58" x14ac:dyDescent="0.35">
      <c r="B32" s="12"/>
      <c r="C32" s="14"/>
      <c r="D32" s="14" t="s">
        <v>115</v>
      </c>
      <c r="E32" s="66">
        <f>E9*E47</f>
        <v>3.0335713056000002</v>
      </c>
      <c r="F32" s="66">
        <f t="shared" ref="F32:BE32" si="10">F9*F47</f>
        <v>3.0056656431599995</v>
      </c>
      <c r="G32" s="66">
        <f t="shared" si="10"/>
        <v>3.0431746469699998</v>
      </c>
      <c r="H32" s="66">
        <f t="shared" si="10"/>
        <v>3.0897872746199999</v>
      </c>
      <c r="I32" s="66">
        <f t="shared" si="10"/>
        <v>3.3472774677351738</v>
      </c>
      <c r="J32" s="66">
        <f t="shared" si="10"/>
        <v>3.6100938068193393</v>
      </c>
      <c r="K32" s="66">
        <f t="shared" si="10"/>
        <v>3.8781333864000063</v>
      </c>
      <c r="L32" s="66">
        <f t="shared" si="10"/>
        <v>3.8649069888269172</v>
      </c>
      <c r="M32" s="66">
        <f t="shared" si="10"/>
        <v>4.0094300384870554</v>
      </c>
      <c r="N32" s="66">
        <f t="shared" si="10"/>
        <v>4.7125296160572825</v>
      </c>
      <c r="O32" s="66">
        <f t="shared" si="10"/>
        <v>5.0003312417876042</v>
      </c>
      <c r="P32" s="66">
        <f t="shared" si="10"/>
        <v>5.2927749756930975</v>
      </c>
      <c r="Q32" s="66">
        <f t="shared" si="10"/>
        <v>5.5896911092738168</v>
      </c>
      <c r="R32" s="66">
        <f t="shared" si="10"/>
        <v>5.8909367992903441</v>
      </c>
      <c r="S32" s="66">
        <f t="shared" si="10"/>
        <v>6.1963531769793398</v>
      </c>
      <c r="T32" s="66">
        <f t="shared" si="10"/>
        <v>6.505766488446211</v>
      </c>
      <c r="U32" s="66">
        <f t="shared" si="10"/>
        <v>6.8190239570276212</v>
      </c>
      <c r="V32" s="66">
        <f t="shared" si="10"/>
        <v>7.1359467810889772</v>
      </c>
      <c r="W32" s="66">
        <f t="shared" si="10"/>
        <v>7.4563709120814217</v>
      </c>
      <c r="X32" s="66">
        <f t="shared" si="10"/>
        <v>7.7800984197765679</v>
      </c>
      <c r="Y32" s="66">
        <f t="shared" si="10"/>
        <v>8.1069618284441294</v>
      </c>
      <c r="Z32" s="66">
        <f t="shared" si="10"/>
        <v>8.436767817444851</v>
      </c>
      <c r="AA32" s="66">
        <f t="shared" si="10"/>
        <v>8.7693323453379275</v>
      </c>
      <c r="AB32" s="66">
        <f t="shared" si="10"/>
        <v>9.1044936983793399</v>
      </c>
      <c r="AC32" s="66">
        <f t="shared" si="10"/>
        <v>9.4420728648620713</v>
      </c>
      <c r="AD32" s="66">
        <f t="shared" si="10"/>
        <v>9.7818677491221031</v>
      </c>
      <c r="AE32" s="66">
        <f t="shared" si="10"/>
        <v>10.123709380913802</v>
      </c>
      <c r="AF32" s="66">
        <f t="shared" si="10"/>
        <v>10.467388450086249</v>
      </c>
      <c r="AG32" s="66">
        <f t="shared" si="10"/>
        <v>10.812728441793118</v>
      </c>
      <c r="AH32" s="66">
        <f t="shared" si="10"/>
        <v>11.159576825455911</v>
      </c>
      <c r="AI32" s="66">
        <f t="shared" si="10"/>
        <v>11.507705552464159</v>
      </c>
      <c r="AJ32" s="66">
        <f t="shared" si="10"/>
        <v>11.856966089617234</v>
      </c>
      <c r="AK32" s="66">
        <f t="shared" si="10"/>
        <v>12.20721699816</v>
      </c>
      <c r="AL32" s="66">
        <f t="shared" si="10"/>
        <v>12.554328279279105</v>
      </c>
      <c r="AM32" s="66">
        <f t="shared" si="10"/>
        <v>12.901271975756885</v>
      </c>
      <c r="AN32" s="66">
        <f t="shared" si="10"/>
        <v>13.247786540249461</v>
      </c>
      <c r="AO32" s="66">
        <f t="shared" si="10"/>
        <v>13.593608287470541</v>
      </c>
      <c r="AP32" s="66">
        <f t="shared" si="10"/>
        <v>13.938471725164494</v>
      </c>
      <c r="AQ32" s="66">
        <f t="shared" si="10"/>
        <v>14.282109890731274</v>
      </c>
      <c r="AR32" s="66">
        <f t="shared" si="10"/>
        <v>14.624254692914086</v>
      </c>
      <c r="AS32" s="66">
        <f t="shared" si="10"/>
        <v>14.964637257940421</v>
      </c>
      <c r="AT32" s="66">
        <f t="shared" si="10"/>
        <v>15.302988279497781</v>
      </c>
      <c r="AU32" s="66">
        <f t="shared" si="10"/>
        <v>15.639038371910129</v>
      </c>
      <c r="AV32" s="66">
        <f t="shared" si="10"/>
        <v>15.972518425869893</v>
      </c>
      <c r="AW32" s="66">
        <f t="shared" si="10"/>
        <v>16.303159966073341</v>
      </c>
      <c r="AX32" s="66">
        <f t="shared" si="10"/>
        <v>16.630695510094476</v>
      </c>
      <c r="AY32" s="66">
        <f t="shared" si="10"/>
        <v>16.95485892783066</v>
      </c>
      <c r="AZ32" s="66">
        <f t="shared" si="10"/>
        <v>17.275385800844635</v>
      </c>
      <c r="BA32" s="66">
        <f t="shared" si="10"/>
        <v>17.592013780927914</v>
      </c>
      <c r="BB32" s="66">
        <f t="shared" si="10"/>
        <v>17.904482947204055</v>
      </c>
      <c r="BC32" s="66">
        <f t="shared" si="10"/>
        <v>18.212536161095041</v>
      </c>
      <c r="BD32" s="66">
        <f t="shared" si="10"/>
        <v>18.515919418471846</v>
      </c>
      <c r="BE32" s="66">
        <f t="shared" si="10"/>
        <v>18.814382198317258</v>
      </c>
      <c r="BF32" s="15"/>
    </row>
    <row r="33" spans="2:58" x14ac:dyDescent="0.35">
      <c r="B33" s="12"/>
      <c r="C33" s="14"/>
      <c r="D33" s="14" t="s">
        <v>116</v>
      </c>
      <c r="E33" s="63">
        <f>E47*E10</f>
        <v>1.0111904352000001</v>
      </c>
      <c r="F33" s="63">
        <f t="shared" ref="F33:BE33" si="11">F47*F10</f>
        <v>1.0018885477199999</v>
      </c>
      <c r="G33" s="63">
        <f t="shared" si="11"/>
        <v>1.0143915489899999</v>
      </c>
      <c r="H33" s="63">
        <f t="shared" si="11"/>
        <v>1.0299290915399999</v>
      </c>
      <c r="I33" s="63">
        <f t="shared" si="11"/>
        <v>1.1157591559117246</v>
      </c>
      <c r="J33" s="63">
        <f t="shared" si="11"/>
        <v>1.203364602273113</v>
      </c>
      <c r="K33" s="63">
        <f t="shared" si="11"/>
        <v>1.2927111288000022</v>
      </c>
      <c r="L33" s="63">
        <f t="shared" si="11"/>
        <v>1.2883023296089724</v>
      </c>
      <c r="M33" s="63">
        <f t="shared" si="11"/>
        <v>1.336476679495685</v>
      </c>
      <c r="N33" s="63">
        <f t="shared" si="11"/>
        <v>1.5708432053524275</v>
      </c>
      <c r="O33" s="63">
        <f t="shared" si="11"/>
        <v>1.6667770805958679</v>
      </c>
      <c r="P33" s="63">
        <f t="shared" si="11"/>
        <v>1.7642583252310324</v>
      </c>
      <c r="Q33" s="63">
        <f t="shared" si="11"/>
        <v>1.8632303697579389</v>
      </c>
      <c r="R33" s="63">
        <f t="shared" si="11"/>
        <v>1.9636455997634481</v>
      </c>
      <c r="S33" s="63">
        <f t="shared" si="11"/>
        <v>2.0654510589931134</v>
      </c>
      <c r="T33" s="63">
        <f t="shared" si="11"/>
        <v>2.1685888294820703</v>
      </c>
      <c r="U33" s="63">
        <f t="shared" si="11"/>
        <v>2.2730079856758736</v>
      </c>
      <c r="V33" s="63">
        <f t="shared" si="11"/>
        <v>2.3786489270296589</v>
      </c>
      <c r="W33" s="63">
        <f t="shared" si="11"/>
        <v>2.4854569706938072</v>
      </c>
      <c r="X33" s="63">
        <f t="shared" si="11"/>
        <v>2.5933661399255228</v>
      </c>
      <c r="Y33" s="63">
        <f t="shared" si="11"/>
        <v>2.7023206094813763</v>
      </c>
      <c r="Z33" s="63">
        <f t="shared" si="11"/>
        <v>2.8122559391482835</v>
      </c>
      <c r="AA33" s="63">
        <f t="shared" si="11"/>
        <v>2.9231107817793092</v>
      </c>
      <c r="AB33" s="63">
        <f t="shared" si="11"/>
        <v>3.0348312327931133</v>
      </c>
      <c r="AC33" s="63">
        <f t="shared" si="11"/>
        <v>3.1473576216206904</v>
      </c>
      <c r="AD33" s="63">
        <f t="shared" si="11"/>
        <v>3.2606225830407012</v>
      </c>
      <c r="AE33" s="63">
        <f t="shared" si="11"/>
        <v>3.3745697936379337</v>
      </c>
      <c r="AF33" s="63">
        <f t="shared" si="11"/>
        <v>3.489129483362083</v>
      </c>
      <c r="AG33" s="63">
        <f t="shared" si="11"/>
        <v>3.6042428139310392</v>
      </c>
      <c r="AH33" s="63">
        <f t="shared" si="11"/>
        <v>3.7198589418186372</v>
      </c>
      <c r="AI33" s="63">
        <f t="shared" si="11"/>
        <v>3.8359018508213865</v>
      </c>
      <c r="AJ33" s="63">
        <f t="shared" si="11"/>
        <v>3.9523220298724113</v>
      </c>
      <c r="AK33" s="63">
        <f t="shared" si="11"/>
        <v>4.0690723327200002</v>
      </c>
      <c r="AL33" s="63">
        <f t="shared" si="11"/>
        <v>4.1847760930930349</v>
      </c>
      <c r="AM33" s="63">
        <f t="shared" si="11"/>
        <v>4.3004239919189615</v>
      </c>
      <c r="AN33" s="63">
        <f t="shared" si="11"/>
        <v>4.4159288467498206</v>
      </c>
      <c r="AO33" s="63">
        <f t="shared" si="11"/>
        <v>4.5312027624901807</v>
      </c>
      <c r="AP33" s="63">
        <f t="shared" si="11"/>
        <v>4.6461572417214976</v>
      </c>
      <c r="AQ33" s="63">
        <f t="shared" si="11"/>
        <v>4.7607032969104246</v>
      </c>
      <c r="AR33" s="63">
        <f t="shared" si="11"/>
        <v>4.8747515643046953</v>
      </c>
      <c r="AS33" s="63">
        <f t="shared" si="11"/>
        <v>4.9882124193134736</v>
      </c>
      <c r="AT33" s="63">
        <f t="shared" si="11"/>
        <v>5.1009960931659268</v>
      </c>
      <c r="AU33" s="63">
        <f t="shared" si="11"/>
        <v>5.2130127906367099</v>
      </c>
      <c r="AV33" s="63">
        <f t="shared" si="11"/>
        <v>5.324172808623298</v>
      </c>
      <c r="AW33" s="63">
        <f t="shared" si="11"/>
        <v>5.4343866553577804</v>
      </c>
      <c r="AX33" s="63">
        <f t="shared" si="11"/>
        <v>5.5435651700314921</v>
      </c>
      <c r="AY33" s="63">
        <f t="shared" si="11"/>
        <v>5.6516196426102203</v>
      </c>
      <c r="AZ33" s="63">
        <f t="shared" si="11"/>
        <v>5.7584619336148783</v>
      </c>
      <c r="BA33" s="63">
        <f t="shared" si="11"/>
        <v>5.8640045936426386</v>
      </c>
      <c r="BB33" s="63">
        <f t="shared" si="11"/>
        <v>5.9681609824013515</v>
      </c>
      <c r="BC33" s="63">
        <f t="shared" si="11"/>
        <v>6.0708453870316808</v>
      </c>
      <c r="BD33" s="63">
        <f t="shared" si="11"/>
        <v>6.171973139490615</v>
      </c>
      <c r="BE33" s="63">
        <f t="shared" si="11"/>
        <v>6.271460732772419</v>
      </c>
      <c r="BF33" s="15"/>
    </row>
    <row r="34" spans="2:58" x14ac:dyDescent="0.35">
      <c r="B34" s="12"/>
      <c r="C34" s="14" t="s">
        <v>71</v>
      </c>
      <c r="D34" s="14" t="s">
        <v>117</v>
      </c>
      <c r="E34" s="63">
        <f>E11*E47</f>
        <v>0</v>
      </c>
      <c r="F34" s="63">
        <f t="shared" ref="F34:BE34" si="12">F11*F47</f>
        <v>0</v>
      </c>
      <c r="G34" s="63">
        <f t="shared" si="12"/>
        <v>0</v>
      </c>
      <c r="H34" s="63">
        <f t="shared" si="12"/>
        <v>0</v>
      </c>
      <c r="I34" s="63">
        <f t="shared" si="12"/>
        <v>0</v>
      </c>
      <c r="J34" s="63">
        <f t="shared" si="12"/>
        <v>0</v>
      </c>
      <c r="K34" s="63">
        <f t="shared" si="12"/>
        <v>0</v>
      </c>
      <c r="L34" s="63">
        <f t="shared" si="12"/>
        <v>0</v>
      </c>
      <c r="M34" s="63">
        <f t="shared" si="12"/>
        <v>0</v>
      </c>
      <c r="N34" s="63">
        <f t="shared" si="12"/>
        <v>0</v>
      </c>
      <c r="O34" s="63">
        <f t="shared" si="12"/>
        <v>0</v>
      </c>
      <c r="P34" s="63">
        <f t="shared" si="12"/>
        <v>0</v>
      </c>
      <c r="Q34" s="63">
        <f t="shared" si="12"/>
        <v>0</v>
      </c>
      <c r="R34" s="63">
        <f t="shared" si="12"/>
        <v>0</v>
      </c>
      <c r="S34" s="63">
        <f t="shared" si="12"/>
        <v>0</v>
      </c>
      <c r="T34" s="63">
        <f t="shared" si="12"/>
        <v>0</v>
      </c>
      <c r="U34" s="63">
        <f t="shared" si="12"/>
        <v>0</v>
      </c>
      <c r="V34" s="63">
        <f t="shared" si="12"/>
        <v>0</v>
      </c>
      <c r="W34" s="63">
        <f t="shared" si="12"/>
        <v>0</v>
      </c>
      <c r="X34" s="63">
        <f t="shared" si="12"/>
        <v>0</v>
      </c>
      <c r="Y34" s="63">
        <f t="shared" si="12"/>
        <v>0</v>
      </c>
      <c r="Z34" s="63">
        <f t="shared" si="12"/>
        <v>0</v>
      </c>
      <c r="AA34" s="63">
        <f t="shared" si="12"/>
        <v>0</v>
      </c>
      <c r="AB34" s="63">
        <f t="shared" si="12"/>
        <v>0</v>
      </c>
      <c r="AC34" s="63">
        <f t="shared" si="12"/>
        <v>0</v>
      </c>
      <c r="AD34" s="63">
        <f t="shared" si="12"/>
        <v>0</v>
      </c>
      <c r="AE34" s="63">
        <f t="shared" si="12"/>
        <v>0</v>
      </c>
      <c r="AF34" s="63">
        <f t="shared" si="12"/>
        <v>0</v>
      </c>
      <c r="AG34" s="63">
        <f t="shared" si="12"/>
        <v>0</v>
      </c>
      <c r="AH34" s="63">
        <f t="shared" si="12"/>
        <v>0</v>
      </c>
      <c r="AI34" s="63">
        <f t="shared" si="12"/>
        <v>0</v>
      </c>
      <c r="AJ34" s="63">
        <f t="shared" si="12"/>
        <v>0</v>
      </c>
      <c r="AK34" s="63">
        <f t="shared" si="12"/>
        <v>0</v>
      </c>
      <c r="AL34" s="63">
        <f t="shared" si="12"/>
        <v>0</v>
      </c>
      <c r="AM34" s="63">
        <f t="shared" si="12"/>
        <v>0</v>
      </c>
      <c r="AN34" s="63">
        <f t="shared" si="12"/>
        <v>0</v>
      </c>
      <c r="AO34" s="63">
        <f t="shared" si="12"/>
        <v>0</v>
      </c>
      <c r="AP34" s="63">
        <f t="shared" si="12"/>
        <v>0</v>
      </c>
      <c r="AQ34" s="63">
        <f t="shared" si="12"/>
        <v>0</v>
      </c>
      <c r="AR34" s="63">
        <f t="shared" si="12"/>
        <v>0</v>
      </c>
      <c r="AS34" s="63">
        <f t="shared" si="12"/>
        <v>0</v>
      </c>
      <c r="AT34" s="63">
        <f t="shared" si="12"/>
        <v>0</v>
      </c>
      <c r="AU34" s="63">
        <f t="shared" si="12"/>
        <v>0</v>
      </c>
      <c r="AV34" s="63">
        <f t="shared" si="12"/>
        <v>0</v>
      </c>
      <c r="AW34" s="63">
        <f t="shared" si="12"/>
        <v>0</v>
      </c>
      <c r="AX34" s="63">
        <f t="shared" si="12"/>
        <v>0</v>
      </c>
      <c r="AY34" s="63">
        <f t="shared" si="12"/>
        <v>0</v>
      </c>
      <c r="AZ34" s="63">
        <f t="shared" si="12"/>
        <v>0</v>
      </c>
      <c r="BA34" s="63">
        <f t="shared" si="12"/>
        <v>0</v>
      </c>
      <c r="BB34" s="63">
        <f t="shared" si="12"/>
        <v>0</v>
      </c>
      <c r="BC34" s="63">
        <f t="shared" si="12"/>
        <v>0</v>
      </c>
      <c r="BD34" s="63">
        <f t="shared" si="12"/>
        <v>0</v>
      </c>
      <c r="BE34" s="63">
        <f t="shared" si="12"/>
        <v>0</v>
      </c>
      <c r="BF34" s="15"/>
    </row>
    <row r="35" spans="2:58" x14ac:dyDescent="0.35">
      <c r="B35" s="12"/>
      <c r="C35" s="14"/>
      <c r="D35" s="13" t="s">
        <v>59</v>
      </c>
      <c r="E35" s="45">
        <f>SUM(E32:E34)</f>
        <v>4.0447617408000003</v>
      </c>
      <c r="F35" s="45">
        <f t="shared" ref="F35:AK35" si="13">SUM(F32:F34)</f>
        <v>4.0075541908799996</v>
      </c>
      <c r="G35" s="45">
        <f t="shared" si="13"/>
        <v>4.0575661959599998</v>
      </c>
      <c r="H35" s="45">
        <f t="shared" si="13"/>
        <v>4.1197163661599996</v>
      </c>
      <c r="I35" s="45">
        <f t="shared" si="13"/>
        <v>4.4630366236468983</v>
      </c>
      <c r="J35" s="45">
        <f t="shared" si="13"/>
        <v>4.8134584090924522</v>
      </c>
      <c r="K35" s="45">
        <f t="shared" si="13"/>
        <v>5.1708445152000087</v>
      </c>
      <c r="L35" s="45">
        <f t="shared" si="13"/>
        <v>5.1532093184358896</v>
      </c>
      <c r="M35" s="45">
        <f t="shared" si="13"/>
        <v>5.3459067179827402</v>
      </c>
      <c r="N35" s="45">
        <f t="shared" si="13"/>
        <v>6.28337282140971</v>
      </c>
      <c r="O35" s="45">
        <f t="shared" si="13"/>
        <v>6.6671083223834717</v>
      </c>
      <c r="P35" s="45">
        <f t="shared" si="13"/>
        <v>7.0570333009241297</v>
      </c>
      <c r="Q35" s="45">
        <f t="shared" si="13"/>
        <v>7.4529214790317555</v>
      </c>
      <c r="R35" s="45">
        <f t="shared" si="13"/>
        <v>7.8545823990537924</v>
      </c>
      <c r="S35" s="45">
        <f t="shared" si="13"/>
        <v>8.2618042359724537</v>
      </c>
      <c r="T35" s="45">
        <f t="shared" si="13"/>
        <v>8.6743553179282813</v>
      </c>
      <c r="U35" s="45">
        <f t="shared" si="13"/>
        <v>9.0920319427034944</v>
      </c>
      <c r="V35" s="45">
        <f t="shared" si="13"/>
        <v>9.5145957081186356</v>
      </c>
      <c r="W35" s="45">
        <f t="shared" si="13"/>
        <v>9.9418278827752289</v>
      </c>
      <c r="X35" s="45">
        <f t="shared" si="13"/>
        <v>10.373464559702091</v>
      </c>
      <c r="Y35" s="45">
        <f t="shared" si="13"/>
        <v>10.809282437925505</v>
      </c>
      <c r="Z35" s="45">
        <f t="shared" si="13"/>
        <v>11.249023756593134</v>
      </c>
      <c r="AA35" s="45">
        <f t="shared" si="13"/>
        <v>11.692443127117237</v>
      </c>
      <c r="AB35" s="45">
        <f t="shared" si="13"/>
        <v>12.139324931172453</v>
      </c>
      <c r="AC35" s="45">
        <f t="shared" si="13"/>
        <v>12.589430486482762</v>
      </c>
      <c r="AD35" s="45">
        <f t="shared" si="13"/>
        <v>13.042490332162805</v>
      </c>
      <c r="AE35" s="45">
        <f t="shared" si="13"/>
        <v>13.498279174551735</v>
      </c>
      <c r="AF35" s="45">
        <f t="shared" si="13"/>
        <v>13.956517933448332</v>
      </c>
      <c r="AG35" s="45">
        <f t="shared" si="13"/>
        <v>14.416971255724157</v>
      </c>
      <c r="AH35" s="45">
        <f t="shared" si="13"/>
        <v>14.879435767274549</v>
      </c>
      <c r="AI35" s="45">
        <f t="shared" si="13"/>
        <v>15.343607403285546</v>
      </c>
      <c r="AJ35" s="45">
        <f t="shared" si="13"/>
        <v>15.809288119489645</v>
      </c>
      <c r="AK35" s="45">
        <f t="shared" si="13"/>
        <v>16.276289330880001</v>
      </c>
      <c r="AL35" s="45">
        <f>SUM(AL32:AL34)</f>
        <v>16.73910437237214</v>
      </c>
      <c r="AM35" s="45">
        <f t="shared" ref="AM35:BE35" si="14">SUM(AM32:AM34)</f>
        <v>17.201695967675846</v>
      </c>
      <c r="AN35" s="45">
        <f t="shared" si="14"/>
        <v>17.663715386999282</v>
      </c>
      <c r="AO35" s="45">
        <f t="shared" si="14"/>
        <v>18.124811049960723</v>
      </c>
      <c r="AP35" s="45">
        <f t="shared" si="14"/>
        <v>18.58462896688599</v>
      </c>
      <c r="AQ35" s="45">
        <f t="shared" si="14"/>
        <v>19.042813187641698</v>
      </c>
      <c r="AR35" s="45">
        <f t="shared" si="14"/>
        <v>19.499006257218781</v>
      </c>
      <c r="AS35" s="45">
        <f t="shared" si="14"/>
        <v>19.952849677253894</v>
      </c>
      <c r="AT35" s="45">
        <f t="shared" si="14"/>
        <v>20.403984372663707</v>
      </c>
      <c r="AU35" s="45">
        <f t="shared" si="14"/>
        <v>20.852051162546839</v>
      </c>
      <c r="AV35" s="45">
        <f t="shared" si="14"/>
        <v>21.296691234493192</v>
      </c>
      <c r="AW35" s="45">
        <f t="shared" si="14"/>
        <v>21.737546621431122</v>
      </c>
      <c r="AX35" s="45">
        <f t="shared" si="14"/>
        <v>22.174260680125968</v>
      </c>
      <c r="AY35" s="45">
        <f t="shared" si="14"/>
        <v>22.606478570440881</v>
      </c>
      <c r="AZ35" s="45">
        <f t="shared" si="14"/>
        <v>23.033847734459513</v>
      </c>
      <c r="BA35" s="45">
        <f t="shared" si="14"/>
        <v>23.456018374570554</v>
      </c>
      <c r="BB35" s="45">
        <f t="shared" si="14"/>
        <v>23.872643929605406</v>
      </c>
      <c r="BC35" s="45">
        <f t="shared" si="14"/>
        <v>24.283381548126723</v>
      </c>
      <c r="BD35" s="45">
        <f t="shared" si="14"/>
        <v>24.68789255796246</v>
      </c>
      <c r="BE35" s="45">
        <f t="shared" si="14"/>
        <v>25.085842931089676</v>
      </c>
      <c r="BF35" s="15"/>
    </row>
    <row r="36" spans="2:58" x14ac:dyDescent="0.35">
      <c r="B36" s="12"/>
      <c r="C36" s="14"/>
      <c r="D36" s="13"/>
      <c r="E36" s="45"/>
      <c r="F36" s="45"/>
      <c r="G36" s="45"/>
      <c r="H36" s="45"/>
      <c r="I36" s="45"/>
      <c r="J36" s="45"/>
      <c r="K36" s="45"/>
      <c r="L36" s="67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67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67"/>
      <c r="BF36" s="15"/>
    </row>
    <row r="37" spans="2:58" x14ac:dyDescent="0.35">
      <c r="B37" s="12"/>
      <c r="C37" s="14"/>
      <c r="D37" s="13" t="s">
        <v>37</v>
      </c>
      <c r="E37" s="45"/>
      <c r="F37" s="45"/>
      <c r="G37" s="45"/>
      <c r="H37" s="45"/>
      <c r="I37" s="45"/>
      <c r="J37" s="45"/>
      <c r="K37" s="45"/>
      <c r="L37" s="67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67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67"/>
      <c r="BF37" s="15"/>
    </row>
    <row r="38" spans="2:58" x14ac:dyDescent="0.35">
      <c r="B38" s="12"/>
      <c r="C38" s="14"/>
      <c r="D38" s="14" t="s">
        <v>118</v>
      </c>
      <c r="E38" s="68">
        <f>E15*E47</f>
        <v>1.0111904352000001</v>
      </c>
      <c r="F38" s="68">
        <f t="shared" ref="F38:BE38" si="15">F15*F47</f>
        <v>1.0018885477199999</v>
      </c>
      <c r="G38" s="68">
        <f t="shared" si="15"/>
        <v>1.0143915489899999</v>
      </c>
      <c r="H38" s="68">
        <f t="shared" si="15"/>
        <v>1.0299290915399999</v>
      </c>
      <c r="I38" s="68">
        <f t="shared" si="15"/>
        <v>1.1157591559117246</v>
      </c>
      <c r="J38" s="68">
        <f t="shared" si="15"/>
        <v>1.203364602273113</v>
      </c>
      <c r="K38" s="68">
        <f t="shared" si="15"/>
        <v>1.2927111288000022</v>
      </c>
      <c r="L38" s="68">
        <f t="shared" si="15"/>
        <v>1.2883023296089724</v>
      </c>
      <c r="M38" s="68">
        <f t="shared" si="15"/>
        <v>1.336476679495685</v>
      </c>
      <c r="N38" s="68">
        <f t="shared" si="15"/>
        <v>1.5708432053524275</v>
      </c>
      <c r="O38" s="68">
        <f t="shared" si="15"/>
        <v>1.6667770805958679</v>
      </c>
      <c r="P38" s="68">
        <f t="shared" si="15"/>
        <v>1.7642583252310324</v>
      </c>
      <c r="Q38" s="68">
        <f t="shared" si="15"/>
        <v>1.8632303697579389</v>
      </c>
      <c r="R38" s="68">
        <f t="shared" si="15"/>
        <v>1.9636455997634481</v>
      </c>
      <c r="S38" s="68">
        <f t="shared" si="15"/>
        <v>2.0654510589931134</v>
      </c>
      <c r="T38" s="68">
        <f t="shared" si="15"/>
        <v>2.1685888294820703</v>
      </c>
      <c r="U38" s="68">
        <f t="shared" si="15"/>
        <v>2.2730079856758736</v>
      </c>
      <c r="V38" s="68">
        <f t="shared" si="15"/>
        <v>2.3786489270296589</v>
      </c>
      <c r="W38" s="68">
        <f t="shared" si="15"/>
        <v>2.4854569706938072</v>
      </c>
      <c r="X38" s="68">
        <f t="shared" si="15"/>
        <v>2.5933661399255228</v>
      </c>
      <c r="Y38" s="68">
        <f t="shared" si="15"/>
        <v>2.7023206094813763</v>
      </c>
      <c r="Z38" s="68">
        <f t="shared" si="15"/>
        <v>2.8122559391482835</v>
      </c>
      <c r="AA38" s="68">
        <f t="shared" si="15"/>
        <v>2.9231107817793092</v>
      </c>
      <c r="AB38" s="68">
        <f t="shared" si="15"/>
        <v>3.0348312327931133</v>
      </c>
      <c r="AC38" s="68">
        <f t="shared" si="15"/>
        <v>3.1473576216206904</v>
      </c>
      <c r="AD38" s="68">
        <f t="shared" si="15"/>
        <v>3.2606225830407012</v>
      </c>
      <c r="AE38" s="68">
        <f t="shared" si="15"/>
        <v>3.3745697936379337</v>
      </c>
      <c r="AF38" s="68">
        <f t="shared" si="15"/>
        <v>3.489129483362083</v>
      </c>
      <c r="AG38" s="68">
        <f t="shared" si="15"/>
        <v>3.6042428139310392</v>
      </c>
      <c r="AH38" s="68">
        <f t="shared" si="15"/>
        <v>3.7198589418186372</v>
      </c>
      <c r="AI38" s="68">
        <f t="shared" si="15"/>
        <v>3.8359018508213865</v>
      </c>
      <c r="AJ38" s="68">
        <f t="shared" si="15"/>
        <v>3.9523220298724113</v>
      </c>
      <c r="AK38" s="68">
        <f t="shared" si="15"/>
        <v>4.0690723327200002</v>
      </c>
      <c r="AL38" s="68">
        <f t="shared" si="15"/>
        <v>4.1847760930930349</v>
      </c>
      <c r="AM38" s="68">
        <f t="shared" si="15"/>
        <v>4.3004239919189615</v>
      </c>
      <c r="AN38" s="68">
        <f t="shared" si="15"/>
        <v>4.4159288467498206</v>
      </c>
      <c r="AO38" s="68">
        <f t="shared" si="15"/>
        <v>4.5312027624901807</v>
      </c>
      <c r="AP38" s="68">
        <f t="shared" si="15"/>
        <v>4.6461572417214976</v>
      </c>
      <c r="AQ38" s="68">
        <f t="shared" si="15"/>
        <v>4.7607032969104246</v>
      </c>
      <c r="AR38" s="68">
        <f t="shared" si="15"/>
        <v>4.8747515643046953</v>
      </c>
      <c r="AS38" s="68">
        <f t="shared" si="15"/>
        <v>4.9882124193134736</v>
      </c>
      <c r="AT38" s="68">
        <f t="shared" si="15"/>
        <v>5.1009960931659268</v>
      </c>
      <c r="AU38" s="68">
        <f t="shared" si="15"/>
        <v>5.2130127906367099</v>
      </c>
      <c r="AV38" s="68">
        <f t="shared" si="15"/>
        <v>5.324172808623298</v>
      </c>
      <c r="AW38" s="68">
        <f t="shared" si="15"/>
        <v>5.4343866553577804</v>
      </c>
      <c r="AX38" s="68">
        <f t="shared" si="15"/>
        <v>5.5435651700314921</v>
      </c>
      <c r="AY38" s="68">
        <f t="shared" si="15"/>
        <v>5.6516196426102203</v>
      </c>
      <c r="AZ38" s="68">
        <f t="shared" si="15"/>
        <v>5.7584619336148783</v>
      </c>
      <c r="BA38" s="68">
        <f t="shared" si="15"/>
        <v>5.8640045936426386</v>
      </c>
      <c r="BB38" s="68">
        <f t="shared" si="15"/>
        <v>5.9681609824013515</v>
      </c>
      <c r="BC38" s="68">
        <f t="shared" si="15"/>
        <v>6.0708453870316808</v>
      </c>
      <c r="BD38" s="68">
        <f t="shared" si="15"/>
        <v>6.171973139490615</v>
      </c>
      <c r="BE38" s="68">
        <f t="shared" si="15"/>
        <v>6.271460732772419</v>
      </c>
      <c r="BF38" s="15"/>
    </row>
    <row r="39" spans="2:58" x14ac:dyDescent="0.35">
      <c r="B39" s="12"/>
      <c r="C39" s="14"/>
      <c r="D39" s="14" t="s">
        <v>119</v>
      </c>
      <c r="E39" s="68">
        <f>E16*E47</f>
        <v>3.0335713056000002</v>
      </c>
      <c r="F39" s="68">
        <f t="shared" ref="F39:BE39" si="16">F16*F47</f>
        <v>3.0056656431599995</v>
      </c>
      <c r="G39" s="68">
        <f t="shared" si="16"/>
        <v>3.0431746469699998</v>
      </c>
      <c r="H39" s="68">
        <f t="shared" si="16"/>
        <v>3.0897872746199999</v>
      </c>
      <c r="I39" s="68">
        <f t="shared" si="16"/>
        <v>3.3472774677351738</v>
      </c>
      <c r="J39" s="68">
        <f t="shared" si="16"/>
        <v>3.6100938068193393</v>
      </c>
      <c r="K39" s="68">
        <f t="shared" si="16"/>
        <v>3.8781333864000063</v>
      </c>
      <c r="L39" s="68">
        <f t="shared" si="16"/>
        <v>3.8649069888269172</v>
      </c>
      <c r="M39" s="68">
        <f t="shared" si="16"/>
        <v>4.0094300384870554</v>
      </c>
      <c r="N39" s="68">
        <f t="shared" si="16"/>
        <v>4.7125296160572825</v>
      </c>
      <c r="O39" s="68">
        <f t="shared" si="16"/>
        <v>5.0003312417876042</v>
      </c>
      <c r="P39" s="68">
        <f t="shared" si="16"/>
        <v>5.2927749756930975</v>
      </c>
      <c r="Q39" s="68">
        <f t="shared" si="16"/>
        <v>5.5896911092738168</v>
      </c>
      <c r="R39" s="68">
        <f t="shared" si="16"/>
        <v>5.8909367992903441</v>
      </c>
      <c r="S39" s="68">
        <f t="shared" si="16"/>
        <v>6.1963531769793398</v>
      </c>
      <c r="T39" s="68">
        <f t="shared" si="16"/>
        <v>6.505766488446211</v>
      </c>
      <c r="U39" s="68">
        <f t="shared" si="16"/>
        <v>6.8190239570276212</v>
      </c>
      <c r="V39" s="68">
        <f t="shared" si="16"/>
        <v>7.1359467810889772</v>
      </c>
      <c r="W39" s="68">
        <f t="shared" si="16"/>
        <v>7.4563709120814217</v>
      </c>
      <c r="X39" s="68">
        <f t="shared" si="16"/>
        <v>7.7800984197765679</v>
      </c>
      <c r="Y39" s="68">
        <f t="shared" si="16"/>
        <v>8.1069618284441294</v>
      </c>
      <c r="Z39" s="68">
        <f t="shared" si="16"/>
        <v>8.436767817444851</v>
      </c>
      <c r="AA39" s="68">
        <f t="shared" si="16"/>
        <v>8.7693323453379275</v>
      </c>
      <c r="AB39" s="68">
        <f t="shared" si="16"/>
        <v>9.1044936983793399</v>
      </c>
      <c r="AC39" s="68">
        <f t="shared" si="16"/>
        <v>9.4420728648620713</v>
      </c>
      <c r="AD39" s="68">
        <f t="shared" si="16"/>
        <v>9.7818677491221031</v>
      </c>
      <c r="AE39" s="68">
        <f t="shared" si="16"/>
        <v>10.123709380913802</v>
      </c>
      <c r="AF39" s="68">
        <f t="shared" si="16"/>
        <v>10.467388450086249</v>
      </c>
      <c r="AG39" s="68">
        <f t="shared" si="16"/>
        <v>10.812728441793118</v>
      </c>
      <c r="AH39" s="68">
        <f t="shared" si="16"/>
        <v>11.159576825455911</v>
      </c>
      <c r="AI39" s="68">
        <f t="shared" si="16"/>
        <v>11.507705552464159</v>
      </c>
      <c r="AJ39" s="68">
        <f t="shared" si="16"/>
        <v>11.856966089617234</v>
      </c>
      <c r="AK39" s="68">
        <f t="shared" si="16"/>
        <v>12.20721699816</v>
      </c>
      <c r="AL39" s="68">
        <f t="shared" si="16"/>
        <v>12.554328279279105</v>
      </c>
      <c r="AM39" s="68">
        <f t="shared" si="16"/>
        <v>12.901271975756885</v>
      </c>
      <c r="AN39" s="68">
        <f t="shared" si="16"/>
        <v>13.247786540249461</v>
      </c>
      <c r="AO39" s="68">
        <f t="shared" si="16"/>
        <v>13.593608287470541</v>
      </c>
      <c r="AP39" s="68">
        <f t="shared" si="16"/>
        <v>13.938471725164494</v>
      </c>
      <c r="AQ39" s="68">
        <f t="shared" si="16"/>
        <v>14.282109890731274</v>
      </c>
      <c r="AR39" s="68">
        <f t="shared" si="16"/>
        <v>14.624254692914086</v>
      </c>
      <c r="AS39" s="68">
        <f t="shared" si="16"/>
        <v>14.964637257940421</v>
      </c>
      <c r="AT39" s="68">
        <f t="shared" si="16"/>
        <v>15.302988279497781</v>
      </c>
      <c r="AU39" s="68">
        <f t="shared" si="16"/>
        <v>15.639038371910129</v>
      </c>
      <c r="AV39" s="68">
        <f t="shared" si="16"/>
        <v>15.972518425869893</v>
      </c>
      <c r="AW39" s="68">
        <f t="shared" si="16"/>
        <v>16.303159966073341</v>
      </c>
      <c r="AX39" s="68">
        <f t="shared" si="16"/>
        <v>16.630695510094476</v>
      </c>
      <c r="AY39" s="68">
        <f t="shared" si="16"/>
        <v>16.95485892783066</v>
      </c>
      <c r="AZ39" s="68">
        <f t="shared" si="16"/>
        <v>17.275385800844635</v>
      </c>
      <c r="BA39" s="68">
        <f t="shared" si="16"/>
        <v>17.592013780927914</v>
      </c>
      <c r="BB39" s="68">
        <f t="shared" si="16"/>
        <v>17.904482947204055</v>
      </c>
      <c r="BC39" s="68">
        <f t="shared" si="16"/>
        <v>18.212536161095041</v>
      </c>
      <c r="BD39" s="68">
        <f t="shared" si="16"/>
        <v>18.515919418471846</v>
      </c>
      <c r="BE39" s="68">
        <f t="shared" si="16"/>
        <v>18.814382198317258</v>
      </c>
      <c r="BF39" s="15"/>
    </row>
    <row r="40" spans="2:58" x14ac:dyDescent="0.35">
      <c r="B40" s="12"/>
      <c r="C40" s="14"/>
      <c r="D40" s="13"/>
      <c r="E40" s="45">
        <f>SUM(E38:E39)</f>
        <v>4.0447617408000003</v>
      </c>
      <c r="F40" s="45">
        <f t="shared" ref="F40:BE40" si="17">SUM(F38:F39)</f>
        <v>4.0075541908799996</v>
      </c>
      <c r="G40" s="45">
        <f t="shared" si="17"/>
        <v>4.0575661959599998</v>
      </c>
      <c r="H40" s="45">
        <f t="shared" si="17"/>
        <v>4.1197163661599996</v>
      </c>
      <c r="I40" s="45">
        <f t="shared" si="17"/>
        <v>4.4630366236468983</v>
      </c>
      <c r="J40" s="45">
        <f t="shared" si="17"/>
        <v>4.8134584090924522</v>
      </c>
      <c r="K40" s="45">
        <f t="shared" si="17"/>
        <v>5.1708445152000087</v>
      </c>
      <c r="L40" s="45">
        <f t="shared" si="17"/>
        <v>5.1532093184358896</v>
      </c>
      <c r="M40" s="45">
        <f t="shared" si="17"/>
        <v>5.3459067179827402</v>
      </c>
      <c r="N40" s="45">
        <f t="shared" si="17"/>
        <v>6.28337282140971</v>
      </c>
      <c r="O40" s="45">
        <f t="shared" si="17"/>
        <v>6.6671083223834717</v>
      </c>
      <c r="P40" s="45">
        <f t="shared" si="17"/>
        <v>7.0570333009241297</v>
      </c>
      <c r="Q40" s="45">
        <f t="shared" si="17"/>
        <v>7.4529214790317555</v>
      </c>
      <c r="R40" s="45">
        <f t="shared" si="17"/>
        <v>7.8545823990537924</v>
      </c>
      <c r="S40" s="45">
        <f t="shared" si="17"/>
        <v>8.2618042359724537</v>
      </c>
      <c r="T40" s="45">
        <f t="shared" si="17"/>
        <v>8.6743553179282813</v>
      </c>
      <c r="U40" s="45">
        <f t="shared" si="17"/>
        <v>9.0920319427034944</v>
      </c>
      <c r="V40" s="45">
        <f t="shared" si="17"/>
        <v>9.5145957081186356</v>
      </c>
      <c r="W40" s="45">
        <f t="shared" si="17"/>
        <v>9.9418278827752289</v>
      </c>
      <c r="X40" s="45">
        <f t="shared" si="17"/>
        <v>10.373464559702091</v>
      </c>
      <c r="Y40" s="45">
        <f t="shared" si="17"/>
        <v>10.809282437925505</v>
      </c>
      <c r="Z40" s="45">
        <f t="shared" si="17"/>
        <v>11.249023756593134</v>
      </c>
      <c r="AA40" s="45">
        <f t="shared" si="17"/>
        <v>11.692443127117237</v>
      </c>
      <c r="AB40" s="45">
        <f t="shared" si="17"/>
        <v>12.139324931172453</v>
      </c>
      <c r="AC40" s="45">
        <f t="shared" si="17"/>
        <v>12.589430486482762</v>
      </c>
      <c r="AD40" s="45">
        <f t="shared" si="17"/>
        <v>13.042490332162805</v>
      </c>
      <c r="AE40" s="45">
        <f t="shared" si="17"/>
        <v>13.498279174551735</v>
      </c>
      <c r="AF40" s="45">
        <f t="shared" si="17"/>
        <v>13.956517933448332</v>
      </c>
      <c r="AG40" s="45">
        <f t="shared" si="17"/>
        <v>14.416971255724157</v>
      </c>
      <c r="AH40" s="45">
        <f t="shared" si="17"/>
        <v>14.879435767274549</v>
      </c>
      <c r="AI40" s="45">
        <f t="shared" si="17"/>
        <v>15.343607403285546</v>
      </c>
      <c r="AJ40" s="45">
        <f t="shared" si="17"/>
        <v>15.809288119489645</v>
      </c>
      <c r="AK40" s="45">
        <f t="shared" si="17"/>
        <v>16.276289330880001</v>
      </c>
      <c r="AL40" s="45">
        <f t="shared" si="17"/>
        <v>16.73910437237214</v>
      </c>
      <c r="AM40" s="45">
        <f t="shared" si="17"/>
        <v>17.201695967675846</v>
      </c>
      <c r="AN40" s="45">
        <f t="shared" si="17"/>
        <v>17.663715386999282</v>
      </c>
      <c r="AO40" s="45">
        <f t="shared" si="17"/>
        <v>18.124811049960723</v>
      </c>
      <c r="AP40" s="45">
        <f t="shared" si="17"/>
        <v>18.58462896688599</v>
      </c>
      <c r="AQ40" s="45">
        <f t="shared" si="17"/>
        <v>19.042813187641698</v>
      </c>
      <c r="AR40" s="45">
        <f t="shared" si="17"/>
        <v>19.499006257218781</v>
      </c>
      <c r="AS40" s="45">
        <f t="shared" si="17"/>
        <v>19.952849677253894</v>
      </c>
      <c r="AT40" s="45">
        <f t="shared" si="17"/>
        <v>20.403984372663707</v>
      </c>
      <c r="AU40" s="45">
        <f t="shared" si="17"/>
        <v>20.852051162546839</v>
      </c>
      <c r="AV40" s="45">
        <f t="shared" si="17"/>
        <v>21.296691234493192</v>
      </c>
      <c r="AW40" s="45">
        <f t="shared" si="17"/>
        <v>21.737546621431122</v>
      </c>
      <c r="AX40" s="45">
        <f t="shared" si="17"/>
        <v>22.174260680125968</v>
      </c>
      <c r="AY40" s="45">
        <f t="shared" si="17"/>
        <v>22.606478570440881</v>
      </c>
      <c r="AZ40" s="45">
        <f t="shared" si="17"/>
        <v>23.033847734459513</v>
      </c>
      <c r="BA40" s="45">
        <f t="shared" si="17"/>
        <v>23.456018374570554</v>
      </c>
      <c r="BB40" s="45">
        <f t="shared" si="17"/>
        <v>23.872643929605406</v>
      </c>
      <c r="BC40" s="45">
        <f t="shared" si="17"/>
        <v>24.283381548126723</v>
      </c>
      <c r="BD40" s="45">
        <f t="shared" si="17"/>
        <v>24.68789255796246</v>
      </c>
      <c r="BE40" s="45">
        <f t="shared" si="17"/>
        <v>25.085842931089676</v>
      </c>
      <c r="BF40" s="15"/>
    </row>
    <row r="41" spans="2:58" x14ac:dyDescent="0.35">
      <c r="B41" s="12"/>
      <c r="C41" s="14"/>
      <c r="D41" s="13" t="s">
        <v>37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15"/>
    </row>
    <row r="42" spans="2:58" x14ac:dyDescent="0.35">
      <c r="B42" s="12"/>
      <c r="C42" s="14" t="s">
        <v>69</v>
      </c>
      <c r="D42" s="14" t="s">
        <v>120</v>
      </c>
      <c r="E42" s="63">
        <f>E19*E47</f>
        <v>0.25279760880000002</v>
      </c>
      <c r="F42" s="63">
        <f t="shared" ref="F42:BE42" si="18">F19*F47</f>
        <v>0.25047213692999998</v>
      </c>
      <c r="G42" s="63">
        <f t="shared" si="18"/>
        <v>0.25359788724749999</v>
      </c>
      <c r="H42" s="63">
        <f t="shared" si="18"/>
        <v>0.25748227288499997</v>
      </c>
      <c r="I42" s="63">
        <f t="shared" si="18"/>
        <v>0.27893978897793115</v>
      </c>
      <c r="J42" s="63">
        <f t="shared" si="18"/>
        <v>0.30084115056827826</v>
      </c>
      <c r="K42" s="63">
        <f t="shared" si="18"/>
        <v>0.32317778220000054</v>
      </c>
      <c r="L42" s="63">
        <f t="shared" si="18"/>
        <v>0.3220755824022431</v>
      </c>
      <c r="M42" s="63">
        <f t="shared" si="18"/>
        <v>0.33411916987392126</v>
      </c>
      <c r="N42" s="63">
        <f t="shared" si="18"/>
        <v>0.39271080133810687</v>
      </c>
      <c r="O42" s="63">
        <f t="shared" si="18"/>
        <v>0.41669427014896698</v>
      </c>
      <c r="P42" s="63">
        <f t="shared" si="18"/>
        <v>0.44106458130775811</v>
      </c>
      <c r="Q42" s="63">
        <f t="shared" si="18"/>
        <v>0.46580759243948472</v>
      </c>
      <c r="R42" s="63">
        <f t="shared" si="18"/>
        <v>0.49091139994086203</v>
      </c>
      <c r="S42" s="63">
        <f t="shared" si="18"/>
        <v>0.51636276474827836</v>
      </c>
      <c r="T42" s="63">
        <f t="shared" si="18"/>
        <v>0.54214720737051758</v>
      </c>
      <c r="U42" s="63">
        <f t="shared" si="18"/>
        <v>0.5682519964189684</v>
      </c>
      <c r="V42" s="63">
        <f t="shared" si="18"/>
        <v>0.59466223175741473</v>
      </c>
      <c r="W42" s="63">
        <f t="shared" si="18"/>
        <v>0.62136424267345181</v>
      </c>
      <c r="X42" s="63">
        <f t="shared" si="18"/>
        <v>0.6483415349813807</v>
      </c>
      <c r="Y42" s="63">
        <f t="shared" si="18"/>
        <v>0.67558015237034408</v>
      </c>
      <c r="Z42" s="63">
        <f t="shared" si="18"/>
        <v>0.70306398478707088</v>
      </c>
      <c r="AA42" s="63">
        <f t="shared" si="18"/>
        <v>0.73077769544482729</v>
      </c>
      <c r="AB42" s="63">
        <f t="shared" si="18"/>
        <v>0.75870780819827832</v>
      </c>
      <c r="AC42" s="63">
        <f t="shared" si="18"/>
        <v>0.78683940540517261</v>
      </c>
      <c r="AD42" s="63">
        <f t="shared" si="18"/>
        <v>0.8151556457601753</v>
      </c>
      <c r="AE42" s="63">
        <f t="shared" si="18"/>
        <v>0.84364244840948344</v>
      </c>
      <c r="AF42" s="63">
        <f t="shared" si="18"/>
        <v>0.87228237084052074</v>
      </c>
      <c r="AG42" s="63">
        <f t="shared" si="18"/>
        <v>0.90106070348275979</v>
      </c>
      <c r="AH42" s="63">
        <f t="shared" si="18"/>
        <v>0.9299647354546593</v>
      </c>
      <c r="AI42" s="63">
        <f t="shared" si="18"/>
        <v>0.95897546270534662</v>
      </c>
      <c r="AJ42" s="63">
        <f t="shared" si="18"/>
        <v>0.98808050746810283</v>
      </c>
      <c r="AK42" s="63">
        <f t="shared" si="18"/>
        <v>1.0172680831800001</v>
      </c>
      <c r="AL42" s="63">
        <f t="shared" si="18"/>
        <v>1.0461940232732587</v>
      </c>
      <c r="AM42" s="63">
        <f t="shared" si="18"/>
        <v>1.0751059979797404</v>
      </c>
      <c r="AN42" s="63">
        <f t="shared" si="18"/>
        <v>1.1039822116874551</v>
      </c>
      <c r="AO42" s="63">
        <f t="shared" si="18"/>
        <v>1.1328006906225452</v>
      </c>
      <c r="AP42" s="63">
        <f t="shared" si="18"/>
        <v>1.1615393104303744</v>
      </c>
      <c r="AQ42" s="63">
        <f t="shared" si="18"/>
        <v>1.1901758242276061</v>
      </c>
      <c r="AR42" s="63">
        <f t="shared" si="18"/>
        <v>1.2186878910761738</v>
      </c>
      <c r="AS42" s="63">
        <f t="shared" si="18"/>
        <v>1.2470531048283684</v>
      </c>
      <c r="AT42" s="63">
        <f t="shared" si="18"/>
        <v>1.2752490232914817</v>
      </c>
      <c r="AU42" s="63">
        <f t="shared" si="18"/>
        <v>1.3032531976591775</v>
      </c>
      <c r="AV42" s="63">
        <f t="shared" si="18"/>
        <v>1.3310432021558245</v>
      </c>
      <c r="AW42" s="63">
        <f t="shared" si="18"/>
        <v>1.3585966638394451</v>
      </c>
      <c r="AX42" s="63">
        <f t="shared" si="18"/>
        <v>1.385891292507873</v>
      </c>
      <c r="AY42" s="63">
        <f t="shared" si="18"/>
        <v>1.4129049106525551</v>
      </c>
      <c r="AZ42" s="63">
        <f t="shared" si="18"/>
        <v>1.4396154834037196</v>
      </c>
      <c r="BA42" s="63">
        <f t="shared" si="18"/>
        <v>1.4660011484106596</v>
      </c>
      <c r="BB42" s="63">
        <f t="shared" si="18"/>
        <v>1.4920402456003379</v>
      </c>
      <c r="BC42" s="63">
        <f t="shared" si="18"/>
        <v>1.5177113467579202</v>
      </c>
      <c r="BD42" s="63">
        <f t="shared" si="18"/>
        <v>1.5429932848726537</v>
      </c>
      <c r="BE42" s="63">
        <f t="shared" si="18"/>
        <v>1.5678651831931048</v>
      </c>
      <c r="BF42" s="15"/>
    </row>
    <row r="43" spans="2:58" x14ac:dyDescent="0.35">
      <c r="B43" s="12"/>
      <c r="C43" s="14"/>
      <c r="D43" s="14" t="s">
        <v>121</v>
      </c>
      <c r="E43" s="63">
        <f>E20*E47</f>
        <v>0.75839282640000005</v>
      </c>
      <c r="F43" s="63">
        <f t="shared" ref="F43:BE43" si="19">F20*F47</f>
        <v>0.75141641078999988</v>
      </c>
      <c r="G43" s="63">
        <f t="shared" si="19"/>
        <v>0.76079366174249996</v>
      </c>
      <c r="H43" s="63">
        <f t="shared" si="19"/>
        <v>0.77244681865499998</v>
      </c>
      <c r="I43" s="63">
        <f t="shared" si="19"/>
        <v>0.83681936693379344</v>
      </c>
      <c r="J43" s="63">
        <f t="shared" si="19"/>
        <v>0.90252345170483483</v>
      </c>
      <c r="K43" s="63">
        <f t="shared" si="19"/>
        <v>0.96953334660000157</v>
      </c>
      <c r="L43" s="63">
        <f t="shared" si="19"/>
        <v>0.9662267472067293</v>
      </c>
      <c r="M43" s="63">
        <f t="shared" si="19"/>
        <v>1.0023575096217638</v>
      </c>
      <c r="N43" s="63">
        <f t="shared" si="19"/>
        <v>1.1781324040143206</v>
      </c>
      <c r="O43" s="63">
        <f t="shared" si="19"/>
        <v>1.2500828104469011</v>
      </c>
      <c r="P43" s="63">
        <f t="shared" si="19"/>
        <v>1.3231937439232744</v>
      </c>
      <c r="Q43" s="63">
        <f t="shared" si="19"/>
        <v>1.3974227773184542</v>
      </c>
      <c r="R43" s="63">
        <f t="shared" si="19"/>
        <v>1.472734199822586</v>
      </c>
      <c r="S43" s="63">
        <f t="shared" si="19"/>
        <v>1.549088294244835</v>
      </c>
      <c r="T43" s="63">
        <f t="shared" si="19"/>
        <v>1.6264416221115527</v>
      </c>
      <c r="U43" s="63">
        <f t="shared" si="19"/>
        <v>1.7047559892569053</v>
      </c>
      <c r="V43" s="63">
        <f t="shared" si="19"/>
        <v>1.7839866952722443</v>
      </c>
      <c r="W43" s="63">
        <f t="shared" si="19"/>
        <v>1.8640927280203554</v>
      </c>
      <c r="X43" s="63">
        <f t="shared" si="19"/>
        <v>1.945024604944142</v>
      </c>
      <c r="Y43" s="63">
        <f t="shared" si="19"/>
        <v>2.0267404571110323</v>
      </c>
      <c r="Z43" s="63">
        <f t="shared" si="19"/>
        <v>2.1091919543612128</v>
      </c>
      <c r="AA43" s="63">
        <f t="shared" si="19"/>
        <v>2.1923330863344819</v>
      </c>
      <c r="AB43" s="63">
        <f t="shared" si="19"/>
        <v>2.276123424594835</v>
      </c>
      <c r="AC43" s="63">
        <f t="shared" si="19"/>
        <v>2.3605182162155178</v>
      </c>
      <c r="AD43" s="63">
        <f t="shared" si="19"/>
        <v>2.4454669372805258</v>
      </c>
      <c r="AE43" s="63">
        <f t="shared" si="19"/>
        <v>2.5309273452284504</v>
      </c>
      <c r="AF43" s="63">
        <f t="shared" si="19"/>
        <v>2.6168471125215622</v>
      </c>
      <c r="AG43" s="63">
        <f t="shared" si="19"/>
        <v>2.7031821104482794</v>
      </c>
      <c r="AH43" s="63">
        <f t="shared" si="19"/>
        <v>2.7898942063639778</v>
      </c>
      <c r="AI43" s="63">
        <f t="shared" si="19"/>
        <v>2.8769263881160398</v>
      </c>
      <c r="AJ43" s="63">
        <f t="shared" si="19"/>
        <v>2.9642415224043086</v>
      </c>
      <c r="AK43" s="63">
        <f t="shared" si="19"/>
        <v>3.05180424954</v>
      </c>
      <c r="AL43" s="63">
        <f t="shared" si="19"/>
        <v>3.1385820698197762</v>
      </c>
      <c r="AM43" s="63">
        <f t="shared" si="19"/>
        <v>3.2253179939392211</v>
      </c>
      <c r="AN43" s="63">
        <f t="shared" si="19"/>
        <v>3.3119466350623652</v>
      </c>
      <c r="AO43" s="63">
        <f t="shared" si="19"/>
        <v>3.3984020718676353</v>
      </c>
      <c r="AP43" s="63">
        <f t="shared" si="19"/>
        <v>3.4846179312911234</v>
      </c>
      <c r="AQ43" s="63">
        <f t="shared" si="19"/>
        <v>3.5705274726828184</v>
      </c>
      <c r="AR43" s="63">
        <f t="shared" si="19"/>
        <v>3.6560636732285214</v>
      </c>
      <c r="AS43" s="63">
        <f t="shared" si="19"/>
        <v>3.7411593144851052</v>
      </c>
      <c r="AT43" s="63">
        <f t="shared" si="19"/>
        <v>3.8257470698744451</v>
      </c>
      <c r="AU43" s="63">
        <f t="shared" si="19"/>
        <v>3.9097595929775322</v>
      </c>
      <c r="AV43" s="63">
        <f t="shared" si="19"/>
        <v>3.9931296064674733</v>
      </c>
      <c r="AW43" s="63">
        <f t="shared" si="19"/>
        <v>4.0757899915183353</v>
      </c>
      <c r="AX43" s="63">
        <f t="shared" si="19"/>
        <v>4.1576738775236191</v>
      </c>
      <c r="AY43" s="63">
        <f t="shared" si="19"/>
        <v>4.238714731957665</v>
      </c>
      <c r="AZ43" s="63">
        <f t="shared" si="19"/>
        <v>4.3188464502111588</v>
      </c>
      <c r="BA43" s="63">
        <f t="shared" si="19"/>
        <v>4.3980034452319785</v>
      </c>
      <c r="BB43" s="63">
        <f t="shared" si="19"/>
        <v>4.4761207368010139</v>
      </c>
      <c r="BC43" s="63">
        <f t="shared" si="19"/>
        <v>4.5531340402737603</v>
      </c>
      <c r="BD43" s="63">
        <f t="shared" si="19"/>
        <v>4.6289798546179615</v>
      </c>
      <c r="BE43" s="63">
        <f t="shared" si="19"/>
        <v>4.7035955495793145</v>
      </c>
      <c r="BF43" s="15"/>
    </row>
    <row r="44" spans="2:58" x14ac:dyDescent="0.35">
      <c r="B44" s="12"/>
      <c r="C44" s="14"/>
      <c r="D44" s="13" t="s">
        <v>59</v>
      </c>
      <c r="E44" s="63">
        <f>E21*E47</f>
        <v>1.0111904352000001</v>
      </c>
      <c r="F44" s="63">
        <f t="shared" ref="F44:BE44" si="20">F21*F47</f>
        <v>1.0018885477199999</v>
      </c>
      <c r="G44" s="63">
        <f t="shared" si="20"/>
        <v>1.0143915489899999</v>
      </c>
      <c r="H44" s="63">
        <f t="shared" si="20"/>
        <v>1.0299290915399999</v>
      </c>
      <c r="I44" s="63">
        <f t="shared" si="20"/>
        <v>1.1157591559117246</v>
      </c>
      <c r="J44" s="63">
        <f t="shared" si="20"/>
        <v>1.203364602273113</v>
      </c>
      <c r="K44" s="63">
        <f t="shared" si="20"/>
        <v>1.2927111288000022</v>
      </c>
      <c r="L44" s="63">
        <f t="shared" si="20"/>
        <v>1.2883023296089724</v>
      </c>
      <c r="M44" s="63">
        <f t="shared" si="20"/>
        <v>1.336476679495685</v>
      </c>
      <c r="N44" s="63">
        <f t="shared" si="20"/>
        <v>1.5708432053524275</v>
      </c>
      <c r="O44" s="63">
        <f t="shared" si="20"/>
        <v>1.6667770805958679</v>
      </c>
      <c r="P44" s="63">
        <f t="shared" si="20"/>
        <v>1.7642583252310324</v>
      </c>
      <c r="Q44" s="63">
        <f t="shared" si="20"/>
        <v>1.8632303697579389</v>
      </c>
      <c r="R44" s="63">
        <f t="shared" si="20"/>
        <v>1.9636455997634481</v>
      </c>
      <c r="S44" s="63">
        <f t="shared" si="20"/>
        <v>2.0654510589931134</v>
      </c>
      <c r="T44" s="63">
        <f t="shared" si="20"/>
        <v>2.1685888294820703</v>
      </c>
      <c r="U44" s="63">
        <f t="shared" si="20"/>
        <v>2.2730079856758736</v>
      </c>
      <c r="V44" s="63">
        <f t="shared" si="20"/>
        <v>2.3786489270296589</v>
      </c>
      <c r="W44" s="63">
        <f t="shared" si="20"/>
        <v>2.4854569706938072</v>
      </c>
      <c r="X44" s="63">
        <f t="shared" si="20"/>
        <v>2.5933661399255228</v>
      </c>
      <c r="Y44" s="63">
        <f t="shared" si="20"/>
        <v>2.7023206094813763</v>
      </c>
      <c r="Z44" s="63">
        <f t="shared" si="20"/>
        <v>2.8122559391482835</v>
      </c>
      <c r="AA44" s="63">
        <f t="shared" si="20"/>
        <v>2.9231107817793092</v>
      </c>
      <c r="AB44" s="63">
        <f t="shared" si="20"/>
        <v>3.0348312327931133</v>
      </c>
      <c r="AC44" s="63">
        <f t="shared" si="20"/>
        <v>3.1473576216206904</v>
      </c>
      <c r="AD44" s="63">
        <f t="shared" si="20"/>
        <v>3.2606225830407012</v>
      </c>
      <c r="AE44" s="63">
        <f t="shared" si="20"/>
        <v>3.3745697936379337</v>
      </c>
      <c r="AF44" s="63">
        <f t="shared" si="20"/>
        <v>3.489129483362083</v>
      </c>
      <c r="AG44" s="63">
        <f t="shared" si="20"/>
        <v>3.6042428139310392</v>
      </c>
      <c r="AH44" s="63">
        <f t="shared" si="20"/>
        <v>3.7198589418186372</v>
      </c>
      <c r="AI44" s="63">
        <f t="shared" si="20"/>
        <v>3.8359018508213865</v>
      </c>
      <c r="AJ44" s="63">
        <f t="shared" si="20"/>
        <v>3.9523220298724113</v>
      </c>
      <c r="AK44" s="63">
        <f t="shared" si="20"/>
        <v>4.0690723327200002</v>
      </c>
      <c r="AL44" s="63">
        <f t="shared" si="20"/>
        <v>4.1847760930930349</v>
      </c>
      <c r="AM44" s="63">
        <f t="shared" si="20"/>
        <v>4.3004239919189615</v>
      </c>
      <c r="AN44" s="63">
        <f t="shared" si="20"/>
        <v>4.4159288467498206</v>
      </c>
      <c r="AO44" s="63">
        <f t="shared" si="20"/>
        <v>4.5312027624901807</v>
      </c>
      <c r="AP44" s="63">
        <f t="shared" si="20"/>
        <v>4.6461572417214976</v>
      </c>
      <c r="AQ44" s="63">
        <f t="shared" si="20"/>
        <v>4.7607032969104246</v>
      </c>
      <c r="AR44" s="63">
        <f t="shared" si="20"/>
        <v>4.8747515643046953</v>
      </c>
      <c r="AS44" s="63">
        <f t="shared" si="20"/>
        <v>4.9882124193134736</v>
      </c>
      <c r="AT44" s="63">
        <f t="shared" si="20"/>
        <v>5.1009960931659268</v>
      </c>
      <c r="AU44" s="63">
        <f t="shared" si="20"/>
        <v>5.2130127906367099</v>
      </c>
      <c r="AV44" s="63">
        <f t="shared" si="20"/>
        <v>5.324172808623298</v>
      </c>
      <c r="AW44" s="63">
        <f t="shared" si="20"/>
        <v>5.4343866553577804</v>
      </c>
      <c r="AX44" s="63">
        <f t="shared" si="20"/>
        <v>5.5435651700314921</v>
      </c>
      <c r="AY44" s="63">
        <f t="shared" si="20"/>
        <v>5.6516196426102203</v>
      </c>
      <c r="AZ44" s="63">
        <f t="shared" si="20"/>
        <v>5.7584619336148783</v>
      </c>
      <c r="BA44" s="63">
        <f t="shared" si="20"/>
        <v>5.8640045936426386</v>
      </c>
      <c r="BB44" s="63">
        <f t="shared" si="20"/>
        <v>5.9681609824013515</v>
      </c>
      <c r="BC44" s="63">
        <f t="shared" si="20"/>
        <v>6.0708453870316808</v>
      </c>
      <c r="BD44" s="63">
        <f t="shared" si="20"/>
        <v>6.171973139490615</v>
      </c>
      <c r="BE44" s="63">
        <f t="shared" si="20"/>
        <v>6.271460732772419</v>
      </c>
      <c r="BF44" s="15"/>
    </row>
    <row r="45" spans="2:58" x14ac:dyDescent="0.35">
      <c r="B45" s="12"/>
      <c r="C45" s="14" t="s">
        <v>70</v>
      </c>
      <c r="D45" s="14"/>
      <c r="E45" s="45">
        <f>E22*E47</f>
        <v>3.7919641320000004</v>
      </c>
      <c r="F45" s="45">
        <f>F22*F47</f>
        <v>3.7570820539499996</v>
      </c>
      <c r="G45" s="45">
        <f t="shared" ref="G45:BE45" si="21">G22*G47</f>
        <v>3.8039683087124998</v>
      </c>
      <c r="H45" s="45">
        <f t="shared" si="21"/>
        <v>3.8622340932749997</v>
      </c>
      <c r="I45" s="45">
        <f t="shared" si="21"/>
        <v>4.1840968346689671</v>
      </c>
      <c r="J45" s="45">
        <f t="shared" si="21"/>
        <v>4.5126172585241742</v>
      </c>
      <c r="K45" s="45">
        <f t="shared" si="21"/>
        <v>4.8476667330000085</v>
      </c>
      <c r="L45" s="45">
        <f t="shared" si="21"/>
        <v>4.8311337360336468</v>
      </c>
      <c r="M45" s="45">
        <f t="shared" si="21"/>
        <v>5.0117875481088188</v>
      </c>
      <c r="N45" s="45">
        <f t="shared" si="21"/>
        <v>5.8906620200716029</v>
      </c>
      <c r="O45" s="45">
        <f t="shared" si="21"/>
        <v>6.2504140522345049</v>
      </c>
      <c r="P45" s="45">
        <f t="shared" si="21"/>
        <v>6.6159687196163715</v>
      </c>
      <c r="Q45" s="45">
        <f t="shared" si="21"/>
        <v>6.9871138865922706</v>
      </c>
      <c r="R45" s="45">
        <f t="shared" si="21"/>
        <v>7.3636709991129301</v>
      </c>
      <c r="S45" s="45">
        <f t="shared" si="21"/>
        <v>7.7454414712241757</v>
      </c>
      <c r="T45" s="45">
        <f t="shared" si="21"/>
        <v>8.1322081105577642</v>
      </c>
      <c r="U45" s="45">
        <f t="shared" si="21"/>
        <v>8.5237799462845256</v>
      </c>
      <c r="V45" s="45">
        <f t="shared" si="21"/>
        <v>8.919933476361221</v>
      </c>
      <c r="W45" s="45">
        <f t="shared" si="21"/>
        <v>9.320463640101778</v>
      </c>
      <c r="X45" s="45">
        <f t="shared" si="21"/>
        <v>9.7251230247207108</v>
      </c>
      <c r="Y45" s="45">
        <f t="shared" si="21"/>
        <v>10.133702285555161</v>
      </c>
      <c r="Z45" s="45">
        <f t="shared" si="21"/>
        <v>10.545959771806062</v>
      </c>
      <c r="AA45" s="45">
        <f t="shared" si="21"/>
        <v>10.96166543167241</v>
      </c>
      <c r="AB45" s="45">
        <f t="shared" si="21"/>
        <v>11.380617122974176</v>
      </c>
      <c r="AC45" s="45">
        <f t="shared" si="21"/>
        <v>11.802591081077589</v>
      </c>
      <c r="AD45" s="45">
        <f t="shared" si="21"/>
        <v>12.22733468640263</v>
      </c>
      <c r="AE45" s="45">
        <f t="shared" si="21"/>
        <v>12.654636726142252</v>
      </c>
      <c r="AF45" s="45">
        <f t="shared" si="21"/>
        <v>13.084235562607811</v>
      </c>
      <c r="AG45" s="45">
        <f t="shared" si="21"/>
        <v>13.515910552241397</v>
      </c>
      <c r="AH45" s="45">
        <f t="shared" si="21"/>
        <v>13.94947103181989</v>
      </c>
      <c r="AI45" s="45">
        <f t="shared" si="21"/>
        <v>14.384631940580199</v>
      </c>
      <c r="AJ45" s="45">
        <f t="shared" si="21"/>
        <v>14.821207612021542</v>
      </c>
      <c r="AK45" s="45">
        <f t="shared" si="21"/>
        <v>15.259021247700002</v>
      </c>
      <c r="AL45" s="45">
        <f t="shared" si="21"/>
        <v>15.692910349098881</v>
      </c>
      <c r="AM45" s="45">
        <f t="shared" si="21"/>
        <v>16.126589969696106</v>
      </c>
      <c r="AN45" s="45">
        <f t="shared" si="21"/>
        <v>16.559733175311827</v>
      </c>
      <c r="AO45" s="45">
        <f t="shared" si="21"/>
        <v>16.992010359338177</v>
      </c>
      <c r="AP45" s="45">
        <f t="shared" si="21"/>
        <v>17.423089656455616</v>
      </c>
      <c r="AQ45" s="45">
        <f t="shared" si="21"/>
        <v>17.852637363414093</v>
      </c>
      <c r="AR45" s="45">
        <f t="shared" si="21"/>
        <v>18.280318366142609</v>
      </c>
      <c r="AS45" s="45">
        <f t="shared" si="21"/>
        <v>18.705796572425527</v>
      </c>
      <c r="AT45" s="45">
        <f t="shared" si="21"/>
        <v>19.128735349372224</v>
      </c>
      <c r="AU45" s="45">
        <f t="shared" si="21"/>
        <v>19.548797964887662</v>
      </c>
      <c r="AV45" s="45">
        <f t="shared" si="21"/>
        <v>19.965648032337366</v>
      </c>
      <c r="AW45" s="45">
        <f t="shared" si="21"/>
        <v>20.378949957591676</v>
      </c>
      <c r="AX45" s="45">
        <f t="shared" si="21"/>
        <v>20.788369387618097</v>
      </c>
      <c r="AY45" s="45">
        <f t="shared" si="21"/>
        <v>21.193573659788328</v>
      </c>
      <c r="AZ45" s="45">
        <f t="shared" si="21"/>
        <v>21.594232251055793</v>
      </c>
      <c r="BA45" s="45">
        <f t="shared" si="21"/>
        <v>21.990017226159896</v>
      </c>
      <c r="BB45" s="45">
        <f t="shared" si="21"/>
        <v>22.380603684005067</v>
      </c>
      <c r="BC45" s="45">
        <f t="shared" si="21"/>
        <v>22.765670201368803</v>
      </c>
      <c r="BD45" s="45">
        <f t="shared" si="21"/>
        <v>23.144899273089806</v>
      </c>
      <c r="BE45" s="45">
        <f t="shared" si="21"/>
        <v>23.51797774789657</v>
      </c>
      <c r="BF45" s="15"/>
    </row>
    <row r="46" spans="2:58" x14ac:dyDescent="0.35">
      <c r="B46" s="12"/>
      <c r="C46" s="14"/>
      <c r="D46" s="14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15"/>
    </row>
    <row r="47" spans="2:58" x14ac:dyDescent="0.35">
      <c r="B47" s="12"/>
      <c r="C47" s="14" t="s">
        <v>65</v>
      </c>
      <c r="D47" s="13" t="s">
        <v>114</v>
      </c>
      <c r="E47" s="63">
        <v>4.0447617408000003</v>
      </c>
      <c r="F47" s="63">
        <v>4.0075541908799996</v>
      </c>
      <c r="G47" s="63">
        <v>4.0575661959599998</v>
      </c>
      <c r="H47" s="63">
        <v>4.1197163661599996</v>
      </c>
      <c r="I47" s="63">
        <v>4.4630366236468983</v>
      </c>
      <c r="J47" s="63">
        <v>4.8134584090924522</v>
      </c>
      <c r="K47" s="63">
        <v>5.1708445152000087</v>
      </c>
      <c r="L47" s="63">
        <v>5.1532093184358896</v>
      </c>
      <c r="M47" s="63">
        <v>5.3459067179827402</v>
      </c>
      <c r="N47" s="63">
        <v>6.28337282140971</v>
      </c>
      <c r="O47" s="63">
        <v>6.6671083223834717</v>
      </c>
      <c r="P47" s="63">
        <v>7.0570333009241297</v>
      </c>
      <c r="Q47" s="63">
        <v>7.4529214790317555</v>
      </c>
      <c r="R47" s="63">
        <v>7.8545823990537924</v>
      </c>
      <c r="S47" s="63">
        <v>8.2618042359724537</v>
      </c>
      <c r="T47" s="63">
        <v>8.6743553179282813</v>
      </c>
      <c r="U47" s="63">
        <v>9.0920319427034944</v>
      </c>
      <c r="V47" s="63">
        <v>9.5145957081186356</v>
      </c>
      <c r="W47" s="63">
        <v>9.9418278827752289</v>
      </c>
      <c r="X47" s="63">
        <v>10.373464559702091</v>
      </c>
      <c r="Y47" s="63">
        <v>10.809282437925505</v>
      </c>
      <c r="Z47" s="63">
        <v>11.249023756593134</v>
      </c>
      <c r="AA47" s="63">
        <v>11.692443127117237</v>
      </c>
      <c r="AB47" s="63">
        <v>12.139324931172453</v>
      </c>
      <c r="AC47" s="63">
        <v>12.589430486482762</v>
      </c>
      <c r="AD47" s="63">
        <v>13.042490332162805</v>
      </c>
      <c r="AE47" s="63">
        <v>13.498279174551735</v>
      </c>
      <c r="AF47" s="63">
        <v>13.956517933448332</v>
      </c>
      <c r="AG47" s="63">
        <v>14.416971255724157</v>
      </c>
      <c r="AH47" s="63">
        <v>14.879435767274549</v>
      </c>
      <c r="AI47" s="63">
        <v>15.343607403285546</v>
      </c>
      <c r="AJ47" s="63">
        <v>15.809288119489645</v>
      </c>
      <c r="AK47" s="63">
        <v>16.276289330880001</v>
      </c>
      <c r="AL47" s="63">
        <v>16.73910437237214</v>
      </c>
      <c r="AM47" s="63">
        <v>17.201695967675846</v>
      </c>
      <c r="AN47" s="63">
        <v>17.663715386999282</v>
      </c>
      <c r="AO47" s="63">
        <v>18.124811049960723</v>
      </c>
      <c r="AP47" s="63">
        <v>18.58462896688599</v>
      </c>
      <c r="AQ47" s="63">
        <v>19.042813187641698</v>
      </c>
      <c r="AR47" s="63">
        <v>19.499006257218781</v>
      </c>
      <c r="AS47" s="63">
        <v>19.952849677253894</v>
      </c>
      <c r="AT47" s="63">
        <v>20.403984372663707</v>
      </c>
      <c r="AU47" s="63">
        <v>20.852051162546839</v>
      </c>
      <c r="AV47" s="63">
        <v>21.296691234493192</v>
      </c>
      <c r="AW47" s="63">
        <v>21.737546621431122</v>
      </c>
      <c r="AX47" s="63">
        <v>22.174260680125968</v>
      </c>
      <c r="AY47" s="63">
        <v>22.606478570440881</v>
      </c>
      <c r="AZ47" s="63">
        <v>23.033847734459513</v>
      </c>
      <c r="BA47" s="63">
        <v>23.456018374570554</v>
      </c>
      <c r="BB47" s="63">
        <v>23.872643929605406</v>
      </c>
      <c r="BC47" s="63">
        <v>24.283381548126723</v>
      </c>
      <c r="BD47" s="63">
        <v>24.68789255796246</v>
      </c>
      <c r="BE47" s="63">
        <v>25.085842931089676</v>
      </c>
      <c r="BF47" s="15"/>
    </row>
    <row r="48" spans="2:58" x14ac:dyDescent="0.35">
      <c r="B48" s="12"/>
      <c r="C48" s="14"/>
      <c r="D48" s="14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15"/>
    </row>
    <row r="49" spans="2:58" ht="15" thickBot="1" x14ac:dyDescent="0.4"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7C68-7ADE-4AD5-8223-6D1FF5E89C22}">
  <sheetPr>
    <tabColor rgb="FF92D050"/>
  </sheetPr>
  <dimension ref="B1:BF12"/>
  <sheetViews>
    <sheetView workbookViewId="0"/>
  </sheetViews>
  <sheetFormatPr baseColWidth="10" defaultColWidth="11.453125" defaultRowHeight="14.5" x14ac:dyDescent="0.35"/>
  <cols>
    <col min="3" max="3" width="33.36328125" customWidth="1"/>
    <col min="4" max="4" width="41.90625" bestFit="1" customWidth="1"/>
    <col min="8" max="8" width="13.1796875" bestFit="1" customWidth="1"/>
    <col min="12" max="12" width="12.81640625" bestFit="1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79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68</v>
      </c>
      <c r="D6" s="13" t="s">
        <v>141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58" x14ac:dyDescent="0.35">
      <c r="B8" s="12"/>
      <c r="C8" s="14"/>
      <c r="D8" s="13" t="s">
        <v>33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58" x14ac:dyDescent="0.35">
      <c r="B9" s="12"/>
      <c r="C9" s="14" t="s">
        <v>69</v>
      </c>
      <c r="D9" s="14" t="s">
        <v>38</v>
      </c>
      <c r="E9" s="78">
        <v>6.25E-2</v>
      </c>
      <c r="F9" s="78">
        <v>6.25E-2</v>
      </c>
      <c r="G9" s="78">
        <v>6.25E-2</v>
      </c>
      <c r="H9" s="78">
        <v>6.25E-2</v>
      </c>
      <c r="I9" s="79">
        <v>6.25E-2</v>
      </c>
      <c r="J9" s="79">
        <v>6.25E-2</v>
      </c>
      <c r="K9" s="78">
        <v>7.2499999999999995E-2</v>
      </c>
      <c r="L9" s="79">
        <v>8.2500000000000004E-2</v>
      </c>
      <c r="M9" s="78">
        <v>8.4199999999999997E-2</v>
      </c>
      <c r="N9" s="78">
        <v>8.5900000000000004E-2</v>
      </c>
      <c r="O9" s="78">
        <v>8.7599999999999997E-2</v>
      </c>
      <c r="P9" s="78">
        <v>8.9300000000000004E-2</v>
      </c>
      <c r="Q9" s="78">
        <v>9.0999999999999998E-2</v>
      </c>
      <c r="R9" s="78">
        <v>9.2700000000000005E-2</v>
      </c>
      <c r="S9" s="78">
        <v>9.4399999999999998E-2</v>
      </c>
      <c r="T9" s="78">
        <v>9.6100000000000005E-2</v>
      </c>
      <c r="U9" s="78">
        <v>9.7799999999999998E-2</v>
      </c>
      <c r="V9" s="78">
        <v>9.9500000000000005E-2</v>
      </c>
      <c r="W9" s="78">
        <v>0.1012</v>
      </c>
      <c r="X9" s="78">
        <v>0.10290000000000001</v>
      </c>
      <c r="Y9" s="78">
        <v>0.1046</v>
      </c>
      <c r="Z9" s="78">
        <v>0.10630000000000001</v>
      </c>
      <c r="AA9" s="78">
        <v>0.108</v>
      </c>
      <c r="AB9" s="78">
        <v>0.10970000000000001</v>
      </c>
      <c r="AC9" s="78">
        <v>0.1114</v>
      </c>
      <c r="AD9" s="78">
        <v>0.11310000000000001</v>
      </c>
      <c r="AE9" s="78">
        <v>0.1148</v>
      </c>
      <c r="AF9" s="78">
        <v>0.11650000000000001</v>
      </c>
      <c r="AG9" s="78">
        <v>0.1182</v>
      </c>
      <c r="AH9" s="78">
        <v>0.11990000000000001</v>
      </c>
      <c r="AI9" s="78">
        <v>0.1216</v>
      </c>
      <c r="AJ9" s="78">
        <v>0.12330000000000001</v>
      </c>
      <c r="AK9" s="79">
        <v>0.125</v>
      </c>
      <c r="AL9" s="78">
        <v>0.125</v>
      </c>
      <c r="AM9" s="78">
        <v>0.125</v>
      </c>
      <c r="AN9" s="78">
        <v>0.125</v>
      </c>
      <c r="AO9" s="78">
        <v>0.125</v>
      </c>
      <c r="AP9" s="78">
        <v>0.125</v>
      </c>
      <c r="AQ9" s="78">
        <v>0.125</v>
      </c>
      <c r="AR9" s="78">
        <v>0.125</v>
      </c>
      <c r="AS9" s="78">
        <v>0.125</v>
      </c>
      <c r="AT9" s="78">
        <v>0.125</v>
      </c>
      <c r="AU9" s="78">
        <v>0.125</v>
      </c>
      <c r="AV9" s="78">
        <v>0.125</v>
      </c>
      <c r="AW9" s="78">
        <v>0.125</v>
      </c>
      <c r="AX9" s="78">
        <v>0.125</v>
      </c>
      <c r="AY9" s="78">
        <v>0.125</v>
      </c>
      <c r="AZ9" s="78">
        <v>0.125</v>
      </c>
      <c r="BA9" s="78">
        <v>0.125</v>
      </c>
      <c r="BB9" s="78">
        <v>0.125</v>
      </c>
      <c r="BC9" s="78">
        <v>0.125</v>
      </c>
      <c r="BD9" s="78">
        <v>0.125</v>
      </c>
      <c r="BE9" s="79">
        <v>0.125</v>
      </c>
      <c r="BF9" s="15"/>
    </row>
    <row r="10" spans="2:58" x14ac:dyDescent="0.35">
      <c r="B10" s="12"/>
      <c r="C10" s="14" t="s">
        <v>70</v>
      </c>
      <c r="D10" s="14" t="s">
        <v>39</v>
      </c>
      <c r="E10" s="78">
        <v>0.9375</v>
      </c>
      <c r="F10" s="78">
        <v>0.9375</v>
      </c>
      <c r="G10" s="78">
        <v>0.9375</v>
      </c>
      <c r="H10" s="78">
        <v>0.9375</v>
      </c>
      <c r="I10" s="78">
        <v>0.9375</v>
      </c>
      <c r="J10" s="78">
        <v>0.9375</v>
      </c>
      <c r="K10" s="78">
        <v>0.91749999999999998</v>
      </c>
      <c r="L10" s="78">
        <v>0.89749999999999996</v>
      </c>
      <c r="M10" s="78">
        <v>0.88859999999999995</v>
      </c>
      <c r="N10" s="78">
        <v>0.87970000000000004</v>
      </c>
      <c r="O10" s="78">
        <v>0.87080000000000002</v>
      </c>
      <c r="P10" s="78">
        <v>0.8619</v>
      </c>
      <c r="Q10" s="78">
        <v>0.85299999999999998</v>
      </c>
      <c r="R10" s="78">
        <v>0.84409999999999996</v>
      </c>
      <c r="S10" s="78">
        <v>0.83520000000000005</v>
      </c>
      <c r="T10" s="78">
        <v>0.82630000000000003</v>
      </c>
      <c r="U10" s="78">
        <v>0.81740000000000002</v>
      </c>
      <c r="V10" s="78">
        <v>0.8085</v>
      </c>
      <c r="W10" s="78">
        <v>0.79959999999999998</v>
      </c>
      <c r="X10" s="78">
        <v>0.79069999999999996</v>
      </c>
      <c r="Y10" s="78">
        <v>0.78180000000000005</v>
      </c>
      <c r="Z10" s="78">
        <v>0.77290000000000003</v>
      </c>
      <c r="AA10" s="78">
        <v>0.76400000000000001</v>
      </c>
      <c r="AB10" s="78">
        <v>0.75509999999999999</v>
      </c>
      <c r="AC10" s="78">
        <v>0.74619999999999997</v>
      </c>
      <c r="AD10" s="78">
        <v>0.73729999999999996</v>
      </c>
      <c r="AE10" s="78">
        <v>0.72840000000000005</v>
      </c>
      <c r="AF10" s="78">
        <v>0.71950000000000003</v>
      </c>
      <c r="AG10" s="78">
        <v>0.71060000000000001</v>
      </c>
      <c r="AH10" s="78">
        <v>0.70169999999999999</v>
      </c>
      <c r="AI10" s="78">
        <v>0.69279999999999997</v>
      </c>
      <c r="AJ10" s="78">
        <v>0.68389999999999995</v>
      </c>
      <c r="AK10" s="78">
        <v>0.67500000000000004</v>
      </c>
      <c r="AL10" s="78">
        <v>0.66500000000000004</v>
      </c>
      <c r="AM10" s="78">
        <v>0.65500000000000003</v>
      </c>
      <c r="AN10" s="78">
        <v>0.64500000000000002</v>
      </c>
      <c r="AO10" s="78">
        <v>0.63500000000000001</v>
      </c>
      <c r="AP10" s="78">
        <v>0.625</v>
      </c>
      <c r="AQ10" s="78">
        <v>0.61499999999999999</v>
      </c>
      <c r="AR10" s="78">
        <v>0.60499999999999998</v>
      </c>
      <c r="AS10" s="78">
        <v>0.59499999999999997</v>
      </c>
      <c r="AT10" s="78">
        <v>0.58499999999999996</v>
      </c>
      <c r="AU10" s="78">
        <v>0.57499999999999996</v>
      </c>
      <c r="AV10" s="78">
        <v>0.56499999999999995</v>
      </c>
      <c r="AW10" s="78">
        <v>0.55500000000000005</v>
      </c>
      <c r="AX10" s="78">
        <v>0.54500000000000004</v>
      </c>
      <c r="AY10" s="78">
        <v>0.53500000000000003</v>
      </c>
      <c r="AZ10" s="78">
        <v>0.52500000000000002</v>
      </c>
      <c r="BA10" s="78">
        <v>0.51500000000000001</v>
      </c>
      <c r="BB10" s="78">
        <v>0.505</v>
      </c>
      <c r="BC10" s="78">
        <v>0.495</v>
      </c>
      <c r="BD10" s="78">
        <v>0.48499999999999999</v>
      </c>
      <c r="BE10" s="78">
        <v>0.47499999999999998</v>
      </c>
      <c r="BF10" s="15"/>
    </row>
    <row r="11" spans="2:58" x14ac:dyDescent="0.35">
      <c r="B11" s="12"/>
      <c r="C11" s="14" t="s">
        <v>71</v>
      </c>
      <c r="D11" s="14" t="s">
        <v>41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0</v>
      </c>
      <c r="K11" s="78">
        <v>0.01</v>
      </c>
      <c r="L11" s="78">
        <v>0.02</v>
      </c>
      <c r="M11" s="78">
        <v>2.7199999999999998E-2</v>
      </c>
      <c r="N11" s="78">
        <v>3.44E-2</v>
      </c>
      <c r="O11" s="78">
        <v>4.1599999999999998E-2</v>
      </c>
      <c r="P11" s="78">
        <v>4.8800000000000003E-2</v>
      </c>
      <c r="Q11" s="78">
        <v>5.6000000000000001E-2</v>
      </c>
      <c r="R11" s="78">
        <v>6.3200000000000006E-2</v>
      </c>
      <c r="S11" s="78">
        <v>7.0400000000000004E-2</v>
      </c>
      <c r="T11" s="78">
        <v>7.7600000000000002E-2</v>
      </c>
      <c r="U11" s="78">
        <v>8.48E-2</v>
      </c>
      <c r="V11" s="78">
        <v>9.1999999999999998E-2</v>
      </c>
      <c r="W11" s="78">
        <v>9.9199999999999997E-2</v>
      </c>
      <c r="X11" s="78">
        <v>0.10639999999999999</v>
      </c>
      <c r="Y11" s="78">
        <v>0.11360000000000001</v>
      </c>
      <c r="Z11" s="78">
        <v>0.1208</v>
      </c>
      <c r="AA11" s="78">
        <v>0.128</v>
      </c>
      <c r="AB11" s="78">
        <v>0.13519999999999999</v>
      </c>
      <c r="AC11" s="78">
        <v>0.1424</v>
      </c>
      <c r="AD11" s="78">
        <v>0.14960000000000001</v>
      </c>
      <c r="AE11" s="78">
        <v>0.15679999999999999</v>
      </c>
      <c r="AF11" s="78">
        <v>0.16400000000000001</v>
      </c>
      <c r="AG11" s="78">
        <v>0.17119999999999999</v>
      </c>
      <c r="AH11" s="78">
        <v>0.1784</v>
      </c>
      <c r="AI11" s="78">
        <v>0.18559999999999999</v>
      </c>
      <c r="AJ11" s="78">
        <v>0.1928</v>
      </c>
      <c r="AK11" s="78">
        <v>0.2</v>
      </c>
      <c r="AL11" s="78">
        <v>0.21</v>
      </c>
      <c r="AM11" s="78">
        <v>0.22</v>
      </c>
      <c r="AN11" s="78">
        <v>0.23</v>
      </c>
      <c r="AO11" s="78">
        <v>0.24</v>
      </c>
      <c r="AP11" s="78">
        <v>0.25</v>
      </c>
      <c r="AQ11" s="78">
        <v>0.26</v>
      </c>
      <c r="AR11" s="78">
        <v>0.27</v>
      </c>
      <c r="AS11" s="78">
        <v>0.28000000000000003</v>
      </c>
      <c r="AT11" s="78">
        <v>0.28999999999999998</v>
      </c>
      <c r="AU11" s="78">
        <v>0.3</v>
      </c>
      <c r="AV11" s="78">
        <v>0.31</v>
      </c>
      <c r="AW11" s="78">
        <v>0.32</v>
      </c>
      <c r="AX11" s="78">
        <v>0.33</v>
      </c>
      <c r="AY11" s="78">
        <v>0.34</v>
      </c>
      <c r="AZ11" s="78">
        <v>0.35</v>
      </c>
      <c r="BA11" s="78">
        <v>0.36</v>
      </c>
      <c r="BB11" s="78">
        <v>0.37</v>
      </c>
      <c r="BC11" s="78">
        <v>0.38</v>
      </c>
      <c r="BD11" s="78">
        <v>0.39</v>
      </c>
      <c r="BE11" s="78">
        <v>0.4</v>
      </c>
      <c r="BF11" s="15"/>
    </row>
    <row r="12" spans="2:58" ht="15" thickBot="1" x14ac:dyDescent="0.4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README</vt:lpstr>
      <vt:lpstr>EmisionesFactorEmision</vt:lpstr>
      <vt:lpstr>ProduccionResiduosSolidos</vt:lpstr>
      <vt:lpstr>ParticipacionTechsSolidosBAU</vt:lpstr>
      <vt:lpstr>ParticipacionTechsSolidos</vt:lpstr>
      <vt:lpstr>RecuperacionMetanoRellenos</vt:lpstr>
      <vt:lpstr>ProduccionAguasResiduales</vt:lpstr>
      <vt:lpstr>ParticipacionTechsAguasBAU</vt:lpstr>
      <vt:lpstr>ParticipacionTechsAguas</vt:lpstr>
      <vt:lpstr>AguasResidualesIndustriales</vt:lpstr>
      <vt:lpstr>CAPEX_BAU</vt:lpstr>
      <vt:lpstr>CAPEX_220</vt:lpstr>
      <vt:lpstr>OPEXvariable_BAU</vt:lpstr>
      <vt:lpstr>OPEXvariable_220</vt:lpstr>
      <vt:lpstr>Externalidades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Ignacio Alfaro</dc:creator>
  <cp:keywords/>
  <dc:description/>
  <cp:lastModifiedBy>Ignacio  Alfaro Corrales</cp:lastModifiedBy>
  <cp:revision/>
  <dcterms:created xsi:type="dcterms:W3CDTF">2015-06-05T18:19:34Z</dcterms:created>
  <dcterms:modified xsi:type="dcterms:W3CDTF">2024-01-29T01:29:01Z</dcterms:modified>
  <cp:category/>
  <cp:contentStatus/>
</cp:coreProperties>
</file>