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ropbox\PLANMICC2050_compartido con equipo\Información solicitada\Agricultura\Banco Central Ecuador\Archivos Exportacion-Importacion\"/>
    </mc:Choice>
  </mc:AlternateContent>
  <xr:revisionPtr revIDLastSave="0" documentId="13_ncr:1_{85B70E38-C9B1-42E3-A451-9E33A5B6F718}" xr6:coauthVersionLast="47" xr6:coauthVersionMax="47" xr10:uidLastSave="{00000000-0000-0000-0000-000000000000}"/>
  <bookViews>
    <workbookView xWindow="-28920" yWindow="-120" windowWidth="29040" windowHeight="15720" firstSheet="3" activeTab="15" xr2:uid="{00000000-000D-0000-FFFF-FFFF00000000}"/>
  </bookViews>
  <sheets>
    <sheet name="ÍNDICE" sheetId="22" r:id="rId1"/>
    <sheet name="Notas" sheetId="21" state="hidden" r:id="rId2"/>
    <sheet name="Histórico Comercio Exterior" sheetId="27" r:id="rId3"/>
    <sheet name="2010" sheetId="12" r:id="rId4"/>
    <sheet name="2011" sheetId="13" r:id="rId5"/>
    <sheet name="2012" sheetId="14" r:id="rId6"/>
    <sheet name="2013" sheetId="15" r:id="rId7"/>
    <sheet name="2014" sheetId="16" r:id="rId8"/>
    <sheet name="2015" sheetId="17" r:id="rId9"/>
    <sheet name="2016" sheetId="18" r:id="rId10"/>
    <sheet name="2017" sheetId="19" r:id="rId11"/>
    <sheet name="2018" sheetId="20" r:id="rId12"/>
    <sheet name="2019" sheetId="23" r:id="rId13"/>
    <sheet name="2020" sheetId="25" r:id="rId14"/>
    <sheet name="2021" sheetId="26" r:id="rId15"/>
    <sheet name="2022" sheetId="28" r:id="rId16"/>
  </sheets>
  <definedNames>
    <definedName name="_xlnm._FilterDatabase" localSheetId="3" hidden="1">'2010'!$A$11:$A$69</definedName>
    <definedName name="_xlnm._FilterDatabase" localSheetId="4" hidden="1">'2011'!$A$11:$A$69</definedName>
    <definedName name="_xlnm._FilterDatabase" localSheetId="5" hidden="1">'2012'!$A$11:$A$69</definedName>
    <definedName name="_xlnm._FilterDatabase" localSheetId="6" hidden="1">'2013'!$A$11:$A$69</definedName>
    <definedName name="_xlnm._FilterDatabase" localSheetId="7" hidden="1">'2014'!$A$11:$A$69</definedName>
    <definedName name="_xlnm._FilterDatabase" localSheetId="8" hidden="1">'2015'!$A$11:$A$69</definedName>
    <definedName name="_xlnm._FilterDatabase" localSheetId="9" hidden="1">'2016'!$A$11:$A$69</definedName>
    <definedName name="_xlnm._FilterDatabase" localSheetId="10" hidden="1">'2017'!$A$11:$A$69</definedName>
    <definedName name="_xlnm._FilterDatabase" localSheetId="11" hidden="1">'2018'!$A$11:$A$69</definedName>
    <definedName name="_xlnm._FilterDatabase" localSheetId="12" hidden="1">'2019'!$A$11:$A$69</definedName>
    <definedName name="_xlnm._FilterDatabase" localSheetId="13" hidden="1">'2020'!$A$11:$A$69</definedName>
    <definedName name="_xlnm._FilterDatabase" localSheetId="14" hidden="1">'2021'!$A$11:$A$69</definedName>
    <definedName name="_xlnm.Print_Area" localSheetId="0">ÍNDICE!$A$1:$F$8</definedName>
    <definedName name="IDX" localSheetId="12">'2019'!#REF!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4" i="28" l="1"/>
  <c r="Q64" i="28"/>
  <c r="F64" i="28"/>
  <c r="G64" i="28"/>
  <c r="H22" i="27" l="1"/>
  <c r="G22" i="27"/>
  <c r="L69" i="28" l="1"/>
  <c r="K69" i="28"/>
  <c r="J69" i="28"/>
  <c r="I69" i="28"/>
  <c r="E69" i="28"/>
  <c r="D69" i="28"/>
  <c r="C69" i="28"/>
  <c r="B69" i="28"/>
  <c r="S68" i="28"/>
  <c r="R68" i="28"/>
  <c r="Q68" i="28"/>
  <c r="P68" i="28"/>
  <c r="N68" i="28"/>
  <c r="M68" i="28"/>
  <c r="G68" i="28"/>
  <c r="F68" i="28"/>
  <c r="S67" i="28"/>
  <c r="R67" i="28"/>
  <c r="Q67" i="28"/>
  <c r="P67" i="28"/>
  <c r="N67" i="28"/>
  <c r="M67" i="28"/>
  <c r="G67" i="28"/>
  <c r="F67" i="28"/>
  <c r="S66" i="28"/>
  <c r="R66" i="28"/>
  <c r="Q66" i="28"/>
  <c r="P66" i="28"/>
  <c r="N66" i="28"/>
  <c r="M66" i="28"/>
  <c r="G66" i="28"/>
  <c r="F66" i="28"/>
  <c r="S65" i="28"/>
  <c r="R65" i="28"/>
  <c r="Q65" i="28"/>
  <c r="P65" i="28"/>
  <c r="N65" i="28"/>
  <c r="M65" i="28"/>
  <c r="G65" i="28"/>
  <c r="F65" i="28"/>
  <c r="S64" i="28"/>
  <c r="R64" i="28"/>
  <c r="N64" i="28"/>
  <c r="M64" i="28"/>
  <c r="S63" i="28"/>
  <c r="R63" i="28"/>
  <c r="Q63" i="28"/>
  <c r="P63" i="28"/>
  <c r="N63" i="28"/>
  <c r="M63" i="28"/>
  <c r="G63" i="28"/>
  <c r="F63" i="28"/>
  <c r="S62" i="28"/>
  <c r="R62" i="28"/>
  <c r="Q62" i="28"/>
  <c r="P62" i="28"/>
  <c r="N62" i="28"/>
  <c r="M62" i="28"/>
  <c r="G62" i="28"/>
  <c r="F62" i="28"/>
  <c r="S61" i="28"/>
  <c r="R61" i="28"/>
  <c r="Q61" i="28"/>
  <c r="P61" i="28"/>
  <c r="N61" i="28"/>
  <c r="M61" i="28"/>
  <c r="G61" i="28"/>
  <c r="F61" i="28"/>
  <c r="S60" i="28"/>
  <c r="R60" i="28"/>
  <c r="Q60" i="28"/>
  <c r="P60" i="28"/>
  <c r="N60" i="28"/>
  <c r="M60" i="28"/>
  <c r="G60" i="28"/>
  <c r="F60" i="28"/>
  <c r="S59" i="28"/>
  <c r="R59" i="28"/>
  <c r="Q59" i="28"/>
  <c r="P59" i="28"/>
  <c r="N59" i="28"/>
  <c r="M59" i="28"/>
  <c r="G59" i="28"/>
  <c r="F59" i="28"/>
  <c r="S58" i="28"/>
  <c r="R58" i="28"/>
  <c r="Q58" i="28"/>
  <c r="P58" i="28"/>
  <c r="N58" i="28"/>
  <c r="M58" i="28"/>
  <c r="G58" i="28"/>
  <c r="F58" i="28"/>
  <c r="S57" i="28"/>
  <c r="R57" i="28"/>
  <c r="Q57" i="28"/>
  <c r="P57" i="28"/>
  <c r="N57" i="28"/>
  <c r="M57" i="28"/>
  <c r="G57" i="28"/>
  <c r="F57" i="28"/>
  <c r="S56" i="28"/>
  <c r="R56" i="28"/>
  <c r="Q56" i="28"/>
  <c r="P56" i="28"/>
  <c r="N56" i="28"/>
  <c r="M56" i="28"/>
  <c r="G56" i="28"/>
  <c r="F56" i="28"/>
  <c r="S55" i="28"/>
  <c r="R55" i="28"/>
  <c r="Q55" i="28"/>
  <c r="P55" i="28"/>
  <c r="N55" i="28"/>
  <c r="M55" i="28"/>
  <c r="G55" i="28"/>
  <c r="F55" i="28"/>
  <c r="S54" i="28"/>
  <c r="R54" i="28"/>
  <c r="Q54" i="28"/>
  <c r="P54" i="28"/>
  <c r="N54" i="28"/>
  <c r="M54" i="28"/>
  <c r="G54" i="28"/>
  <c r="F54" i="28"/>
  <c r="S53" i="28"/>
  <c r="R53" i="28"/>
  <c r="Q53" i="28"/>
  <c r="P53" i="28"/>
  <c r="N53" i="28"/>
  <c r="M53" i="28"/>
  <c r="G53" i="28"/>
  <c r="F53" i="28"/>
  <c r="S52" i="28"/>
  <c r="R52" i="28"/>
  <c r="Q52" i="28"/>
  <c r="P52" i="28"/>
  <c r="N52" i="28"/>
  <c r="M52" i="28"/>
  <c r="G52" i="28"/>
  <c r="F52" i="28"/>
  <c r="S51" i="28"/>
  <c r="R51" i="28"/>
  <c r="Q51" i="28"/>
  <c r="P51" i="28"/>
  <c r="N51" i="28"/>
  <c r="M51" i="28"/>
  <c r="G51" i="28"/>
  <c r="F51" i="28"/>
  <c r="S50" i="28"/>
  <c r="R50" i="28"/>
  <c r="Q50" i="28"/>
  <c r="P50" i="28"/>
  <c r="N50" i="28"/>
  <c r="M50" i="28"/>
  <c r="G50" i="28"/>
  <c r="F50" i="28"/>
  <c r="S49" i="28"/>
  <c r="R49" i="28"/>
  <c r="Q49" i="28"/>
  <c r="P49" i="28"/>
  <c r="N49" i="28"/>
  <c r="M49" i="28"/>
  <c r="G49" i="28"/>
  <c r="F49" i="28"/>
  <c r="S48" i="28"/>
  <c r="R48" i="28"/>
  <c r="Q48" i="28"/>
  <c r="P48" i="28"/>
  <c r="N48" i="28"/>
  <c r="M48" i="28"/>
  <c r="G48" i="28"/>
  <c r="F48" i="28"/>
  <c r="S47" i="28"/>
  <c r="R47" i="28"/>
  <c r="Q47" i="28"/>
  <c r="P47" i="28"/>
  <c r="N47" i="28"/>
  <c r="M47" i="28"/>
  <c r="G47" i="28"/>
  <c r="F47" i="28"/>
  <c r="S46" i="28"/>
  <c r="R46" i="28"/>
  <c r="Q46" i="28"/>
  <c r="P46" i="28"/>
  <c r="N46" i="28"/>
  <c r="M46" i="28"/>
  <c r="G46" i="28"/>
  <c r="F46" i="28"/>
  <c r="S45" i="28"/>
  <c r="R45" i="28"/>
  <c r="Q45" i="28"/>
  <c r="P45" i="28"/>
  <c r="N45" i="28"/>
  <c r="M45" i="28"/>
  <c r="G45" i="28"/>
  <c r="F45" i="28"/>
  <c r="S44" i="28"/>
  <c r="R44" i="28"/>
  <c r="Q44" i="28"/>
  <c r="P44" i="28"/>
  <c r="N44" i="28"/>
  <c r="M44" i="28"/>
  <c r="G44" i="28"/>
  <c r="F44" i="28"/>
  <c r="S43" i="28"/>
  <c r="R43" i="28"/>
  <c r="Q43" i="28"/>
  <c r="P43" i="28"/>
  <c r="N43" i="28"/>
  <c r="M43" i="28"/>
  <c r="G43" i="28"/>
  <c r="F43" i="28"/>
  <c r="S42" i="28"/>
  <c r="R42" i="28"/>
  <c r="Q42" i="28"/>
  <c r="P42" i="28"/>
  <c r="N42" i="28"/>
  <c r="M42" i="28"/>
  <c r="G42" i="28"/>
  <c r="F42" i="28"/>
  <c r="S41" i="28"/>
  <c r="R41" i="28"/>
  <c r="Q41" i="28"/>
  <c r="P41" i="28"/>
  <c r="N41" i="28"/>
  <c r="M41" i="28"/>
  <c r="G41" i="28"/>
  <c r="F41" i="28"/>
  <c r="S40" i="28"/>
  <c r="R40" i="28"/>
  <c r="Q40" i="28"/>
  <c r="P40" i="28"/>
  <c r="N40" i="28"/>
  <c r="M40" i="28"/>
  <c r="G40" i="28"/>
  <c r="F40" i="28"/>
  <c r="S39" i="28"/>
  <c r="R39" i="28"/>
  <c r="Q39" i="28"/>
  <c r="P39" i="28"/>
  <c r="N39" i="28"/>
  <c r="M39" i="28"/>
  <c r="G39" i="28"/>
  <c r="F39" i="28"/>
  <c r="S38" i="28"/>
  <c r="R38" i="28"/>
  <c r="Q38" i="28"/>
  <c r="P38" i="28"/>
  <c r="N38" i="28"/>
  <c r="M38" i="28"/>
  <c r="G38" i="28"/>
  <c r="F38" i="28"/>
  <c r="S37" i="28"/>
  <c r="R37" i="28"/>
  <c r="Q37" i="28"/>
  <c r="P37" i="28"/>
  <c r="N37" i="28"/>
  <c r="M37" i="28"/>
  <c r="G37" i="28"/>
  <c r="F37" i="28"/>
  <c r="S36" i="28"/>
  <c r="R36" i="28"/>
  <c r="Q36" i="28"/>
  <c r="P36" i="28"/>
  <c r="N36" i="28"/>
  <c r="M36" i="28"/>
  <c r="G36" i="28"/>
  <c r="F36" i="28"/>
  <c r="S35" i="28"/>
  <c r="R35" i="28"/>
  <c r="Q35" i="28"/>
  <c r="P35" i="28"/>
  <c r="N35" i="28"/>
  <c r="M35" i="28"/>
  <c r="G35" i="28"/>
  <c r="F35" i="28"/>
  <c r="S34" i="28"/>
  <c r="R34" i="28"/>
  <c r="Q34" i="28"/>
  <c r="P34" i="28"/>
  <c r="N34" i="28"/>
  <c r="M34" i="28"/>
  <c r="G34" i="28"/>
  <c r="F34" i="28"/>
  <c r="S33" i="28"/>
  <c r="R33" i="28"/>
  <c r="Q33" i="28"/>
  <c r="P33" i="28"/>
  <c r="N33" i="28"/>
  <c r="M33" i="28"/>
  <c r="G33" i="28"/>
  <c r="F33" i="28"/>
  <c r="S32" i="28"/>
  <c r="R32" i="28"/>
  <c r="Q32" i="28"/>
  <c r="P32" i="28"/>
  <c r="N32" i="28"/>
  <c r="M32" i="28"/>
  <c r="G32" i="28"/>
  <c r="F32" i="28"/>
  <c r="S31" i="28"/>
  <c r="R31" i="28"/>
  <c r="Q31" i="28"/>
  <c r="P31" i="28"/>
  <c r="N31" i="28"/>
  <c r="M31" i="28"/>
  <c r="G31" i="28"/>
  <c r="F31" i="28"/>
  <c r="S30" i="28"/>
  <c r="R30" i="28"/>
  <c r="Q30" i="28"/>
  <c r="P30" i="28"/>
  <c r="N30" i="28"/>
  <c r="M30" i="28"/>
  <c r="G30" i="28"/>
  <c r="F30" i="28"/>
  <c r="S29" i="28"/>
  <c r="R29" i="28"/>
  <c r="Q29" i="28"/>
  <c r="P29" i="28"/>
  <c r="N29" i="28"/>
  <c r="M29" i="28"/>
  <c r="G29" i="28"/>
  <c r="F29" i="28"/>
  <c r="S28" i="28"/>
  <c r="R28" i="28"/>
  <c r="Q28" i="28"/>
  <c r="P28" i="28"/>
  <c r="N28" i="28"/>
  <c r="M28" i="28"/>
  <c r="G28" i="28"/>
  <c r="F28" i="28"/>
  <c r="S27" i="28"/>
  <c r="R27" i="28"/>
  <c r="Q27" i="28"/>
  <c r="P27" i="28"/>
  <c r="N27" i="28"/>
  <c r="M27" i="28"/>
  <c r="G27" i="28"/>
  <c r="F27" i="28"/>
  <c r="S26" i="28"/>
  <c r="R26" i="28"/>
  <c r="Q26" i="28"/>
  <c r="P26" i="28"/>
  <c r="N26" i="28"/>
  <c r="M26" i="28"/>
  <c r="G26" i="28"/>
  <c r="F26" i="28"/>
  <c r="S25" i="28"/>
  <c r="R25" i="28"/>
  <c r="Q25" i="28"/>
  <c r="P25" i="28"/>
  <c r="N25" i="28"/>
  <c r="M25" i="28"/>
  <c r="G25" i="28"/>
  <c r="F25" i="28"/>
  <c r="S24" i="28"/>
  <c r="R24" i="28"/>
  <c r="Q24" i="28"/>
  <c r="P24" i="28"/>
  <c r="N24" i="28"/>
  <c r="M24" i="28"/>
  <c r="G24" i="28"/>
  <c r="F24" i="28"/>
  <c r="S23" i="28"/>
  <c r="R23" i="28"/>
  <c r="Q23" i="28"/>
  <c r="P23" i="28"/>
  <c r="N23" i="28"/>
  <c r="M23" i="28"/>
  <c r="G23" i="28"/>
  <c r="F23" i="28"/>
  <c r="S22" i="28"/>
  <c r="R22" i="28"/>
  <c r="Q22" i="28"/>
  <c r="P22" i="28"/>
  <c r="N22" i="28"/>
  <c r="M22" i="28"/>
  <c r="G22" i="28"/>
  <c r="F22" i="28"/>
  <c r="S21" i="28"/>
  <c r="R21" i="28"/>
  <c r="Q21" i="28"/>
  <c r="P21" i="28"/>
  <c r="N21" i="28"/>
  <c r="M21" i="28"/>
  <c r="G21" i="28"/>
  <c r="F21" i="28"/>
  <c r="S20" i="28"/>
  <c r="R20" i="28"/>
  <c r="Q20" i="28"/>
  <c r="P20" i="28"/>
  <c r="N20" i="28"/>
  <c r="M20" i="28"/>
  <c r="G20" i="28"/>
  <c r="F20" i="28"/>
  <c r="S19" i="28"/>
  <c r="R19" i="28"/>
  <c r="Q19" i="28"/>
  <c r="P19" i="28"/>
  <c r="N19" i="28"/>
  <c r="M19" i="28"/>
  <c r="G19" i="28"/>
  <c r="F19" i="28"/>
  <c r="S18" i="28"/>
  <c r="R18" i="28"/>
  <c r="Q18" i="28"/>
  <c r="P18" i="28"/>
  <c r="N18" i="28"/>
  <c r="M18" i="28"/>
  <c r="G18" i="28"/>
  <c r="F18" i="28"/>
  <c r="S17" i="28"/>
  <c r="R17" i="28"/>
  <c r="Q17" i="28"/>
  <c r="P17" i="28"/>
  <c r="N17" i="28"/>
  <c r="M17" i="28"/>
  <c r="G17" i="28"/>
  <c r="F17" i="28"/>
  <c r="S16" i="28"/>
  <c r="R16" i="28"/>
  <c r="Q16" i="28"/>
  <c r="P16" i="28"/>
  <c r="N16" i="28"/>
  <c r="M16" i="28"/>
  <c r="G16" i="28"/>
  <c r="F16" i="28"/>
  <c r="S15" i="28"/>
  <c r="R15" i="28"/>
  <c r="Q15" i="28"/>
  <c r="P15" i="28"/>
  <c r="N15" i="28"/>
  <c r="M15" i="28"/>
  <c r="G15" i="28"/>
  <c r="F15" i="28"/>
  <c r="S14" i="28"/>
  <c r="R14" i="28"/>
  <c r="Q14" i="28"/>
  <c r="P14" i="28"/>
  <c r="N14" i="28"/>
  <c r="M14" i="28"/>
  <c r="G14" i="28"/>
  <c r="F14" i="28"/>
  <c r="S13" i="28"/>
  <c r="R13" i="28"/>
  <c r="Q13" i="28"/>
  <c r="P13" i="28"/>
  <c r="N13" i="28"/>
  <c r="M13" i="28"/>
  <c r="G13" i="28"/>
  <c r="F13" i="28"/>
  <c r="S12" i="28"/>
  <c r="R12" i="28"/>
  <c r="Q12" i="28"/>
  <c r="P12" i="28"/>
  <c r="N12" i="28"/>
  <c r="M12" i="28"/>
  <c r="G12" i="28"/>
  <c r="F12" i="28"/>
  <c r="S11" i="28"/>
  <c r="R11" i="28"/>
  <c r="Q11" i="28"/>
  <c r="P11" i="28"/>
  <c r="N11" i="28"/>
  <c r="M11" i="28"/>
  <c r="G11" i="28"/>
  <c r="F11" i="28"/>
  <c r="T22" i="28" l="1"/>
  <c r="T26" i="28"/>
  <c r="T27" i="28"/>
  <c r="T30" i="28"/>
  <c r="T35" i="28"/>
  <c r="T46" i="28"/>
  <c r="T12" i="28"/>
  <c r="S69" i="28"/>
  <c r="M69" i="28"/>
  <c r="R69" i="28"/>
  <c r="U19" i="28"/>
  <c r="U12" i="28"/>
  <c r="U15" i="28"/>
  <c r="T43" i="28"/>
  <c r="T42" i="28"/>
  <c r="T39" i="28"/>
  <c r="T38" i="28"/>
  <c r="T34" i="28"/>
  <c r="T31" i="28"/>
  <c r="T23" i="28"/>
  <c r="T19" i="28"/>
  <c r="T18" i="28"/>
  <c r="U18" i="28"/>
  <c r="T16" i="28"/>
  <c r="U16" i="28"/>
  <c r="T15" i="28"/>
  <c r="T14" i="28"/>
  <c r="U14" i="28"/>
  <c r="T11" i="28"/>
  <c r="U11" i="28"/>
  <c r="U67" i="28"/>
  <c r="Q69" i="28"/>
  <c r="U26" i="28"/>
  <c r="U30" i="28"/>
  <c r="U32" i="28"/>
  <c r="U34" i="28"/>
  <c r="U35" i="28"/>
  <c r="U38" i="28"/>
  <c r="U39" i="28"/>
  <c r="U40" i="28"/>
  <c r="U42" i="28"/>
  <c r="U43" i="28"/>
  <c r="U44" i="28"/>
  <c r="U46" i="28"/>
  <c r="T47" i="28"/>
  <c r="T50" i="28"/>
  <c r="T51" i="28"/>
  <c r="T52" i="28"/>
  <c r="T54" i="28"/>
  <c r="T55" i="28"/>
  <c r="T56" i="28"/>
  <c r="T58" i="28"/>
  <c r="T59" i="28"/>
  <c r="T62" i="28"/>
  <c r="T63" i="28"/>
  <c r="T66" i="28"/>
  <c r="T67" i="28"/>
  <c r="P69" i="28"/>
  <c r="U20" i="28"/>
  <c r="U22" i="28"/>
  <c r="U23" i="28"/>
  <c r="U24" i="28"/>
  <c r="U27" i="28"/>
  <c r="U28" i="28"/>
  <c r="U31" i="28"/>
  <c r="U36" i="28"/>
  <c r="U47" i="28"/>
  <c r="U48" i="28"/>
  <c r="U50" i="28"/>
  <c r="U51" i="28"/>
  <c r="U52" i="28"/>
  <c r="U54" i="28"/>
  <c r="U55" i="28"/>
  <c r="U56" i="28"/>
  <c r="U58" i="28"/>
  <c r="U59" i="28"/>
  <c r="U60" i="28"/>
  <c r="U62" i="28"/>
  <c r="U64" i="28"/>
  <c r="U66" i="28"/>
  <c r="U68" i="28"/>
  <c r="N69" i="28"/>
  <c r="T13" i="28"/>
  <c r="T17" i="28"/>
  <c r="U49" i="28"/>
  <c r="U53" i="28"/>
  <c r="U57" i="28"/>
  <c r="U61" i="28"/>
  <c r="U63" i="28"/>
  <c r="U65" i="28"/>
  <c r="T24" i="28"/>
  <c r="T29" i="28"/>
  <c r="T33" i="28"/>
  <c r="T36" i="28"/>
  <c r="T37" i="28"/>
  <c r="T41" i="28"/>
  <c r="T44" i="28"/>
  <c r="T45" i="28"/>
  <c r="U13" i="28"/>
  <c r="U17" i="28"/>
  <c r="T20" i="28"/>
  <c r="T21" i="28"/>
  <c r="T25" i="28"/>
  <c r="T28" i="28"/>
  <c r="T32" i="28"/>
  <c r="T40" i="28"/>
  <c r="U21" i="28"/>
  <c r="U25" i="28"/>
  <c r="U29" i="28"/>
  <c r="U33" i="28"/>
  <c r="U37" i="28"/>
  <c r="U41" i="28"/>
  <c r="U45" i="28"/>
  <c r="T48" i="28"/>
  <c r="T49" i="28"/>
  <c r="T53" i="28"/>
  <c r="T57" i="28"/>
  <c r="T60" i="28"/>
  <c r="T61" i="28"/>
  <c r="T64" i="28"/>
  <c r="T65" i="28"/>
  <c r="T68" i="28"/>
  <c r="F69" i="28"/>
  <c r="G69" i="28"/>
  <c r="F12" i="26"/>
  <c r="F13" i="26"/>
  <c r="F14" i="26"/>
  <c r="F15" i="26"/>
  <c r="F16" i="26"/>
  <c r="F17" i="26"/>
  <c r="F18" i="26"/>
  <c r="F19" i="26"/>
  <c r="T69" i="28" l="1"/>
  <c r="U69" i="28"/>
  <c r="F26" i="26"/>
  <c r="G26" i="26"/>
  <c r="F27" i="26"/>
  <c r="G27" i="26"/>
  <c r="F28" i="26"/>
  <c r="G28" i="26"/>
  <c r="F29" i="26"/>
  <c r="G29" i="26"/>
  <c r="F30" i="26"/>
  <c r="G30" i="26"/>
  <c r="F31" i="26"/>
  <c r="G31" i="26"/>
  <c r="F32" i="26"/>
  <c r="G32" i="26"/>
  <c r="F33" i="26"/>
  <c r="G33" i="26"/>
  <c r="F34" i="26"/>
  <c r="G34" i="26"/>
  <c r="C69" i="26"/>
  <c r="F26" i="25" l="1"/>
  <c r="G26" i="25"/>
  <c r="G34" i="25"/>
  <c r="F34" i="25"/>
  <c r="F26" i="23"/>
  <c r="G26" i="23"/>
  <c r="F27" i="23"/>
  <c r="G27" i="23"/>
  <c r="G34" i="23"/>
  <c r="F34" i="23"/>
  <c r="F26" i="20"/>
  <c r="G26" i="20"/>
  <c r="G34" i="20"/>
  <c r="F34" i="20"/>
  <c r="F26" i="19"/>
  <c r="G26" i="19"/>
  <c r="F27" i="19"/>
  <c r="G27" i="19"/>
  <c r="G34" i="19"/>
  <c r="F34" i="19"/>
  <c r="F26" i="18"/>
  <c r="G26" i="18"/>
  <c r="F27" i="18"/>
  <c r="G27" i="18"/>
  <c r="G34" i="18"/>
  <c r="F34" i="18"/>
  <c r="F26" i="17"/>
  <c r="G26" i="17"/>
  <c r="F34" i="17"/>
  <c r="G34" i="17"/>
  <c r="F26" i="16"/>
  <c r="G26" i="16"/>
  <c r="F27" i="16"/>
  <c r="G27" i="16"/>
  <c r="G34" i="16"/>
  <c r="F34" i="16"/>
  <c r="F26" i="15"/>
  <c r="G26" i="15"/>
  <c r="F27" i="15"/>
  <c r="G27" i="15"/>
  <c r="G34" i="15"/>
  <c r="F34" i="15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26" i="12"/>
  <c r="G26" i="12"/>
  <c r="F27" i="12"/>
  <c r="G27" i="12"/>
  <c r="G34" i="12"/>
  <c r="F34" i="12"/>
  <c r="G10" i="27" l="1"/>
  <c r="H10" i="27"/>
  <c r="G11" i="27"/>
  <c r="H11" i="27"/>
  <c r="G12" i="27"/>
  <c r="H12" i="27"/>
  <c r="G13" i="27"/>
  <c r="H13" i="27"/>
  <c r="G14" i="27"/>
  <c r="H14" i="27"/>
  <c r="G15" i="27"/>
  <c r="H15" i="27"/>
  <c r="G16" i="27"/>
  <c r="H16" i="27"/>
  <c r="G17" i="27"/>
  <c r="H17" i="27"/>
  <c r="G18" i="27"/>
  <c r="H18" i="27"/>
  <c r="G19" i="27"/>
  <c r="H19" i="27"/>
  <c r="G20" i="27"/>
  <c r="H20" i="27"/>
  <c r="G21" i="27"/>
  <c r="H21" i="27"/>
  <c r="G68" i="26" l="1"/>
  <c r="F68" i="26"/>
  <c r="G67" i="26"/>
  <c r="F67" i="26"/>
  <c r="G66" i="26"/>
  <c r="F66" i="26"/>
  <c r="G65" i="26"/>
  <c r="F65" i="26"/>
  <c r="G64" i="26"/>
  <c r="F64" i="26"/>
  <c r="G63" i="26"/>
  <c r="F63" i="26"/>
  <c r="G62" i="26"/>
  <c r="F62" i="26"/>
  <c r="G61" i="26"/>
  <c r="F61" i="26"/>
  <c r="G60" i="26"/>
  <c r="F60" i="26"/>
  <c r="G59" i="26"/>
  <c r="F59" i="26"/>
  <c r="G58" i="26"/>
  <c r="F58" i="26"/>
  <c r="G57" i="26"/>
  <c r="F57" i="26"/>
  <c r="G56" i="26"/>
  <c r="F56" i="26"/>
  <c r="G55" i="26"/>
  <c r="F55" i="26"/>
  <c r="G54" i="26"/>
  <c r="F54" i="26"/>
  <c r="G53" i="26"/>
  <c r="F53" i="26"/>
  <c r="G52" i="26"/>
  <c r="F52" i="26"/>
  <c r="G51" i="26"/>
  <c r="F51" i="26"/>
  <c r="G50" i="26"/>
  <c r="F50" i="26"/>
  <c r="G49" i="26"/>
  <c r="F49" i="26"/>
  <c r="G48" i="26"/>
  <c r="F48" i="26"/>
  <c r="G47" i="26"/>
  <c r="F47" i="26"/>
  <c r="G46" i="26"/>
  <c r="F46" i="26"/>
  <c r="G45" i="26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G18" i="26"/>
  <c r="G17" i="26"/>
  <c r="G16" i="26"/>
  <c r="G15" i="26"/>
  <c r="G14" i="26"/>
  <c r="G13" i="26"/>
  <c r="G12" i="26"/>
  <c r="G11" i="26"/>
  <c r="F11" i="26"/>
  <c r="G33" i="12" l="1"/>
  <c r="F33" i="12"/>
  <c r="G52" i="12"/>
  <c r="F52" i="12"/>
  <c r="G51" i="12"/>
  <c r="F51" i="12"/>
  <c r="G52" i="13"/>
  <c r="F52" i="13"/>
  <c r="G51" i="13"/>
  <c r="F51" i="13"/>
  <c r="F51" i="14"/>
  <c r="G51" i="14"/>
  <c r="F52" i="14"/>
  <c r="G52" i="14"/>
  <c r="G33" i="15"/>
  <c r="F33" i="15"/>
  <c r="G52" i="15"/>
  <c r="F52" i="15"/>
  <c r="G51" i="15"/>
  <c r="F51" i="15"/>
  <c r="G33" i="16"/>
  <c r="F33" i="16"/>
  <c r="G52" i="16"/>
  <c r="F52" i="16"/>
  <c r="G51" i="16"/>
  <c r="F51" i="16"/>
  <c r="G33" i="17"/>
  <c r="F33" i="17"/>
  <c r="G52" i="17"/>
  <c r="F52" i="17"/>
  <c r="G51" i="17"/>
  <c r="F51" i="17"/>
  <c r="G33" i="18"/>
  <c r="F33" i="18"/>
  <c r="G52" i="18"/>
  <c r="F52" i="18"/>
  <c r="G51" i="18"/>
  <c r="F51" i="18"/>
  <c r="G33" i="19"/>
  <c r="F33" i="19"/>
  <c r="G52" i="19"/>
  <c r="F52" i="19"/>
  <c r="G51" i="19"/>
  <c r="F51" i="19"/>
  <c r="G33" i="20"/>
  <c r="F33" i="20"/>
  <c r="G52" i="20"/>
  <c r="F52" i="20"/>
  <c r="G51" i="20"/>
  <c r="F51" i="20"/>
  <c r="G33" i="23"/>
  <c r="F33" i="23"/>
  <c r="G52" i="23"/>
  <c r="F52" i="23"/>
  <c r="G51" i="23"/>
  <c r="F51" i="23"/>
  <c r="G52" i="25"/>
  <c r="F52" i="25"/>
  <c r="G51" i="25"/>
  <c r="F51" i="25"/>
  <c r="G33" i="25"/>
  <c r="F33" i="25"/>
  <c r="E69" i="26" l="1"/>
  <c r="D69" i="26"/>
  <c r="B69" i="26"/>
  <c r="F69" i="26" l="1"/>
  <c r="G69" i="26"/>
  <c r="F61" i="25"/>
  <c r="G61" i="25"/>
  <c r="F62" i="25"/>
  <c r="G62" i="25"/>
  <c r="F63" i="25"/>
  <c r="G63" i="25"/>
  <c r="F64" i="25"/>
  <c r="G64" i="25"/>
  <c r="F65" i="25"/>
  <c r="G65" i="25"/>
  <c r="F66" i="25"/>
  <c r="G66" i="25"/>
  <c r="F67" i="25"/>
  <c r="G67" i="25"/>
  <c r="F68" i="25"/>
  <c r="G68" i="25"/>
  <c r="D69" i="25"/>
  <c r="E69" i="25"/>
  <c r="F16" i="25" l="1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C69" i="25" l="1"/>
  <c r="G69" i="25" s="1"/>
  <c r="B69" i="25"/>
  <c r="F69" i="25" s="1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15" i="25"/>
  <c r="F15" i="25"/>
  <c r="G14" i="25"/>
  <c r="F14" i="25"/>
  <c r="G13" i="25"/>
  <c r="F13" i="25"/>
  <c r="G12" i="25"/>
  <c r="F12" i="25"/>
  <c r="G11" i="25"/>
  <c r="F11" i="25"/>
  <c r="E69" i="20" l="1"/>
  <c r="D69" i="20"/>
  <c r="C69" i="20"/>
  <c r="B69" i="20"/>
  <c r="F28" i="23" l="1"/>
  <c r="F29" i="23"/>
  <c r="F30" i="23"/>
  <c r="F31" i="23"/>
  <c r="F32" i="23"/>
  <c r="F35" i="23"/>
  <c r="F36" i="23"/>
  <c r="F37" i="23"/>
  <c r="F46" i="23" l="1"/>
  <c r="G46" i="23"/>
  <c r="F47" i="23"/>
  <c r="G47" i="23"/>
  <c r="F48" i="23"/>
  <c r="G48" i="23"/>
  <c r="F49" i="23"/>
  <c r="G49" i="23"/>
  <c r="F50" i="23"/>
  <c r="G50" i="23"/>
  <c r="F53" i="23"/>
  <c r="G53" i="23"/>
  <c r="F54" i="23"/>
  <c r="G54" i="23"/>
  <c r="F17" i="23" l="1"/>
  <c r="F18" i="23"/>
  <c r="F19" i="23"/>
  <c r="F20" i="23"/>
  <c r="F21" i="23"/>
  <c r="F22" i="23"/>
  <c r="F23" i="23"/>
  <c r="F24" i="23"/>
  <c r="G40" i="12"/>
  <c r="F40" i="12"/>
  <c r="G40" i="13"/>
  <c r="F40" i="13"/>
  <c r="G40" i="14"/>
  <c r="F40" i="14"/>
  <c r="G40" i="15"/>
  <c r="F40" i="15"/>
  <c r="G40" i="16"/>
  <c r="F40" i="16"/>
  <c r="G40" i="17"/>
  <c r="F40" i="17"/>
  <c r="G40" i="18"/>
  <c r="F40" i="18"/>
  <c r="G40" i="19"/>
  <c r="F40" i="19"/>
  <c r="F40" i="20"/>
  <c r="G40" i="20"/>
  <c r="G40" i="23" l="1"/>
  <c r="F40" i="23"/>
  <c r="E69" i="23" l="1"/>
  <c r="D69" i="23"/>
  <c r="C69" i="23"/>
  <c r="B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45" i="23"/>
  <c r="F45" i="23"/>
  <c r="G44" i="23"/>
  <c r="F44" i="23"/>
  <c r="G43" i="23"/>
  <c r="F43" i="23"/>
  <c r="G42" i="23"/>
  <c r="F42" i="23"/>
  <c r="G41" i="23"/>
  <c r="F41" i="23"/>
  <c r="G39" i="23"/>
  <c r="F39" i="23"/>
  <c r="G38" i="23"/>
  <c r="F38" i="23"/>
  <c r="G37" i="23"/>
  <c r="G36" i="23"/>
  <c r="G35" i="23"/>
  <c r="G32" i="23"/>
  <c r="G31" i="23"/>
  <c r="G30" i="23"/>
  <c r="G29" i="23"/>
  <c r="G28" i="23"/>
  <c r="G25" i="23"/>
  <c r="F25" i="23"/>
  <c r="G24" i="23"/>
  <c r="G23" i="23"/>
  <c r="G22" i="23"/>
  <c r="G21" i="23"/>
  <c r="G20" i="23"/>
  <c r="G19" i="23"/>
  <c r="G18" i="23"/>
  <c r="G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69" i="23" l="1"/>
  <c r="F69" i="23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39" i="20"/>
  <c r="F39" i="20"/>
  <c r="G38" i="20"/>
  <c r="F38" i="20"/>
  <c r="G37" i="20"/>
  <c r="F37" i="20"/>
  <c r="G36" i="20"/>
  <c r="F36" i="20"/>
  <c r="G35" i="20"/>
  <c r="F35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F69" i="20" l="1"/>
  <c r="G69" i="20"/>
  <c r="E69" i="19"/>
  <c r="D69" i="19"/>
  <c r="C69" i="19"/>
  <c r="B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F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2" i="19"/>
  <c r="F42" i="19"/>
  <c r="G41" i="19"/>
  <c r="F41" i="19"/>
  <c r="G39" i="19"/>
  <c r="F39" i="19"/>
  <c r="G38" i="19"/>
  <c r="F38" i="19"/>
  <c r="G37" i="19"/>
  <c r="F37" i="19"/>
  <c r="G36" i="19"/>
  <c r="F36" i="19"/>
  <c r="G35" i="19"/>
  <c r="F35" i="19"/>
  <c r="G32" i="19"/>
  <c r="F32" i="19"/>
  <c r="G31" i="19"/>
  <c r="F31" i="19"/>
  <c r="G30" i="19"/>
  <c r="F30" i="19"/>
  <c r="G29" i="19"/>
  <c r="F29" i="19"/>
  <c r="G28" i="19"/>
  <c r="F28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E69" i="18"/>
  <c r="D69" i="18"/>
  <c r="C69" i="18"/>
  <c r="B69" i="18"/>
  <c r="G68" i="18"/>
  <c r="F68" i="18"/>
  <c r="G67" i="18"/>
  <c r="F67" i="18"/>
  <c r="G66" i="18"/>
  <c r="F66" i="18"/>
  <c r="G65" i="18"/>
  <c r="F65" i="18"/>
  <c r="G64" i="18"/>
  <c r="F64" i="18"/>
  <c r="G63" i="18"/>
  <c r="F63" i="18"/>
  <c r="G62" i="18"/>
  <c r="F62" i="18"/>
  <c r="G61" i="18"/>
  <c r="F61" i="18"/>
  <c r="G60" i="18"/>
  <c r="F60" i="18"/>
  <c r="G59" i="18"/>
  <c r="F59" i="18"/>
  <c r="G58" i="18"/>
  <c r="F58" i="18"/>
  <c r="G57" i="18"/>
  <c r="F57" i="18"/>
  <c r="G56" i="18"/>
  <c r="F56" i="18"/>
  <c r="G55" i="18"/>
  <c r="F55" i="18"/>
  <c r="G54" i="18"/>
  <c r="F54" i="18"/>
  <c r="G53" i="18"/>
  <c r="F53" i="18"/>
  <c r="G50" i="18"/>
  <c r="F50" i="18"/>
  <c r="G49" i="18"/>
  <c r="F49" i="18"/>
  <c r="G48" i="18"/>
  <c r="F48" i="18"/>
  <c r="G47" i="18"/>
  <c r="F47" i="18"/>
  <c r="G46" i="18"/>
  <c r="F46" i="18"/>
  <c r="G45" i="18"/>
  <c r="F45" i="18"/>
  <c r="G44" i="18"/>
  <c r="F44" i="18"/>
  <c r="G43" i="18"/>
  <c r="F43" i="18"/>
  <c r="G42" i="18"/>
  <c r="F42" i="18"/>
  <c r="G41" i="18"/>
  <c r="F41" i="18"/>
  <c r="G39" i="18"/>
  <c r="F39" i="18"/>
  <c r="G38" i="18"/>
  <c r="F38" i="18"/>
  <c r="G37" i="18"/>
  <c r="F37" i="18"/>
  <c r="G36" i="18"/>
  <c r="F36" i="18"/>
  <c r="G35" i="18"/>
  <c r="F35" i="18"/>
  <c r="G32" i="18"/>
  <c r="F32" i="18"/>
  <c r="G31" i="18"/>
  <c r="F31" i="18"/>
  <c r="G30" i="18"/>
  <c r="F30" i="18"/>
  <c r="G29" i="18"/>
  <c r="F29" i="18"/>
  <c r="G28" i="18"/>
  <c r="F28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E69" i="17"/>
  <c r="D69" i="17"/>
  <c r="C69" i="17"/>
  <c r="B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39" i="17"/>
  <c r="F39" i="17"/>
  <c r="G38" i="17"/>
  <c r="F38" i="17"/>
  <c r="G37" i="17"/>
  <c r="F37" i="17"/>
  <c r="G36" i="17"/>
  <c r="F36" i="17"/>
  <c r="G35" i="17"/>
  <c r="F35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E69" i="16"/>
  <c r="D69" i="16"/>
  <c r="C69" i="16"/>
  <c r="B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39" i="16"/>
  <c r="F39" i="16"/>
  <c r="G38" i="16"/>
  <c r="F38" i="16"/>
  <c r="G37" i="16"/>
  <c r="F37" i="16"/>
  <c r="G36" i="16"/>
  <c r="F36" i="16"/>
  <c r="G35" i="16"/>
  <c r="F35" i="16"/>
  <c r="G32" i="16"/>
  <c r="F32" i="16"/>
  <c r="G31" i="16"/>
  <c r="F31" i="16"/>
  <c r="G30" i="16"/>
  <c r="F30" i="16"/>
  <c r="G29" i="16"/>
  <c r="F29" i="16"/>
  <c r="G28" i="16"/>
  <c r="F28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E69" i="15"/>
  <c r="D69" i="15"/>
  <c r="C69" i="15"/>
  <c r="B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39" i="15"/>
  <c r="F39" i="15"/>
  <c r="G38" i="15"/>
  <c r="F38" i="15"/>
  <c r="G37" i="15"/>
  <c r="F37" i="15"/>
  <c r="G36" i="15"/>
  <c r="F36" i="15"/>
  <c r="G35" i="15"/>
  <c r="F35" i="15"/>
  <c r="G32" i="15"/>
  <c r="F32" i="15"/>
  <c r="G31" i="15"/>
  <c r="F31" i="15"/>
  <c r="G30" i="15"/>
  <c r="F30" i="15"/>
  <c r="G29" i="15"/>
  <c r="F29" i="15"/>
  <c r="G28" i="15"/>
  <c r="F28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E69" i="14"/>
  <c r="D69" i="14"/>
  <c r="C69" i="14"/>
  <c r="B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39" i="14"/>
  <c r="F39" i="14"/>
  <c r="G38" i="14"/>
  <c r="F38" i="14"/>
  <c r="G37" i="14"/>
  <c r="F37" i="14"/>
  <c r="G36" i="14"/>
  <c r="F3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E69" i="13"/>
  <c r="D69" i="13"/>
  <c r="C69" i="13"/>
  <c r="B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39" i="13"/>
  <c r="F39" i="13"/>
  <c r="G38" i="13"/>
  <c r="F38" i="13"/>
  <c r="G37" i="13"/>
  <c r="F37" i="13"/>
  <c r="G36" i="13"/>
  <c r="F36" i="13"/>
  <c r="G35" i="13"/>
  <c r="F35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E69" i="12"/>
  <c r="D69" i="12"/>
  <c r="C69" i="12"/>
  <c r="B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39" i="12"/>
  <c r="F39" i="12"/>
  <c r="G38" i="12"/>
  <c r="F38" i="12"/>
  <c r="G37" i="12"/>
  <c r="F37" i="12"/>
  <c r="G36" i="12"/>
  <c r="F36" i="12"/>
  <c r="G35" i="12"/>
  <c r="F35" i="12"/>
  <c r="G32" i="12"/>
  <c r="F32" i="12"/>
  <c r="G31" i="12"/>
  <c r="F31" i="12"/>
  <c r="G30" i="12"/>
  <c r="F30" i="12"/>
  <c r="G29" i="12"/>
  <c r="F29" i="12"/>
  <c r="G28" i="12"/>
  <c r="F28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F69" i="12" l="1"/>
  <c r="F69" i="13"/>
  <c r="F69" i="14"/>
  <c r="F69" i="15"/>
  <c r="F69" i="16"/>
  <c r="F69" i="17"/>
  <c r="F69" i="18"/>
  <c r="F69" i="19"/>
  <c r="G69" i="12"/>
  <c r="G69" i="13"/>
  <c r="G69" i="14"/>
  <c r="G69" i="15"/>
  <c r="G69" i="16"/>
  <c r="G69" i="17"/>
  <c r="G69" i="18"/>
  <c r="G69" i="19"/>
</calcChain>
</file>

<file path=xl/sharedStrings.xml><?xml version="1.0" encoding="utf-8"?>
<sst xmlns="http://schemas.openxmlformats.org/spreadsheetml/2006/main" count="1192" uniqueCount="250">
  <si>
    <t>EXPORTACIÓN</t>
  </si>
  <si>
    <t>IMPORTACIÓN</t>
  </si>
  <si>
    <t>PRODUCTO</t>
  </si>
  <si>
    <t>BALANZA</t>
  </si>
  <si>
    <t>Peso</t>
  </si>
  <si>
    <t>Valor FOB</t>
  </si>
  <si>
    <t>Valor CIF</t>
  </si>
  <si>
    <t>Valor</t>
  </si>
  <si>
    <r>
      <t>Agropecuario</t>
    </r>
    <r>
      <rPr>
        <b/>
        <vertAlign val="superscript"/>
        <sz val="10"/>
        <color indexed="9"/>
        <rFont val="Calibri"/>
        <family val="2"/>
      </rPr>
      <t>1/</t>
    </r>
  </si>
  <si>
    <t>Ajo</t>
  </si>
  <si>
    <r>
      <t>Arroz pilado</t>
    </r>
    <r>
      <rPr>
        <vertAlign val="superscript"/>
        <sz val="10"/>
        <color indexed="8"/>
        <rFont val="Calibri"/>
        <family val="2"/>
      </rPr>
      <t>2/</t>
    </r>
  </si>
  <si>
    <r>
      <t>Arveja</t>
    </r>
    <r>
      <rPr>
        <vertAlign val="superscript"/>
        <sz val="10"/>
        <color indexed="8"/>
        <rFont val="Calibri"/>
        <family val="2"/>
      </rPr>
      <t>3/</t>
    </r>
  </si>
  <si>
    <r>
      <t>Arveja</t>
    </r>
    <r>
      <rPr>
        <vertAlign val="superscript"/>
        <sz val="10"/>
        <color indexed="8"/>
        <rFont val="Calibri"/>
        <family val="2"/>
      </rPr>
      <t>4/</t>
    </r>
  </si>
  <si>
    <r>
      <t>Azúcar crudo y refinado</t>
    </r>
    <r>
      <rPr>
        <vertAlign val="superscript"/>
        <sz val="10"/>
        <color indexed="8"/>
        <rFont val="Calibri"/>
        <family val="2"/>
      </rPr>
      <t>5/</t>
    </r>
  </si>
  <si>
    <t>Banano</t>
  </si>
  <si>
    <t>Brócoli</t>
  </si>
  <si>
    <t>Cacao crudo y tostado</t>
  </si>
  <si>
    <t>Café sin tostar y tostado</t>
  </si>
  <si>
    <t>Cebolla bulbo (roja y perla)</t>
  </si>
  <si>
    <t>Chocolate</t>
  </si>
  <si>
    <r>
      <t>Fréjol</t>
    </r>
    <r>
      <rPr>
        <vertAlign val="superscript"/>
        <sz val="10"/>
        <color indexed="8"/>
        <rFont val="Calibri"/>
        <family val="2"/>
      </rPr>
      <t>3/</t>
    </r>
  </si>
  <si>
    <r>
      <t>Fréjol</t>
    </r>
    <r>
      <rPr>
        <vertAlign val="superscript"/>
        <sz val="10"/>
        <color indexed="8"/>
        <rFont val="Calibri"/>
        <family val="2"/>
      </rPr>
      <t>4/</t>
    </r>
  </si>
  <si>
    <t>Maíz duro seco amarillo</t>
  </si>
  <si>
    <t>Manzana</t>
  </si>
  <si>
    <t>Maracuyá fresco</t>
  </si>
  <si>
    <t>Maracuyá jugo</t>
  </si>
  <si>
    <t>Palma aceite crudo y refinado</t>
  </si>
  <si>
    <t>Palmito en conserva</t>
  </si>
  <si>
    <t>Papa fresca</t>
  </si>
  <si>
    <r>
      <t>Papa</t>
    </r>
    <r>
      <rPr>
        <vertAlign val="superscript"/>
        <sz val="10"/>
        <color indexed="8"/>
        <rFont val="Calibri"/>
        <family val="2"/>
      </rPr>
      <t>4/</t>
    </r>
  </si>
  <si>
    <t>Piña</t>
  </si>
  <si>
    <t>Plátano</t>
  </si>
  <si>
    <t>Quinua</t>
  </si>
  <si>
    <t>Rosas, flores y capullos frescos o secos</t>
  </si>
  <si>
    <t>Soya aceite crudo y refinado</t>
  </si>
  <si>
    <t>Soya en grano</t>
  </si>
  <si>
    <t>Soya torta</t>
  </si>
  <si>
    <t>Tomate de árbol</t>
  </si>
  <si>
    <t>Tomate riñón fresco</t>
  </si>
  <si>
    <r>
      <t>Tomate riñón incluye pasta</t>
    </r>
    <r>
      <rPr>
        <vertAlign val="superscript"/>
        <sz val="10"/>
        <color indexed="8"/>
        <rFont val="Calibri"/>
        <family val="2"/>
      </rPr>
      <t>4/</t>
    </r>
  </si>
  <si>
    <t>Trigo</t>
  </si>
  <si>
    <t>Semilla de varios cultivos</t>
  </si>
  <si>
    <t>Abacá</t>
  </si>
  <si>
    <t>Madera en bruto y elaborados</t>
  </si>
  <si>
    <t>Pasta de madera y papel o cartón</t>
  </si>
  <si>
    <t>Ganado bovino en pie los demás</t>
  </si>
  <si>
    <r>
      <t>Ganado bovino carne</t>
    </r>
    <r>
      <rPr>
        <vertAlign val="superscript"/>
        <sz val="10"/>
        <color indexed="8"/>
        <rFont val="Calibri"/>
        <family val="2"/>
      </rPr>
      <t>6/</t>
    </r>
  </si>
  <si>
    <t>Ganado porcino en pie los demás</t>
  </si>
  <si>
    <r>
      <t>Ganado porcino carne</t>
    </r>
    <r>
      <rPr>
        <vertAlign val="superscript"/>
        <sz val="10"/>
        <color indexed="8"/>
        <rFont val="Calibri"/>
        <family val="2"/>
      </rPr>
      <t>7/</t>
    </r>
  </si>
  <si>
    <r>
      <t>Pollo en pie</t>
    </r>
    <r>
      <rPr>
        <vertAlign val="superscript"/>
        <sz val="10"/>
        <color indexed="8"/>
        <rFont val="Calibri"/>
        <family val="2"/>
      </rPr>
      <t>8/</t>
    </r>
  </si>
  <si>
    <t>Leche en polvo</t>
  </si>
  <si>
    <t>Leche evaporada</t>
  </si>
  <si>
    <t>Leche condensada</t>
  </si>
  <si>
    <t>Quesos</t>
  </si>
  <si>
    <t>Huevos para incubar</t>
  </si>
  <si>
    <t>Otros</t>
  </si>
  <si>
    <t>Elaboración: MAG/CGSIN/Dirección de Análisis y Procesamiento de la Información</t>
  </si>
  <si>
    <t>2010: ENERO - DICIEMBRE</t>
  </si>
  <si>
    <t>2011: ENERO - DICIEMBRE</t>
  </si>
  <si>
    <t>2012: ENERO - DICIEMBRE</t>
  </si>
  <si>
    <t>2013: ENERO - DICIEMBRE</t>
  </si>
  <si>
    <t>2014: ENERO - DICIEMBRE</t>
  </si>
  <si>
    <t>2015: ENERO - DICIEMBRE</t>
  </si>
  <si>
    <t>2016: ENERO - DICIEMBRE</t>
  </si>
  <si>
    <t>2017: ENERO - DICIEMBRE</t>
  </si>
  <si>
    <t>a. Partidas arancelarias agropecuarias según Organización Mundial del Comercio</t>
  </si>
  <si>
    <t>ACUERDO SOBRE LA AGRICULTURA</t>
  </si>
  <si>
    <t>Artículo 2</t>
  </si>
  <si>
    <t>Productos comprendidos</t>
  </si>
  <si>
    <t>El presente Acuerdo se aplica a los productos enumerados en el Anexo 1 del presente Acuerdo, denominados en adelante "productos agropecuarios".</t>
  </si>
  <si>
    <t>ANEXO 1</t>
  </si>
  <si>
    <t>PRODUCTOS COMPRENDIDOS</t>
  </si>
  <si>
    <t>1. El presente Acuerdo abarcará los siguientes productos:</t>
  </si>
  <si>
    <t>i) Capítulos 1 a 24 del SA menos el pescado y los productos de pescado, más*:</t>
  </si>
  <si>
    <t>ii) Código del SA 2905.43   (manitol)</t>
  </si>
  <si>
    <t>Código del SA 2905.44   (sorbitol)</t>
  </si>
  <si>
    <t>Partida del SA 33.01  (aceites esenciales)</t>
  </si>
  <si>
    <t>Partidas del SA 35.01 a 35.05 (materias albuminoideas, productos a base de almidón o de fécula modificados, colas)</t>
  </si>
  <si>
    <t>Código del SA 3809.10 (aprestos y productos de acabado)</t>
  </si>
  <si>
    <t>Código del SA 3823.60 (sorbitol n.e.p.)</t>
  </si>
  <si>
    <t>Partidas del SA 41.01 a 41.03 (cueros y pieles)</t>
  </si>
  <si>
    <t>Partida del SA 43.01 (peletería en bruto)</t>
  </si>
  <si>
    <t xml:space="preserve">Partidas del SA 50.01 a 50.03 (seda cruda y desperdicios de seda) </t>
  </si>
  <si>
    <t>Partidas del SA 51.01 a 51.03 (lana y pelo)</t>
  </si>
  <si>
    <t>Partidas del SA 52.01 a 52.03 (algodón en rama, desperdicios de algodón y algodón cardado o peinado)</t>
  </si>
  <si>
    <t>Partida del SA 53.01 (lino en bruto)</t>
  </si>
  <si>
    <t>Partida del SA 53.02 (cáñamo en bruto)</t>
  </si>
  <si>
    <t>*Las designaciones de productos que figuran entre paréntesis no son necesariamente exhaustivas.</t>
  </si>
  <si>
    <t>Fuente:</t>
  </si>
  <si>
    <t>https://www.wto.org/spanish/docs_s/legal_s/14-ag.doc</t>
  </si>
  <si>
    <t>b. Canasta de productos considerados para el sector Agropecuario y Agroindustrial</t>
  </si>
  <si>
    <t>ARANCEL SECTOR AGROPECUARIO Y AGROINDUSTRIAL</t>
  </si>
  <si>
    <t>CAPÍTULO</t>
  </si>
  <si>
    <t>CONCEPTO</t>
  </si>
  <si>
    <t>Animales vivos</t>
  </si>
  <si>
    <t>Carne y despojos comestibles</t>
  </si>
  <si>
    <t>Leche y productos lácteos; huevos de ave; miel natural; productos comestibles de origen animal, no expresados ni comprendidos en otra parte</t>
  </si>
  <si>
    <t>Los demás productos de origen animal no expresados ni comprendidos en otra parte</t>
  </si>
  <si>
    <t>Plantas vivas y productos de la floricultura</t>
  </si>
  <si>
    <t>Hortalizas, plantas, raíces y tubérculos alimenticios</t>
  </si>
  <si>
    <t>Frutas y frutos comestibles; cortezas de agrios (cítricos), melones o sandías</t>
  </si>
  <si>
    <t>Café, té, yerba mate y especias</t>
  </si>
  <si>
    <t>Cereales</t>
  </si>
  <si>
    <t>Productos de la molinería; malta; almidón y fécula; inulina; gluten de trigo</t>
  </si>
  <si>
    <t xml:space="preserve">Semillas y frutos oleaginosos; semillas y frutos diversos; plantas industriales o medicinales; paja y forraje                                                                                                                   </t>
  </si>
  <si>
    <t>Gomas, resinas y demás jugos y extractos vegetales</t>
  </si>
  <si>
    <t>Materias trenzables y demás productos de origen vegetal, no expresados ni comprendidos en otra parte</t>
  </si>
  <si>
    <t>Grasas y aceites animales o vegetales; productos de su desdoblamiento; grasas alimenticias elaboradas; ceras de origen animal o vegetal</t>
  </si>
  <si>
    <t>Preparaciones de carne, pescado o de crustáceos, moluscos o demás invertebrados acuáticos</t>
  </si>
  <si>
    <t>Azúcares y artículos de confitería</t>
  </si>
  <si>
    <t>Cacao y sus preparaciones</t>
  </si>
  <si>
    <t>Preparaciones a base de cereales, harina, almidón, fécula o leche; productos de pastelería</t>
  </si>
  <si>
    <t>Preparaciones de hortalizas, frutas u otros frutos o demás partes de plantas</t>
  </si>
  <si>
    <t>Preparaciones alimenticias diversas</t>
  </si>
  <si>
    <t>Bebidas, líquidos alcohólicos y vinagre</t>
  </si>
  <si>
    <t>Residuos y desperdicios de las industrias alimentarias; alimentos preparados para animales</t>
  </si>
  <si>
    <t>Tabaco y sucedáneos del tabaco elaborados</t>
  </si>
  <si>
    <t>Caucho y sus manufacturas</t>
  </si>
  <si>
    <t>Madera, carbón vegetal y manufacturas de madera</t>
  </si>
  <si>
    <t>Corcho y sus manufacturas</t>
  </si>
  <si>
    <t>Manufacturas de espartería o cestería</t>
  </si>
  <si>
    <t>Pasta de madera o de las demás materias fibrosas celulósicas; papel o cartón para reciclar (desperdicios y desechos)</t>
  </si>
  <si>
    <t>Papel y cartón; manufacturas de pasta de celulosa, de papel o cartón</t>
  </si>
  <si>
    <t>Aceites esenciales (desterpenados o no), incluidos los «concretos» o «absolutos»; resinoides; oleorresinas de extracción; disoluciones concentradas de aceites esenciales en grasas, aceites fijos, ceras o materias análogas, obtenidas por enflorado o maceración; subproductos terpénicos residuales de la desterpenación de los aceites esenciales; destilados acuosos aromáticos y disoluciones acuosas de aceites esenciales</t>
  </si>
  <si>
    <t>Caseína, caseinatos y demás derivados de la caseína; colas de caseína</t>
  </si>
  <si>
    <t>Albúminas (incluidos los concentrados de varias proteínas del lactosuero, con un contenido de proteínas del lactosuero superior al 80% en peso, calculado sobre materia seca), albuminatos y demás derivados de las albúminas</t>
  </si>
  <si>
    <t>Gelatinas (aunque se presenten en hojas cuadradas o rectangulares, incluso trabajadas en la superficie o coloreadas) y sus derivados; ictiocola; las demás colas de origen animal, excepto las colas de caseína de la partida 35.01</t>
  </si>
  <si>
    <t>Peptonas y sus derivados; las demás materias proteínicas y sus derivados, no expresados ni comprendidos en otra parte; polvo de cueros y pieles, incluso tratado al cromo</t>
  </si>
  <si>
    <t>Dextrina y demás almidones y féculas modificados (por ejemplo: almidones y féculas pregelatinizados o esterificados); colas a base de almidón, fécula, dextrina o demás almidones o féculas modificados</t>
  </si>
  <si>
    <t>Acidos grasos monocarboxílicos industriales; aceites ácidos del refinado; alcoholes grasos industriales.</t>
  </si>
  <si>
    <t>Cueros y pieles en bruto, de bovino (incluido el búfalo) o de equino (frescos o salados, secos, encalados, piquelados o conservados de otro modo, pero sin curtir, apergaminar ni preparar de otra forma), incluso depilados o divididos</t>
  </si>
  <si>
    <t>Cueros y pieles en bruto, de ovino (frescos o salados, secos, encalados, piquelados o conservados de otro modo, pero sin curtir, apergaminar ni preparar de otra forma), incluso depilados o divididos, excepto los excluidos por la Nota 1 c) de este Capítulo</t>
  </si>
  <si>
    <t>Los demás cueros y pieles en bruto (frescos o salados, secos, encalados, piquelados o conservados de otro modo, pero sin curtir, apergaminar ni preparar de otra forma), incluso depilados o divididos, excepto los excluidos por las Notas 1 b) ó 1 c) de este Capítulo</t>
  </si>
  <si>
    <t>Peletería en bruto (incluidas las cabezas, colas, patas y demás trozos utilizables en peletería), excepto las pieles en bruto de las partidas 41.01, 41.02 ó 41.03</t>
  </si>
  <si>
    <t>Capullos de seda aptos para el devanado</t>
  </si>
  <si>
    <t>Seda cruda (sin torcer)</t>
  </si>
  <si>
    <t>Desperdicios de seda (incluidos los capullos no aptos para el devanado, desperdicios de hilados e hilachas)</t>
  </si>
  <si>
    <t>Lana sin cardar ni peinar</t>
  </si>
  <si>
    <t>Pelo fino u ordinario, sin cardar ni peinar</t>
  </si>
  <si>
    <t>Desperdicios de lana o de pelo fino u ordinario, incluidos los desperdicios de hilados, excepto las hilachas</t>
  </si>
  <si>
    <t>Algodón sin cardar ni peinar</t>
  </si>
  <si>
    <t>Desperdicios de algodón (incluidos los desperdicios de hilados y las hilachas)</t>
  </si>
  <si>
    <t>Algodón cardado o peinado</t>
  </si>
  <si>
    <t>Lino en bruto o trabajado, pero sin hilar; estopas y desperdicios de lino (incluidos los desperdicios de hilados y las hilachas)</t>
  </si>
  <si>
    <r>
      <t>Cáñamo (</t>
    </r>
    <r>
      <rPr>
        <i/>
        <sz val="11"/>
        <color rgb="FF000000"/>
        <rFont val="Calibri"/>
        <family val="2"/>
        <scheme val="minor"/>
      </rPr>
      <t>Cannabis sativa L.</t>
    </r>
    <r>
      <rPr>
        <sz val="11"/>
        <color rgb="FF000000"/>
        <rFont val="Calibri"/>
        <family val="2"/>
        <scheme val="minor"/>
      </rPr>
      <t>) en bruto o trabajado, pero sin hilar; estopas y desperdicios de cáñamo (incluidos los desperdicios de hilados y las hilachas)</t>
    </r>
  </si>
  <si>
    <t>Yute y demás fibras textiles del líber (excepto el lino, cáñamo y ramio), en bruto o trabajados, pero sin hilar; estopas y desperdicios de estas fibras (incluidos los desperdicios de hilados y las hilachas).</t>
  </si>
  <si>
    <t>Sisal y demás fibras textiles del género ágave, en bruto o trabajados, pero sin hilar; estopas y desperdicios de estas fibras (incluidos los desperdicios de hilados y las hilachas).</t>
  </si>
  <si>
    <t>Coco, abacá (cáñamo de Manila [Musa textilis Nee]), ramio y demás fibras textiles vegetales no expresadas ni comprendidas en otra parte, en bruto o trabajadas, pero sin hilar; estopas y desperdicios de estas fibras (incluidos los desperdicios de hilados y las hilachas).</t>
  </si>
  <si>
    <t>Hilados de lino</t>
  </si>
  <si>
    <t>Hilados de yute o demás fibras textiles del líber de la partida 53.03</t>
  </si>
  <si>
    <t>Hilados de las demás fibras textiles vegetales; hilados de papel</t>
  </si>
  <si>
    <t>Manitol</t>
  </si>
  <si>
    <t>D-glucitol (sorbitol)</t>
  </si>
  <si>
    <t>A base de materias amiláceas</t>
  </si>
  <si>
    <t>Sorbitol, excepto el de la subpartida 2905.44</t>
  </si>
  <si>
    <t>Biodiésel y sus mezclas, sin aceites de petróleo o de mineral bituminoso o con un contenido inferior al 70 % en peso.</t>
  </si>
  <si>
    <t>Las demás (Tagua artesanías. Descripción mía)</t>
  </si>
  <si>
    <t>De bambú o roten (ratán)</t>
  </si>
  <si>
    <t>Los demás (Asientos de materias trenzables similares. Descripción mía)</t>
  </si>
  <si>
    <t>Con relleno (Asientos con armazón de madera. Descripción mía)</t>
  </si>
  <si>
    <t>Los demás (Asientos con armazón de madera. Descripción mía)</t>
  </si>
  <si>
    <t>Muebles de madera de los tipos utilizados en oficinas</t>
  </si>
  <si>
    <t>Muebles de madera de los tipos utilizados en cocinas</t>
  </si>
  <si>
    <t>Muebles de madera de los tipos utilizados en dormitorios</t>
  </si>
  <si>
    <t>Los demás muebles de madera</t>
  </si>
  <si>
    <t>De bambú o roten (ratán) (Muebles. Descripción mía)</t>
  </si>
  <si>
    <t>Los demás (Muebles de materias trenzables similares. Descripción mía)</t>
  </si>
  <si>
    <t>Cápsulas de gelatina para envasar medicamentos, alimentos y cosméticos</t>
  </si>
  <si>
    <t>De tagua (marfil vegetal) (Botones. Descripción mía)</t>
  </si>
  <si>
    <t>De plástico o de tagua (marfil vegetal) (Tagua animelas, botones. Descripción mía)</t>
  </si>
  <si>
    <t>Pipas (incluidas las cazoletas), boquillas para cigarros (puros) o cigarrillos, y sus partes. (Tagua pipas. Descripción mía)</t>
  </si>
  <si>
    <t>Notas:</t>
  </si>
  <si>
    <t>1/ Productos considerados por la Organización Mundial del Comercio (capítulos 01 a 24, además de subpartidas relacionadas con el sector), se incluye los subsectores agrícola, pecuario y silvícola. Se excluye los subsectores acuacultura y pesca: capítulo 03; partidas 0508, 1504, 1603, 1604, 1605; y subpartidas 0106120000, 0208400000, 0210920000, 0509000000, 0511911000, 0511912000, 0511919000, 1212200000, 1212210000, 1212290000, 1521902000, 2301201000, 2301201100, 2301201900, 2301209000, 2309909000, 2309909011, 2309909012, 2309902010.</t>
  </si>
  <si>
    <t>2/ Subpartidas arancelarias referentes a alimento balanceado y premezclas (230990) y tagua (71, 96), fueron consideradas en base a la Descripción Comercial de la información reportada por SENAE.</t>
  </si>
  <si>
    <t>3/ Subpartidas arancelarias de tagua no son consideradas para Importaciones, debido a que en la Descripción Comercial reportada por SENAE, refleja mercancía de bisutería y artesanías de materiales metálico, plástico, piedra, etc.</t>
  </si>
  <si>
    <t>Fuentes:</t>
  </si>
  <si>
    <t>Organización Mundial del Comercio - OMC.</t>
  </si>
  <si>
    <t>Arancel Nacional de Importaciones - Nomenclatura Arancelaria Común de la Comunidad Andina  - "NANDINA".</t>
  </si>
  <si>
    <t>Banco Central del Ecuador - BCE.</t>
  </si>
  <si>
    <t>Servicio Nacional de Aduana del Ecuador - SENAE.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</si>
  <si>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Fuente: </t>
    </r>
    <r>
      <rPr>
        <b/>
        <sz val="11"/>
        <rFont val="Calibri"/>
        <family val="2"/>
        <scheme val="minor"/>
      </rPr>
      <t xml:space="preserve">Banco Central del Ecuador 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</si>
  <si>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Nombre: </t>
    </r>
    <r>
      <rPr>
        <b/>
        <sz val="11"/>
        <rFont val="Calibri"/>
        <family val="2"/>
        <scheme val="minor"/>
      </rPr>
      <t>Comercio Exterior de los  Principales Productos Agropecuarios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</si>
  <si>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2010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</si>
  <si>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2011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</si>
  <si>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2012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</si>
  <si>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2013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</si>
  <si>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2014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</si>
  <si>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2015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</si>
  <si>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2016 (acumulado)</t>
    </r>
  </si>
  <si>
    <t>4/ Antes de agosto 2016, Brócoli congelado fue considerado de hortalizas congeladas las demás (participación estimada del 97.21% para exportaciones y 5% para importaciones) y Maracuyá fresco considerado de maracuyá y granadilla y otras frutas de la pasión (participación estimada del 83.62% para exportaciones y 0% para importaciones). Cifras considerads en base a la Descripción Comercial reportada por SENAE.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</si>
  <si>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2017 (acumulado)</t>
    </r>
  </si>
  <si>
    <t>COMERCIO EXTERIOR</t>
  </si>
  <si>
    <t>Histórico de Comercio Exterior</t>
  </si>
  <si>
    <t>Comercio Exterior por productos</t>
  </si>
  <si>
    <t xml:space="preserve">Comercio Exterior por productos </t>
  </si>
  <si>
    <t>ÍNDICE</t>
  </si>
  <si>
    <t>Látex, caucho natural, sintético y elaborados</t>
  </si>
  <si>
    <t>Leche líquida</t>
  </si>
  <si>
    <r>
      <t>Maíz dulce</t>
    </r>
    <r>
      <rPr>
        <vertAlign val="superscript"/>
        <sz val="10"/>
        <color indexed="8"/>
        <rFont val="Calibri"/>
        <family val="2"/>
      </rPr>
      <t>4/</t>
    </r>
  </si>
  <si>
    <r>
      <t>Maíz suave incluye mote y dulce</t>
    </r>
    <r>
      <rPr>
        <vertAlign val="superscript"/>
        <sz val="10"/>
        <color indexed="8"/>
        <rFont val="Calibri"/>
        <family val="2"/>
      </rPr>
      <t>3/</t>
    </r>
  </si>
  <si>
    <t>VARIACIÓN [t / (t-1)]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</si>
  <si>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2018 (acumulado)</t>
    </r>
  </si>
  <si>
    <t>2018: ENERO - DICIEMBRE</t>
  </si>
  <si>
    <r>
      <t>Pollo en pie</t>
    </r>
    <r>
      <rPr>
        <vertAlign val="superscript"/>
        <sz val="10"/>
        <color theme="1"/>
        <rFont val="Calibri"/>
        <family val="2"/>
        <scheme val="minor"/>
      </rPr>
      <t>8/</t>
    </r>
  </si>
  <si>
    <r>
      <t>Ganado porcino carne</t>
    </r>
    <r>
      <rPr>
        <vertAlign val="superscript"/>
        <sz val="10"/>
        <color theme="1"/>
        <rFont val="Calibri"/>
        <family val="2"/>
        <scheme val="minor"/>
      </rPr>
      <t>7/</t>
    </r>
  </si>
  <si>
    <r>
      <t>Ganado bovino carne</t>
    </r>
    <r>
      <rPr>
        <vertAlign val="superscript"/>
        <sz val="10"/>
        <color theme="1"/>
        <rFont val="Calibri"/>
        <family val="2"/>
        <scheme val="minor"/>
      </rPr>
      <t>6/</t>
    </r>
  </si>
  <si>
    <r>
      <t>Tomate riñón incluye pasta</t>
    </r>
    <r>
      <rPr>
        <vertAlign val="superscript"/>
        <sz val="10"/>
        <color theme="1"/>
        <rFont val="Calibri"/>
        <family val="2"/>
        <scheme val="minor"/>
      </rPr>
      <t>4/</t>
    </r>
  </si>
  <si>
    <r>
      <t>Papa</t>
    </r>
    <r>
      <rPr>
        <vertAlign val="superscript"/>
        <sz val="10"/>
        <color theme="1"/>
        <rFont val="Calibri"/>
        <family val="2"/>
        <scheme val="minor"/>
      </rPr>
      <t>4/</t>
    </r>
  </si>
  <si>
    <r>
      <t>Fréjol</t>
    </r>
    <r>
      <rPr>
        <vertAlign val="superscript"/>
        <sz val="10"/>
        <color theme="1"/>
        <rFont val="Calibri"/>
        <family val="2"/>
        <scheme val="minor"/>
      </rPr>
      <t>4/</t>
    </r>
  </si>
  <si>
    <r>
      <t>Fréjol</t>
    </r>
    <r>
      <rPr>
        <vertAlign val="superscript"/>
        <sz val="10"/>
        <color theme="1"/>
        <rFont val="Calibri"/>
        <family val="2"/>
        <scheme val="minor"/>
      </rPr>
      <t>3/</t>
    </r>
  </si>
  <si>
    <r>
      <t>Azúcar crudo y refinado</t>
    </r>
    <r>
      <rPr>
        <vertAlign val="superscript"/>
        <sz val="10"/>
        <color theme="1"/>
        <rFont val="Calibri"/>
        <family val="2"/>
        <scheme val="minor"/>
      </rPr>
      <t>5/</t>
    </r>
  </si>
  <si>
    <r>
      <t>Arveja</t>
    </r>
    <r>
      <rPr>
        <vertAlign val="superscript"/>
        <sz val="10"/>
        <color theme="1"/>
        <rFont val="Calibri"/>
        <family val="2"/>
        <scheme val="minor"/>
      </rPr>
      <t>4/</t>
    </r>
  </si>
  <si>
    <r>
      <t>Arveja</t>
    </r>
    <r>
      <rPr>
        <vertAlign val="superscript"/>
        <sz val="10"/>
        <color theme="1"/>
        <rFont val="Calibri"/>
        <family val="2"/>
        <scheme val="minor"/>
      </rPr>
      <t>3/</t>
    </r>
  </si>
  <si>
    <r>
      <t>Arroz pilado</t>
    </r>
    <r>
      <rPr>
        <vertAlign val="superscript"/>
        <sz val="10"/>
        <color theme="1"/>
        <rFont val="Calibri"/>
        <family val="2"/>
        <scheme val="minor"/>
      </rPr>
      <t>2/</t>
    </r>
  </si>
  <si>
    <r>
      <t>Agropecuario</t>
    </r>
    <r>
      <rPr>
        <b/>
        <vertAlign val="superscript"/>
        <sz val="10"/>
        <color theme="0"/>
        <rFont val="Calibri"/>
        <family val="2"/>
        <scheme val="minor"/>
      </rPr>
      <t>1/</t>
    </r>
  </si>
  <si>
    <t>Pitahaya</t>
  </si>
  <si>
    <t>2019: ENERO - DICIEMBRE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</si>
  <si>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2019 (acumulado)</t>
    </r>
  </si>
  <si>
    <t>Mora (fresca y congelada)</t>
  </si>
  <si>
    <r>
      <t>Uvilla</t>
    </r>
    <r>
      <rPr>
        <vertAlign val="superscript"/>
        <sz val="10"/>
        <color theme="1"/>
        <rFont val="Calibri"/>
        <family val="2"/>
        <scheme val="minor"/>
      </rPr>
      <t>3/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</si>
  <si>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2020 (acumulado)</t>
    </r>
  </si>
  <si>
    <t>Uva incluye pasa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</si>
  <si>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2021</t>
    </r>
  </si>
  <si>
    <t>2020: ENERO - DICIEMBRE</t>
  </si>
  <si>
    <r>
      <rPr>
        <sz val="13"/>
        <color rgb="FF222B55"/>
        <rFont val="Calibri (Cuerpo)_x0000_"/>
      </rPr>
      <t>…..</t>
    </r>
    <r>
      <rPr>
        <sz val="13"/>
        <color theme="0"/>
        <rFont val="Calibri (Cuerpo)_x0000_"/>
      </rPr>
      <t>Ministerio de Agricultura y Ganadería</t>
    </r>
  </si>
  <si>
    <r>
      <t>Sistema de Información Pública Agropecuaria</t>
    </r>
    <r>
      <rPr>
        <sz val="13"/>
        <color rgb="FF222B55"/>
        <rFont val="Calibri (Cuerpo)_x0000_"/>
      </rPr>
      <t xml:space="preserve">…...     </t>
    </r>
    <r>
      <rPr>
        <sz val="13"/>
        <color theme="0"/>
        <rFont val="Calibri"/>
        <family val="2"/>
        <scheme val="minor"/>
      </rPr>
      <t xml:space="preserve"> </t>
    </r>
  </si>
  <si>
    <t>Valor FOB-CIF (Miles USD)</t>
  </si>
  <si>
    <t>Peso (t)</t>
  </si>
  <si>
    <t>Valor CIF (Miles USD)</t>
  </si>
  <si>
    <t>Valor FOB (Miles USD)</t>
  </si>
  <si>
    <r>
      <t>BALANZA</t>
    </r>
    <r>
      <rPr>
        <b/>
        <vertAlign val="superscript"/>
        <sz val="11"/>
        <color theme="3"/>
        <rFont val="Calibri"/>
        <family val="2"/>
        <scheme val="minor"/>
      </rPr>
      <t>1/</t>
    </r>
  </si>
  <si>
    <t>Año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</si>
  <si>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Nombre: </t>
    </r>
    <r>
      <rPr>
        <b/>
        <sz val="11"/>
        <rFont val="Calibri"/>
        <family val="2"/>
        <scheme val="minor"/>
      </rPr>
      <t>Exportaciones, Importaciones y Balanza Comercial Agropecuaria y Agroindustrial</t>
    </r>
  </si>
  <si>
    <t>Lenteja</t>
  </si>
  <si>
    <t>Orito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</si>
  <si>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Fuente: </t>
    </r>
    <r>
      <rPr>
        <b/>
        <sz val="11"/>
        <rFont val="Calibri"/>
        <family val="2"/>
        <scheme val="minor"/>
      </rPr>
      <t>Banco Central del Ecuador (cifras provisionales)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</si>
  <si>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Notas técnicas:</t>
    </r>
    <r>
      <rPr>
        <sz val="10"/>
        <rFont val="Calibri"/>
        <family val="2"/>
        <scheme val="minor"/>
      </rPr>
      <t xml:space="preserve"> 
</t>
    </r>
    <r>
      <rPr>
        <i/>
        <sz val="9"/>
        <rFont val="Calibri"/>
        <family val="2"/>
        <scheme val="minor"/>
      </rPr>
      <t>*Peso en toneladas métricas y Valores en miles de dólares estadounidenses</t>
    </r>
    <r>
      <rPr>
        <sz val="10"/>
        <rFont val="Calibri"/>
        <family val="2"/>
        <scheme val="minor"/>
      </rPr>
      <t xml:space="preserve">
</t>
    </r>
    <r>
      <rPr>
        <b/>
        <sz val="9"/>
        <rFont val="Calibri"/>
        <family val="2"/>
        <scheme val="minor"/>
      </rPr>
      <t>1/</t>
    </r>
    <r>
      <rPr>
        <sz val="9"/>
        <rFont val="Calibri"/>
        <family val="2"/>
        <scheme val="minor"/>
      </rPr>
      <t xml:space="preserve"> Productos considerados por la Organización Mundial del Comercio (capítulos 01 a 24, además de subpartidas arancelarias relacionadas con el sector Agropecuario), incluye subsectores agrícola, pecuario y silvícola; se excluye acuacultura y pesca. Canasta sujeta a variación conforme a la inserción o supresión de subpartidas ; </t>
    </r>
    <r>
      <rPr>
        <b/>
        <sz val="9"/>
        <rFont val="Calibri"/>
        <family val="2"/>
        <scheme val="minor"/>
      </rPr>
      <t>2/</t>
    </r>
    <r>
      <rPr>
        <sz val="9"/>
        <rFont val="Calibri"/>
        <family val="2"/>
        <scheme val="minor"/>
      </rPr>
      <t xml:space="preserve"> Incluye descascarillado, semiblanqueado y partido ; </t>
    </r>
    <r>
      <rPr>
        <b/>
        <sz val="9"/>
        <rFont val="Calibri"/>
        <family val="2"/>
        <scheme val="minor"/>
      </rPr>
      <t>3/</t>
    </r>
    <r>
      <rPr>
        <sz val="9"/>
        <rFont val="Calibri"/>
        <family val="2"/>
        <scheme val="minor"/>
      </rPr>
      <t xml:space="preserve"> Incluye fresco y/o seco ; </t>
    </r>
    <r>
      <rPr>
        <b/>
        <sz val="9"/>
        <rFont val="Calibri"/>
        <family val="2"/>
        <scheme val="minor"/>
      </rPr>
      <t>4/</t>
    </r>
    <r>
      <rPr>
        <sz val="9"/>
        <rFont val="Calibri"/>
        <family val="2"/>
        <scheme val="minor"/>
      </rPr>
      <t xml:space="preserve"> Incluye congelada y/o en conserva ; </t>
    </r>
    <r>
      <rPr>
        <b/>
        <sz val="9"/>
        <rFont val="Calibri"/>
        <family val="2"/>
        <scheme val="minor"/>
      </rPr>
      <t xml:space="preserve">5/ </t>
    </r>
    <r>
      <rPr>
        <sz val="9"/>
        <rFont val="Calibri"/>
        <family val="2"/>
        <scheme val="minor"/>
      </rPr>
      <t xml:space="preserve">Incluye sacarosa químicamente pura y panela ; </t>
    </r>
    <r>
      <rPr>
        <b/>
        <sz val="9"/>
        <rFont val="Calibri"/>
        <family val="2"/>
        <scheme val="minor"/>
      </rPr>
      <t>6/</t>
    </r>
    <r>
      <rPr>
        <sz val="9"/>
        <rFont val="Calibri"/>
        <family val="2"/>
        <scheme val="minor"/>
      </rPr>
      <t xml:space="preserve"> Incluye carne, despojos comestibles en fresco, refrigerado, congelado, preparciones y conserva ; </t>
    </r>
    <r>
      <rPr>
        <b/>
        <sz val="9"/>
        <rFont val="Calibri"/>
        <family val="2"/>
        <scheme val="minor"/>
      </rPr>
      <t xml:space="preserve">7/ </t>
    </r>
    <r>
      <rPr>
        <sz val="9"/>
        <rFont val="Calibri"/>
        <family val="2"/>
        <scheme val="minor"/>
      </rPr>
      <t>Incluye carne, despojos comestibles, tocino, jamón en fresco, refrigerado, congelado, preparaciones y conserva ;</t>
    </r>
    <r>
      <rPr>
        <b/>
        <sz val="9"/>
        <rFont val="Calibri"/>
        <family val="2"/>
        <scheme val="minor"/>
      </rPr>
      <t xml:space="preserve"> 8/</t>
    </r>
    <r>
      <rPr>
        <sz val="9"/>
        <rFont val="Calibri"/>
        <family val="2"/>
        <scheme val="minor"/>
      </rPr>
      <t xml:space="preserve"> Incluye pollito BB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</si>
  <si>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2021 (acumulado)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</si>
  <si>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2022</t>
    </r>
  </si>
  <si>
    <t>2021: ENERO - DICIEMBRE</t>
  </si>
  <si>
    <t>2010 - 2022</t>
  </si>
  <si>
    <r>
      <t>2022</t>
    </r>
    <r>
      <rPr>
        <i/>
        <vertAlign val="superscript"/>
        <sz val="9"/>
        <rFont val="Calibri"/>
        <family val="2"/>
        <scheme val="minor"/>
      </rPr>
      <t>2/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</si>
  <si>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2010 - 2022</t>
    </r>
  </si>
  <si>
    <t>Café soluble, extracto y preparaciones</t>
  </si>
  <si>
    <t>2022: ENERO - JULIO (t)</t>
  </si>
  <si>
    <t>2021: ENERO - JULIO (t-1)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</si>
  <si>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Septiembre 2022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</si>
  <si>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Julio 2022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</si>
  <si>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Notas técnicas:</t>
    </r>
    <r>
      <rPr>
        <sz val="1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Productos considerados por la Organización Mundial del Comercio (capítulos 01 a 24, además de subpartidas arancelarias relacionadas con el sector Agropecuario), incluye subsectores agrícola, pecuario y silvícola; se excluye acuacultura y pesca. Canasta sujeta a variación conforme a la inserción o supresión de subpartidas.
1/ Mercancías bajo régimen a consumo.
2/ Acumulado a julio.
3/ En caso de requerir información de los años 2000 al 2009, por favor, dirigir la consulta al correo: sipa@mag.gob.ec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</si>
  <si>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Septiembre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</si>
</sst>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i/>
      <sz val="7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i/>
      <sz val="7"/>
      <color theme="10"/>
      <name val="Times New Roman"/>
      <family val="1"/>
    </font>
    <font>
      <sz val="8"/>
      <color theme="1"/>
      <name val="Verdana"/>
      <family val="2"/>
    </font>
    <font>
      <sz val="7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i/>
      <sz val="8"/>
      <color rgb="FF00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13"/>
      <color theme="0"/>
      <name val="Calibri (Cuerpo)_x0000_"/>
    </font>
    <font>
      <sz val="13"/>
      <color rgb="FF222B55"/>
      <name val="Calibri (Cuerpo)_x0000_"/>
    </font>
    <font>
      <sz val="14"/>
      <color theme="0"/>
      <name val="Calibri (Cuerpo)_x0000_"/>
    </font>
    <font>
      <sz val="13"/>
      <color theme="0"/>
      <name val="Calibri"/>
      <family val="2"/>
      <scheme val="minor"/>
    </font>
    <font>
      <i/>
      <vertAlign val="superscript"/>
      <sz val="9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22B5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8"/>
      </left>
      <right style="hair">
        <color indexed="64"/>
      </right>
      <top/>
      <bottom style="hair">
        <color indexed="64"/>
      </bottom>
      <diagonal/>
    </border>
    <border>
      <left style="thin">
        <color indexed="8"/>
      </left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hair">
        <color indexed="64"/>
      </right>
      <top/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dashed">
        <color theme="3"/>
      </bottom>
      <diagonal/>
    </border>
  </borders>
  <cellStyleXfs count="8">
    <xf numFmtId="0" fontId="0" fillId="0" borderId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3" fillId="0" borderId="0"/>
    <xf numFmtId="0" fontId="37" fillId="0" borderId="0" applyNumberFormat="0" applyFill="0" applyBorder="0" applyAlignment="0" applyProtection="0"/>
    <xf numFmtId="0" fontId="38" fillId="0" borderId="0">
      <alignment wrapText="1"/>
    </xf>
    <xf numFmtId="9" fontId="4" fillId="0" borderId="0" applyFont="0" applyFill="0" applyBorder="0" applyAlignment="0" applyProtection="0"/>
  </cellStyleXfs>
  <cellXfs count="129">
    <xf numFmtId="0" fontId="0" fillId="0" borderId="0" xfId="0"/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 vertical="center"/>
    </xf>
    <xf numFmtId="3" fontId="12" fillId="3" borderId="11" xfId="0" applyNumberFormat="1" applyFont="1" applyFill="1" applyBorder="1"/>
    <xf numFmtId="3" fontId="12" fillId="3" borderId="12" xfId="0" applyNumberFormat="1" applyFont="1" applyFill="1" applyBorder="1"/>
    <xf numFmtId="0" fontId="14" fillId="0" borderId="15" xfId="0" applyFont="1" applyBorder="1"/>
    <xf numFmtId="3" fontId="14" fillId="0" borderId="16" xfId="0" applyNumberFormat="1" applyFont="1" applyBorder="1"/>
    <xf numFmtId="3" fontId="14" fillId="0" borderId="17" xfId="0" applyNumberFormat="1" applyFont="1" applyBorder="1"/>
    <xf numFmtId="0" fontId="14" fillId="0" borderId="18" xfId="0" applyFont="1" applyBorder="1"/>
    <xf numFmtId="3" fontId="14" fillId="0" borderId="19" xfId="0" applyNumberFormat="1" applyFont="1" applyBorder="1"/>
    <xf numFmtId="3" fontId="14" fillId="0" borderId="20" xfId="0" applyNumberFormat="1" applyFont="1" applyBorder="1"/>
    <xf numFmtId="0" fontId="14" fillId="0" borderId="21" xfId="0" applyFont="1" applyBorder="1"/>
    <xf numFmtId="3" fontId="14" fillId="0" borderId="22" xfId="0" applyNumberFormat="1" applyFont="1" applyBorder="1"/>
    <xf numFmtId="3" fontId="14" fillId="0" borderId="23" xfId="0" applyNumberFormat="1" applyFont="1" applyBorder="1"/>
    <xf numFmtId="0" fontId="17" fillId="0" borderId="0" xfId="0" applyFont="1"/>
    <xf numFmtId="0" fontId="18" fillId="0" borderId="0" xfId="0" applyFont="1"/>
    <xf numFmtId="0" fontId="20" fillId="0" borderId="0" xfId="2" applyFont="1" applyFill="1" applyBorder="1" applyAlignment="1" applyProtection="1"/>
    <xf numFmtId="0" fontId="21" fillId="0" borderId="0" xfId="0" applyFont="1"/>
    <xf numFmtId="0" fontId="22" fillId="0" borderId="0" xfId="2" applyFont="1" applyFill="1" applyBorder="1" applyAlignment="1" applyProtection="1"/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3" borderId="13" xfId="0" applyNumberFormat="1" applyFont="1" applyFill="1" applyBorder="1" applyAlignment="1">
      <alignment horizontal="center" vertical="center"/>
    </xf>
    <xf numFmtId="164" fontId="12" fillId="3" borderId="32" xfId="0" applyNumberFormat="1" applyFont="1" applyFill="1" applyBorder="1" applyAlignment="1">
      <alignment horizontal="center" vertical="center"/>
    </xf>
    <xf numFmtId="164" fontId="12" fillId="3" borderId="33" xfId="0" applyNumberFormat="1" applyFont="1" applyFill="1" applyBorder="1" applyAlignment="1">
      <alignment horizontal="center" vertical="center"/>
    </xf>
    <xf numFmtId="164" fontId="12" fillId="3" borderId="34" xfId="0" applyNumberFormat="1" applyFont="1" applyFill="1" applyBorder="1" applyAlignment="1">
      <alignment horizontal="center" vertical="center"/>
    </xf>
    <xf numFmtId="164" fontId="12" fillId="3" borderId="35" xfId="0" applyNumberFormat="1" applyFont="1" applyFill="1" applyBorder="1" applyAlignment="1">
      <alignment horizontal="center" vertical="center"/>
    </xf>
    <xf numFmtId="3" fontId="14" fillId="0" borderId="10" xfId="0" applyNumberFormat="1" applyFont="1" applyBorder="1"/>
    <xf numFmtId="3" fontId="14" fillId="0" borderId="0" xfId="0" applyNumberFormat="1" applyFont="1"/>
    <xf numFmtId="164" fontId="9" fillId="0" borderId="16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3" fontId="14" fillId="0" borderId="40" xfId="0" applyNumberFormat="1" applyFont="1" applyBorder="1"/>
    <xf numFmtId="164" fontId="9" fillId="0" borderId="19" xfId="0" applyNumberFormat="1" applyFont="1" applyBorder="1" applyAlignment="1">
      <alignment horizontal="center" vertic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3" fontId="14" fillId="0" borderId="15" xfId="0" applyNumberFormat="1" applyFont="1" applyBorder="1"/>
    <xf numFmtId="3" fontId="14" fillId="0" borderId="45" xfId="0" applyNumberFormat="1" applyFont="1" applyBorder="1"/>
    <xf numFmtId="164" fontId="9" fillId="0" borderId="46" xfId="0" applyNumberFormat="1" applyFont="1" applyBorder="1" applyAlignment="1">
      <alignment horizontal="center" vertical="center"/>
    </xf>
    <xf numFmtId="164" fontId="9" fillId="0" borderId="47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164" fontId="9" fillId="0" borderId="49" xfId="0" applyNumberFormat="1" applyFont="1" applyBorder="1" applyAlignment="1">
      <alignment horizontal="center" vertical="center"/>
    </xf>
    <xf numFmtId="164" fontId="9" fillId="0" borderId="50" xfId="0" applyNumberFormat="1" applyFont="1" applyBorder="1" applyAlignment="1">
      <alignment horizontal="center" vertical="center"/>
    </xf>
    <xf numFmtId="164" fontId="9" fillId="0" borderId="51" xfId="0" applyNumberFormat="1" applyFont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164" fontId="9" fillId="0" borderId="52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54" xfId="0" applyNumberFormat="1" applyFont="1" applyBorder="1" applyAlignment="1">
      <alignment horizontal="center" vertical="center"/>
    </xf>
    <xf numFmtId="164" fontId="9" fillId="0" borderId="5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1" fillId="0" borderId="56" xfId="0" applyFont="1" applyBorder="1" applyAlignment="1">
      <alignment horizontal="center" wrapText="1"/>
    </xf>
    <xf numFmtId="0" fontId="1" fillId="0" borderId="56" xfId="0" applyFont="1" applyBorder="1" applyAlignment="1">
      <alignment horizontal="center" vertical="top" wrapText="1"/>
    </xf>
    <xf numFmtId="0" fontId="29" fillId="0" borderId="0" xfId="0" applyFont="1"/>
    <xf numFmtId="0" fontId="30" fillId="0" borderId="56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justify" vertical="top"/>
    </xf>
    <xf numFmtId="0" fontId="30" fillId="0" borderId="56" xfId="0" applyFont="1" applyBorder="1" applyAlignment="1">
      <alignment vertical="top"/>
    </xf>
    <xf numFmtId="0" fontId="30" fillId="0" borderId="56" xfId="0" applyFont="1" applyBorder="1" applyAlignment="1">
      <alignment vertical="center" wrapText="1"/>
    </xf>
    <xf numFmtId="0" fontId="33" fillId="0" borderId="0" xfId="0" applyFont="1" applyAlignment="1">
      <alignment horizontal="justify"/>
    </xf>
    <xf numFmtId="0" fontId="33" fillId="0" borderId="0" xfId="0" applyFont="1"/>
    <xf numFmtId="0" fontId="16" fillId="0" borderId="24" xfId="0" applyFont="1" applyBorder="1" applyAlignment="1">
      <alignment wrapText="1"/>
    </xf>
    <xf numFmtId="0" fontId="36" fillId="0" borderId="0" xfId="0" applyFont="1" applyAlignment="1">
      <alignment horizontal="center"/>
    </xf>
    <xf numFmtId="0" fontId="0" fillId="5" borderId="0" xfId="0" applyFill="1"/>
    <xf numFmtId="0" fontId="37" fillId="0" borderId="0" xfId="2" applyFont="1" applyAlignment="1" applyProtection="1">
      <alignment horizontal="center" vertical="center"/>
    </xf>
    <xf numFmtId="0" fontId="39" fillId="0" borderId="0" xfId="2" applyFont="1" applyAlignment="1" applyProtection="1">
      <alignment horizontal="center"/>
    </xf>
    <xf numFmtId="0" fontId="4" fillId="5" borderId="0" xfId="0" applyFont="1" applyFill="1" applyAlignment="1">
      <alignment horizontal="center"/>
    </xf>
    <xf numFmtId="0" fontId="19" fillId="0" borderId="0" xfId="2" applyAlignment="1" applyProtection="1">
      <alignment horizontal="center"/>
    </xf>
    <xf numFmtId="3" fontId="12" fillId="3" borderId="13" xfId="0" applyNumberFormat="1" applyFont="1" applyFill="1" applyBorder="1"/>
    <xf numFmtId="3" fontId="12" fillId="3" borderId="14" xfId="0" applyNumberFormat="1" applyFont="1" applyFill="1" applyBorder="1"/>
    <xf numFmtId="4" fontId="11" fillId="0" borderId="0" xfId="0" applyNumberFormat="1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2" fillId="6" borderId="0" xfId="0" applyFont="1" applyFill="1" applyAlignment="1">
      <alignment vertical="center"/>
    </xf>
    <xf numFmtId="0" fontId="44" fillId="6" borderId="0" xfId="0" applyFont="1" applyFill="1" applyAlignment="1">
      <alignment vertical="center"/>
    </xf>
    <xf numFmtId="0" fontId="45" fillId="6" borderId="0" xfId="0" applyFont="1" applyFill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7" borderId="5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center"/>
    </xf>
    <xf numFmtId="9" fontId="11" fillId="0" borderId="0" xfId="7" applyFont="1" applyFill="1" applyBorder="1"/>
    <xf numFmtId="3" fontId="18" fillId="0" borderId="0" xfId="0" applyNumberFormat="1" applyFont="1"/>
    <xf numFmtId="0" fontId="0" fillId="0" borderId="0" xfId="0" applyAlignment="1">
      <alignment horizontal="left" vertical="center"/>
    </xf>
    <xf numFmtId="0" fontId="45" fillId="6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/>
    </xf>
    <xf numFmtId="0" fontId="32" fillId="0" borderId="0" xfId="3" applyFont="1" applyAlignment="1">
      <alignment horizontal="left" wrapText="1"/>
    </xf>
    <xf numFmtId="0" fontId="26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32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5" fillId="7" borderId="0" xfId="0" applyFont="1" applyFill="1" applyAlignment="1">
      <alignment horizontal="center" vertical="center" wrapText="1"/>
    </xf>
    <xf numFmtId="0" fontId="5" fillId="7" borderId="57" xfId="0" applyFont="1" applyFill="1" applyBorder="1" applyAlignment="1">
      <alignment horizontal="center" vertical="center" wrapText="1"/>
    </xf>
    <xf numFmtId="0" fontId="5" fillId="7" borderId="5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/>
    </xf>
  </cellXfs>
  <cellStyles count="8">
    <cellStyle name="Hipervínculo" xfId="2" builtinId="8"/>
    <cellStyle name="Hipervínculo 2" xfId="5" xr:uid="{00000000-0005-0000-0000-000001000000}"/>
    <cellStyle name="Normal" xfId="0" builtinId="0"/>
    <cellStyle name="Normal 16" xfId="3" xr:uid="{00000000-0005-0000-0000-000003000000}"/>
    <cellStyle name="Normal 2" xfId="1" xr:uid="{00000000-0005-0000-0000-000004000000}"/>
    <cellStyle name="Normal 2 2" xfId="4" xr:uid="{00000000-0005-0000-0000-000005000000}"/>
    <cellStyle name="Normal 2 3" xfId="6" xr:uid="{00000000-0005-0000-0000-000006000000}"/>
    <cellStyle name="Porcentaje" xfId="7" builtinId="5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33"/>
  <sheetViews>
    <sheetView showGridLines="0" zoomScaleSheetLayoutView="100" workbookViewId="0">
      <pane ySplit="4" topLeftCell="A5" activePane="bottomLeft" state="frozen"/>
      <selection pane="bottomLeft" activeCell="E9" sqref="E9"/>
    </sheetView>
  </sheetViews>
  <sheetFormatPr baseColWidth="10" defaultRowHeight="14.4"/>
  <cols>
    <col min="2" max="2" width="15.6640625" customWidth="1"/>
    <col min="3" max="3" width="14.6640625" customWidth="1"/>
    <col min="4" max="4" width="16.44140625" customWidth="1"/>
    <col min="5" max="5" width="18.33203125" customWidth="1"/>
    <col min="6" max="6" width="12.109375" customWidth="1"/>
  </cols>
  <sheetData>
    <row r="1" spans="1:9" ht="31.95" customHeight="1">
      <c r="A1" s="94" t="s">
        <v>224</v>
      </c>
      <c r="B1" s="95"/>
      <c r="C1" s="95"/>
      <c r="D1" s="96"/>
      <c r="E1" s="106" t="s">
        <v>225</v>
      </c>
      <c r="F1" s="106"/>
      <c r="G1" s="106"/>
      <c r="H1" s="106"/>
      <c r="I1" s="106"/>
    </row>
    <row r="2" spans="1:9" ht="7.95" customHeight="1"/>
    <row r="4" spans="1:9" ht="15.6">
      <c r="B4" s="107" t="s">
        <v>191</v>
      </c>
      <c r="C4" s="107"/>
      <c r="D4" s="107"/>
      <c r="E4" s="107"/>
    </row>
    <row r="5" spans="1:9" ht="15.6">
      <c r="B5" s="82"/>
      <c r="C5" s="82"/>
      <c r="D5" s="82"/>
      <c r="E5" s="82"/>
    </row>
    <row r="6" spans="1:9" ht="3" customHeight="1">
      <c r="B6" s="83"/>
      <c r="C6" s="83"/>
      <c r="D6" s="83"/>
      <c r="E6" s="83"/>
    </row>
    <row r="7" spans="1:9" ht="15.6">
      <c r="B7" s="105" t="s">
        <v>192</v>
      </c>
      <c r="C7" s="105"/>
      <c r="D7" s="105"/>
      <c r="E7" s="85" t="s">
        <v>240</v>
      </c>
    </row>
    <row r="8" spans="1:9" ht="3" customHeight="1">
      <c r="B8" s="83"/>
      <c r="C8" s="83"/>
      <c r="D8" s="83"/>
      <c r="E8" s="86"/>
    </row>
    <row r="9" spans="1:9" ht="15.6">
      <c r="B9" s="105" t="s">
        <v>193</v>
      </c>
      <c r="C9" s="105"/>
      <c r="D9" s="105"/>
      <c r="E9" s="85">
        <v>2010</v>
      </c>
    </row>
    <row r="10" spans="1:9" ht="3" customHeight="1">
      <c r="B10" s="83"/>
      <c r="C10" s="83"/>
      <c r="D10" s="83"/>
      <c r="E10" s="86"/>
    </row>
    <row r="11" spans="1:9" ht="15.6">
      <c r="B11" s="105" t="s">
        <v>193</v>
      </c>
      <c r="C11" s="105"/>
      <c r="D11" s="105"/>
      <c r="E11" s="85">
        <v>2011</v>
      </c>
    </row>
    <row r="12" spans="1:9" ht="3" customHeight="1">
      <c r="B12" s="83"/>
      <c r="C12" s="83"/>
      <c r="D12" s="83"/>
      <c r="E12" s="86"/>
    </row>
    <row r="13" spans="1:9" ht="15.6">
      <c r="B13" s="105" t="s">
        <v>193</v>
      </c>
      <c r="C13" s="105"/>
      <c r="D13" s="105"/>
      <c r="E13" s="85">
        <v>2012</v>
      </c>
    </row>
    <row r="14" spans="1:9" ht="3" customHeight="1">
      <c r="B14" s="83"/>
      <c r="C14" s="83"/>
      <c r="D14" s="83"/>
      <c r="E14" s="86"/>
    </row>
    <row r="15" spans="1:9" ht="15.6">
      <c r="B15" s="105" t="s">
        <v>193</v>
      </c>
      <c r="C15" s="105"/>
      <c r="D15" s="105"/>
      <c r="E15" s="85">
        <v>2013</v>
      </c>
    </row>
    <row r="16" spans="1:9" ht="3" customHeight="1">
      <c r="B16" s="83"/>
      <c r="C16" s="83"/>
      <c r="D16" s="83"/>
      <c r="E16" s="86"/>
    </row>
    <row r="17" spans="2:5" ht="15.6">
      <c r="B17" s="105" t="s">
        <v>193</v>
      </c>
      <c r="C17" s="105"/>
      <c r="D17" s="105"/>
      <c r="E17" s="85">
        <v>2014</v>
      </c>
    </row>
    <row r="18" spans="2:5" ht="3" customHeight="1">
      <c r="B18" s="83"/>
      <c r="C18" s="83"/>
      <c r="D18" s="83"/>
      <c r="E18" s="86"/>
    </row>
    <row r="19" spans="2:5" ht="15.6">
      <c r="B19" s="105" t="s">
        <v>193</v>
      </c>
      <c r="C19" s="105"/>
      <c r="D19" s="105"/>
      <c r="E19" s="85">
        <v>2015</v>
      </c>
    </row>
    <row r="20" spans="2:5" ht="3" customHeight="1">
      <c r="B20" s="83"/>
      <c r="C20" s="83"/>
      <c r="D20" s="83"/>
      <c r="E20" s="86"/>
    </row>
    <row r="21" spans="2:5" ht="15.6">
      <c r="B21" s="105" t="s">
        <v>193</v>
      </c>
      <c r="C21" s="105"/>
      <c r="D21" s="105"/>
      <c r="E21" s="85">
        <v>2016</v>
      </c>
    </row>
    <row r="22" spans="2:5" ht="3" customHeight="1">
      <c r="B22" s="83"/>
      <c r="C22" s="83"/>
      <c r="D22" s="83"/>
      <c r="E22" s="86"/>
    </row>
    <row r="23" spans="2:5" ht="15.6">
      <c r="B23" s="105" t="s">
        <v>193</v>
      </c>
      <c r="C23" s="105"/>
      <c r="D23" s="105"/>
      <c r="E23" s="85">
        <v>2017</v>
      </c>
    </row>
    <row r="24" spans="2:5" ht="3" customHeight="1">
      <c r="B24" s="83"/>
      <c r="C24" s="83"/>
      <c r="D24" s="83"/>
      <c r="E24" s="86"/>
    </row>
    <row r="25" spans="2:5" ht="15.6">
      <c r="B25" s="105" t="s">
        <v>194</v>
      </c>
      <c r="C25" s="105"/>
      <c r="D25" s="105"/>
      <c r="E25" s="85">
        <v>2018</v>
      </c>
    </row>
    <row r="26" spans="2:5" ht="3" customHeight="1">
      <c r="B26" s="83"/>
      <c r="C26" s="83"/>
      <c r="D26" s="83"/>
      <c r="E26" s="86"/>
    </row>
    <row r="27" spans="2:5" ht="15.6">
      <c r="B27" s="105" t="s">
        <v>194</v>
      </c>
      <c r="C27" s="105"/>
      <c r="D27" s="105"/>
      <c r="E27" s="87">
        <v>2019</v>
      </c>
    </row>
    <row r="28" spans="2:5" ht="3" customHeight="1">
      <c r="B28" s="83"/>
      <c r="C28" s="83"/>
      <c r="D28" s="83"/>
      <c r="E28" s="86"/>
    </row>
    <row r="29" spans="2:5" ht="15.6">
      <c r="B29" s="105" t="s">
        <v>194</v>
      </c>
      <c r="C29" s="105"/>
      <c r="D29" s="105"/>
      <c r="E29" s="87">
        <v>2020</v>
      </c>
    </row>
    <row r="30" spans="2:5" ht="3" customHeight="1">
      <c r="B30" s="83"/>
      <c r="C30" s="83"/>
      <c r="D30" s="83"/>
      <c r="E30" s="86"/>
    </row>
    <row r="31" spans="2:5" ht="15.6">
      <c r="B31" s="105" t="s">
        <v>194</v>
      </c>
      <c r="C31" s="105"/>
      <c r="D31" s="105"/>
      <c r="E31" s="87">
        <v>2021</v>
      </c>
    </row>
    <row r="32" spans="2:5" ht="3" customHeight="1">
      <c r="B32" s="83"/>
      <c r="C32" s="83"/>
      <c r="D32" s="83"/>
      <c r="E32" s="86"/>
    </row>
    <row r="33" spans="2:5" ht="15.6">
      <c r="B33" s="105" t="s">
        <v>194</v>
      </c>
      <c r="C33" s="105"/>
      <c r="D33" s="105"/>
      <c r="E33" s="87">
        <v>2022</v>
      </c>
    </row>
  </sheetData>
  <mergeCells count="16">
    <mergeCell ref="E1:I1"/>
    <mergeCell ref="B4:E4"/>
    <mergeCell ref="B31:D31"/>
    <mergeCell ref="B27:D27"/>
    <mergeCell ref="B25:D25"/>
    <mergeCell ref="B15:D15"/>
    <mergeCell ref="B17:D17"/>
    <mergeCell ref="B19:D19"/>
    <mergeCell ref="B21:D21"/>
    <mergeCell ref="B23:D23"/>
    <mergeCell ref="B29:D29"/>
    <mergeCell ref="B33:D33"/>
    <mergeCell ref="B9:D9"/>
    <mergeCell ref="B11:D11"/>
    <mergeCell ref="B13:D13"/>
    <mergeCell ref="B7:D7"/>
  </mergeCells>
  <hyperlinks>
    <hyperlink ref="E7" location="'Histórico Comercio Exterior'!A1" display="2000 - 2018" xr:uid="{00000000-0004-0000-0000-000000000000}"/>
    <hyperlink ref="E9" location="'2010'!A1" display="'2010'!A1" xr:uid="{00000000-0004-0000-0000-000001000000}"/>
    <hyperlink ref="E11" location="'2011'!A1" display="'2011'!A1" xr:uid="{00000000-0004-0000-0000-000002000000}"/>
    <hyperlink ref="E13" location="'2012'!A1" display="'2012'!A1" xr:uid="{00000000-0004-0000-0000-000003000000}"/>
    <hyperlink ref="E15" location="'2013'!A1" display="'2013'!A1" xr:uid="{00000000-0004-0000-0000-000004000000}"/>
    <hyperlink ref="E17" location="'2014'!A1" display="'2014'!A1" xr:uid="{00000000-0004-0000-0000-000005000000}"/>
    <hyperlink ref="E19" location="'2015'!A1" display="'2015'!A1" xr:uid="{00000000-0004-0000-0000-000006000000}"/>
    <hyperlink ref="E21" location="'2016'!A1" display="'2016'!A1" xr:uid="{00000000-0004-0000-0000-000007000000}"/>
    <hyperlink ref="E23" location="'2017'!A1" display="'2017'!A1" xr:uid="{00000000-0004-0000-0000-000008000000}"/>
    <hyperlink ref="E25" location="'2018'!A1" display="'2018'!A1" xr:uid="{00000000-0004-0000-0000-000009000000}"/>
    <hyperlink ref="E27" location="'2019'!A1" display="'2019'!A1" xr:uid="{00000000-0004-0000-0000-00000A000000}"/>
    <hyperlink ref="E29" location="'2020'!A1" display="'2020'!A1" xr:uid="{00000000-0004-0000-0000-00000B000000}"/>
    <hyperlink ref="E31" location="'2021'!A1" display="'2021'!A1" xr:uid="{00000000-0004-0000-0000-00000C000000}"/>
    <hyperlink ref="E33" location="'2022'!A1" display="'2022'!A1" xr:uid="{00000000-0004-0000-0000-00000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66406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188</v>
      </c>
      <c r="B5" s="116"/>
      <c r="C5" s="116"/>
      <c r="D5" s="124" t="s">
        <v>222</v>
      </c>
      <c r="E5" s="124"/>
      <c r="F5" s="124"/>
      <c r="G5" s="124"/>
    </row>
    <row r="6" spans="1:10" ht="93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63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8423982.7080000006</v>
      </c>
      <c r="C11" s="9">
        <v>5986117.6799999997</v>
      </c>
      <c r="D11" s="8">
        <v>3071934.6926000002</v>
      </c>
      <c r="E11" s="9">
        <v>2148070.64646</v>
      </c>
      <c r="F11" s="88">
        <f>+B11-D11</f>
        <v>5352048.0153999999</v>
      </c>
      <c r="G11" s="89">
        <f>+C11-E11</f>
        <v>3838047.0335399997</v>
      </c>
    </row>
    <row r="12" spans="1:10">
      <c r="A12" s="10" t="s">
        <v>9</v>
      </c>
      <c r="B12" s="11">
        <v>6.6000000000000003E-2</v>
      </c>
      <c r="C12" s="12">
        <v>0.66</v>
      </c>
      <c r="D12" s="11">
        <v>12069.865</v>
      </c>
      <c r="E12" s="12">
        <v>16245.736999999999</v>
      </c>
      <c r="F12" s="11">
        <f t="shared" ref="F12:G47" si="0">+B12-D12</f>
        <v>-12069.798999999999</v>
      </c>
      <c r="G12" s="12">
        <f t="shared" si="0"/>
        <v>-16245.076999999999</v>
      </c>
    </row>
    <row r="13" spans="1:10" ht="15">
      <c r="A13" s="13" t="s">
        <v>10</v>
      </c>
      <c r="B13" s="14">
        <v>210.28700000000003</v>
      </c>
      <c r="C13" s="15">
        <v>230.17999999999998</v>
      </c>
      <c r="D13" s="14">
        <v>94.97399999999999</v>
      </c>
      <c r="E13" s="15">
        <v>131.625</v>
      </c>
      <c r="F13" s="14">
        <f t="shared" si="0"/>
        <v>115.31300000000005</v>
      </c>
      <c r="G13" s="15">
        <f t="shared" si="0"/>
        <v>98.554999999999978</v>
      </c>
    </row>
    <row r="14" spans="1:10" ht="15">
      <c r="A14" s="13" t="s">
        <v>11</v>
      </c>
      <c r="B14" s="14">
        <v>23.827999999999999</v>
      </c>
      <c r="C14" s="15">
        <v>42.36</v>
      </c>
      <c r="D14" s="14">
        <v>3630.2790000000005</v>
      </c>
      <c r="E14" s="15">
        <v>1842.2249999999999</v>
      </c>
      <c r="F14" s="14">
        <f t="shared" si="0"/>
        <v>-3606.4510000000005</v>
      </c>
      <c r="G14" s="15">
        <f t="shared" si="0"/>
        <v>-1799.865</v>
      </c>
    </row>
    <row r="15" spans="1:10" ht="15">
      <c r="A15" s="13" t="s">
        <v>12</v>
      </c>
      <c r="B15" s="14">
        <v>14.824999999999999</v>
      </c>
      <c r="C15" s="15">
        <v>23.381</v>
      </c>
      <c r="D15" s="14">
        <v>168.62199999999999</v>
      </c>
      <c r="E15" s="15">
        <v>166.898</v>
      </c>
      <c r="F15" s="14">
        <f t="shared" si="0"/>
        <v>-153.797</v>
      </c>
      <c r="G15" s="15">
        <f t="shared" si="0"/>
        <v>-143.517</v>
      </c>
    </row>
    <row r="16" spans="1:10" ht="15">
      <c r="A16" s="13" t="s">
        <v>13</v>
      </c>
      <c r="B16" s="14">
        <v>107585.09600000001</v>
      </c>
      <c r="C16" s="15">
        <v>66264.126999999993</v>
      </c>
      <c r="D16" s="14">
        <v>47255.521000000001</v>
      </c>
      <c r="E16" s="15">
        <v>25016.043999999994</v>
      </c>
      <c r="F16" s="14">
        <f t="shared" si="0"/>
        <v>60329.575000000004</v>
      </c>
      <c r="G16" s="15">
        <f t="shared" si="0"/>
        <v>41248.082999999999</v>
      </c>
    </row>
    <row r="17" spans="1:7">
      <c r="A17" s="13" t="s">
        <v>14</v>
      </c>
      <c r="B17" s="14">
        <v>5931393.3769999985</v>
      </c>
      <c r="C17" s="15">
        <v>2622823.5390000017</v>
      </c>
      <c r="D17" s="11">
        <v>0</v>
      </c>
      <c r="E17" s="12">
        <v>0</v>
      </c>
      <c r="F17" s="14">
        <f t="shared" si="0"/>
        <v>5931393.3769999985</v>
      </c>
      <c r="G17" s="15">
        <f t="shared" si="0"/>
        <v>2622823.5390000017</v>
      </c>
    </row>
    <row r="18" spans="1:7">
      <c r="A18" s="13" t="s">
        <v>15</v>
      </c>
      <c r="B18" s="14">
        <v>61835.891669040997</v>
      </c>
      <c r="C18" s="15">
        <v>85348.458757527987</v>
      </c>
      <c r="D18" s="14">
        <v>2.3093000000000008</v>
      </c>
      <c r="E18" s="15">
        <v>2.2527000000000004</v>
      </c>
      <c r="F18" s="14">
        <f t="shared" si="0"/>
        <v>61833.582369040996</v>
      </c>
      <c r="G18" s="15">
        <f t="shared" si="0"/>
        <v>85346.20605752799</v>
      </c>
    </row>
    <row r="19" spans="1:7">
      <c r="A19" s="13" t="s">
        <v>16</v>
      </c>
      <c r="B19" s="14">
        <v>227213.22799999997</v>
      </c>
      <c r="C19" s="15">
        <v>621965.19199999899</v>
      </c>
      <c r="D19" s="14">
        <v>30</v>
      </c>
      <c r="E19" s="15">
        <v>123.321</v>
      </c>
      <c r="F19" s="14">
        <f t="shared" si="0"/>
        <v>227183.22799999997</v>
      </c>
      <c r="G19" s="15">
        <f t="shared" si="0"/>
        <v>621841.870999999</v>
      </c>
    </row>
    <row r="20" spans="1:7">
      <c r="A20" s="13" t="s">
        <v>243</v>
      </c>
      <c r="B20" s="14">
        <v>19416.436999999998</v>
      </c>
      <c r="C20" s="15">
        <v>129556.57099999995</v>
      </c>
      <c r="D20" s="14">
        <v>1471.2029999999997</v>
      </c>
      <c r="E20" s="15">
        <v>14950.276999999998</v>
      </c>
      <c r="F20" s="14">
        <f t="shared" si="0"/>
        <v>17945.233999999997</v>
      </c>
      <c r="G20" s="15">
        <f t="shared" si="0"/>
        <v>114606.29399999995</v>
      </c>
    </row>
    <row r="21" spans="1:7">
      <c r="A21" s="13" t="s">
        <v>17</v>
      </c>
      <c r="B21" s="14">
        <v>5283.8949999999977</v>
      </c>
      <c r="C21" s="15">
        <v>18992.983999999997</v>
      </c>
      <c r="D21" s="14">
        <v>484.5259999999999</v>
      </c>
      <c r="E21" s="15">
        <v>1733.0030000000008</v>
      </c>
      <c r="F21" s="14">
        <f t="shared" si="0"/>
        <v>4799.3689999999979</v>
      </c>
      <c r="G21" s="15">
        <f t="shared" si="0"/>
        <v>17259.980999999996</v>
      </c>
    </row>
    <row r="22" spans="1:7">
      <c r="A22" s="13" t="s">
        <v>18</v>
      </c>
      <c r="B22" s="14">
        <v>466.40500000000003</v>
      </c>
      <c r="C22" s="15">
        <v>93.114000000000004</v>
      </c>
      <c r="D22" s="11">
        <v>0</v>
      </c>
      <c r="E22" s="12">
        <v>0</v>
      </c>
      <c r="F22" s="14">
        <f t="shared" si="0"/>
        <v>466.40500000000003</v>
      </c>
      <c r="G22" s="15">
        <f t="shared" si="0"/>
        <v>93.114000000000004</v>
      </c>
    </row>
    <row r="23" spans="1:7">
      <c r="A23" s="13" t="s">
        <v>19</v>
      </c>
      <c r="B23" s="14">
        <v>1784.2529999999995</v>
      </c>
      <c r="C23" s="15">
        <v>23812.805000000004</v>
      </c>
      <c r="D23" s="14">
        <v>5546.2619999999979</v>
      </c>
      <c r="E23" s="15">
        <v>25772.962000000003</v>
      </c>
      <c r="F23" s="14">
        <f t="shared" si="0"/>
        <v>-3762.0089999999982</v>
      </c>
      <c r="G23" s="15">
        <f t="shared" si="0"/>
        <v>-1960.1569999999992</v>
      </c>
    </row>
    <row r="24" spans="1:7" ht="15">
      <c r="A24" s="13" t="s">
        <v>20</v>
      </c>
      <c r="B24" s="14">
        <v>5987.9409999999998</v>
      </c>
      <c r="C24" s="15">
        <v>5781.5039999999999</v>
      </c>
      <c r="D24" s="14">
        <v>616.22099999999989</v>
      </c>
      <c r="E24" s="15">
        <v>565.11599999999999</v>
      </c>
      <c r="F24" s="14">
        <f t="shared" si="0"/>
        <v>5371.72</v>
      </c>
      <c r="G24" s="15">
        <f t="shared" si="0"/>
        <v>5216.3879999999999</v>
      </c>
    </row>
    <row r="25" spans="1:7" ht="15">
      <c r="A25" s="13" t="s">
        <v>21</v>
      </c>
      <c r="B25" s="14">
        <v>2381.2329999999997</v>
      </c>
      <c r="C25" s="15">
        <v>3613.4990000000021</v>
      </c>
      <c r="D25" s="14">
        <v>2.8530000000000002</v>
      </c>
      <c r="E25" s="15">
        <v>3.7459999999999996</v>
      </c>
      <c r="F25" s="14">
        <f t="shared" si="0"/>
        <v>2378.3799999999997</v>
      </c>
      <c r="G25" s="15">
        <f t="shared" si="0"/>
        <v>3609.753000000002</v>
      </c>
    </row>
    <row r="26" spans="1:7">
      <c r="A26" s="13" t="s">
        <v>233</v>
      </c>
      <c r="B26" s="14">
        <v>0.38371499999999997</v>
      </c>
      <c r="C26" s="15">
        <v>0.75739999999999996</v>
      </c>
      <c r="D26" s="14">
        <v>18713.545999999998</v>
      </c>
      <c r="E26" s="15">
        <v>21586.886740999998</v>
      </c>
      <c r="F26" s="14">
        <f t="shared" ref="F26:F27" si="1">+B26-D26</f>
        <v>-18713.162284999999</v>
      </c>
      <c r="G26" s="15">
        <f t="shared" ref="G26:G27" si="2">+C26-E26</f>
        <v>-21586.129341</v>
      </c>
    </row>
    <row r="27" spans="1:7">
      <c r="A27" s="13" t="s">
        <v>22</v>
      </c>
      <c r="B27" s="14">
        <v>22.024999999999999</v>
      </c>
      <c r="C27" s="15">
        <v>25.232000000000003</v>
      </c>
      <c r="D27" s="14">
        <v>63397.82</v>
      </c>
      <c r="E27" s="15">
        <v>12794.223</v>
      </c>
      <c r="F27" s="14">
        <f t="shared" si="1"/>
        <v>-63375.794999999998</v>
      </c>
      <c r="G27" s="15">
        <f t="shared" si="2"/>
        <v>-12768.991</v>
      </c>
    </row>
    <row r="28" spans="1:7" ht="15">
      <c r="A28" s="13" t="s">
        <v>199</v>
      </c>
      <c r="B28" s="14">
        <v>32.331000000000003</v>
      </c>
      <c r="C28" s="15">
        <v>28.411000000000001</v>
      </c>
      <c r="D28" s="14">
        <v>10</v>
      </c>
      <c r="E28" s="15">
        <v>7.7270000000000003</v>
      </c>
      <c r="F28" s="14">
        <f t="shared" si="0"/>
        <v>22.331000000000003</v>
      </c>
      <c r="G28" s="15">
        <f t="shared" si="0"/>
        <v>20.684000000000001</v>
      </c>
    </row>
    <row r="29" spans="1:7" ht="15">
      <c r="A29" s="13" t="s">
        <v>198</v>
      </c>
      <c r="B29" s="14">
        <v>92.516999999999996</v>
      </c>
      <c r="C29" s="15">
        <v>174.09799999999998</v>
      </c>
      <c r="D29" s="14">
        <v>135.184</v>
      </c>
      <c r="E29" s="15">
        <v>176.30899999999997</v>
      </c>
      <c r="F29" s="14">
        <f t="shared" si="0"/>
        <v>-42.667000000000002</v>
      </c>
      <c r="G29" s="15">
        <f t="shared" si="0"/>
        <v>-2.2109999999999843</v>
      </c>
    </row>
    <row r="30" spans="1:7">
      <c r="A30" s="13" t="s">
        <v>23</v>
      </c>
      <c r="B30" s="11">
        <v>0</v>
      </c>
      <c r="C30" s="12">
        <v>0</v>
      </c>
      <c r="D30" s="14">
        <v>39908.63700000001</v>
      </c>
      <c r="E30" s="15">
        <v>30475.021000000001</v>
      </c>
      <c r="F30" s="14">
        <f t="shared" si="0"/>
        <v>-39908.63700000001</v>
      </c>
      <c r="G30" s="15">
        <f t="shared" si="0"/>
        <v>-30475.021000000001</v>
      </c>
    </row>
    <row r="31" spans="1:7">
      <c r="A31" s="13" t="s">
        <v>24</v>
      </c>
      <c r="B31" s="14">
        <v>355.77820219999995</v>
      </c>
      <c r="C31" s="15">
        <v>1162.8069028</v>
      </c>
      <c r="D31" s="11">
        <v>0</v>
      </c>
      <c r="E31" s="12">
        <v>0</v>
      </c>
      <c r="F31" s="14">
        <f t="shared" si="0"/>
        <v>355.77820219999995</v>
      </c>
      <c r="G31" s="15">
        <f t="shared" si="0"/>
        <v>1162.8069028</v>
      </c>
    </row>
    <row r="32" spans="1:7">
      <c r="A32" s="13" t="s">
        <v>25</v>
      </c>
      <c r="B32" s="14">
        <v>12270.591000000004</v>
      </c>
      <c r="C32" s="15">
        <v>55297.638999999996</v>
      </c>
      <c r="D32" s="14">
        <v>0.28299999999999997</v>
      </c>
      <c r="E32" s="15">
        <v>6.6479999999999997</v>
      </c>
      <c r="F32" s="14">
        <f t="shared" si="0"/>
        <v>12270.308000000005</v>
      </c>
      <c r="G32" s="15">
        <f t="shared" si="0"/>
        <v>55290.990999999995</v>
      </c>
    </row>
    <row r="33" spans="1:7">
      <c r="A33" s="13" t="s">
        <v>218</v>
      </c>
      <c r="B33" s="14">
        <v>64.155349999999999</v>
      </c>
      <c r="C33" s="15">
        <v>159.26907</v>
      </c>
      <c r="D33" s="14">
        <v>2.4865999999999999E-2</v>
      </c>
      <c r="E33" s="15">
        <v>5.8087E-2</v>
      </c>
      <c r="F33" s="14">
        <f t="shared" ref="F33:F34" si="3">+B33-D33</f>
        <v>64.130483999999996</v>
      </c>
      <c r="G33" s="15">
        <f t="shared" ref="G33:G34" si="4">+C33-E33</f>
        <v>159.210983</v>
      </c>
    </row>
    <row r="34" spans="1:7">
      <c r="A34" s="13" t="s">
        <v>234</v>
      </c>
      <c r="B34" s="14">
        <v>38224.394164999976</v>
      </c>
      <c r="C34" s="15">
        <v>29317.903965999987</v>
      </c>
      <c r="D34" s="14">
        <v>0</v>
      </c>
      <c r="E34" s="15">
        <v>0</v>
      </c>
      <c r="F34" s="14">
        <f t="shared" si="3"/>
        <v>38224.394164999976</v>
      </c>
      <c r="G34" s="15">
        <f t="shared" si="4"/>
        <v>29317.903965999987</v>
      </c>
    </row>
    <row r="35" spans="1:7">
      <c r="A35" s="13" t="s">
        <v>26</v>
      </c>
      <c r="B35" s="14">
        <v>312803.0780000001</v>
      </c>
      <c r="C35" s="15">
        <v>228150.74400000018</v>
      </c>
      <c r="D35" s="14">
        <v>70.617000000000004</v>
      </c>
      <c r="E35" s="15">
        <v>130.11099999999999</v>
      </c>
      <c r="F35" s="14">
        <f t="shared" si="0"/>
        <v>312732.46100000007</v>
      </c>
      <c r="G35" s="15">
        <f t="shared" si="0"/>
        <v>228020.63300000018</v>
      </c>
    </row>
    <row r="36" spans="1:7">
      <c r="A36" s="13" t="s">
        <v>27</v>
      </c>
      <c r="B36" s="14">
        <v>32416.964999999993</v>
      </c>
      <c r="C36" s="15">
        <v>65648.579000000027</v>
      </c>
      <c r="D36" s="11">
        <v>0</v>
      </c>
      <c r="E36" s="12">
        <v>0</v>
      </c>
      <c r="F36" s="14">
        <f t="shared" si="0"/>
        <v>32416.964999999993</v>
      </c>
      <c r="G36" s="15">
        <f t="shared" si="0"/>
        <v>65648.579000000027</v>
      </c>
    </row>
    <row r="37" spans="1:7">
      <c r="A37" s="13" t="s">
        <v>28</v>
      </c>
      <c r="B37" s="14">
        <v>338.95700000000011</v>
      </c>
      <c r="C37" s="15">
        <v>414.45499999999993</v>
      </c>
      <c r="D37" s="11">
        <v>0</v>
      </c>
      <c r="E37" s="12">
        <v>0</v>
      </c>
      <c r="F37" s="14">
        <f t="shared" si="0"/>
        <v>338.95700000000011</v>
      </c>
      <c r="G37" s="15">
        <f t="shared" si="0"/>
        <v>414.45499999999993</v>
      </c>
    </row>
    <row r="38" spans="1:7" ht="15">
      <c r="A38" s="13" t="s">
        <v>29</v>
      </c>
      <c r="B38" s="14">
        <v>92.34800000000007</v>
      </c>
      <c r="C38" s="15">
        <v>554.98900000000003</v>
      </c>
      <c r="D38" s="14">
        <v>8424.4280000000017</v>
      </c>
      <c r="E38" s="15">
        <v>7271.7999999999993</v>
      </c>
      <c r="F38" s="14">
        <f t="shared" si="0"/>
        <v>-8332.0800000000017</v>
      </c>
      <c r="G38" s="15">
        <f t="shared" si="0"/>
        <v>-6716.8109999999997</v>
      </c>
    </row>
    <row r="39" spans="1:7">
      <c r="A39" s="13" t="s">
        <v>30</v>
      </c>
      <c r="B39" s="14">
        <v>73989.535000000018</v>
      </c>
      <c r="C39" s="15">
        <v>37473.770999999993</v>
      </c>
      <c r="D39" s="14">
        <v>4</v>
      </c>
      <c r="E39" s="15">
        <v>17.591000000000001</v>
      </c>
      <c r="F39" s="14">
        <f t="shared" si="0"/>
        <v>73985.535000000018</v>
      </c>
      <c r="G39" s="15">
        <f t="shared" si="0"/>
        <v>37456.179999999993</v>
      </c>
    </row>
    <row r="40" spans="1:7">
      <c r="A40" s="13" t="s">
        <v>215</v>
      </c>
      <c r="B40" s="14">
        <v>871.01900000000001</v>
      </c>
      <c r="C40" s="15">
        <v>6952.4290000000001</v>
      </c>
      <c r="D40" s="14">
        <v>0</v>
      </c>
      <c r="E40" s="15">
        <v>0</v>
      </c>
      <c r="F40" s="14">
        <f t="shared" si="0"/>
        <v>871.01900000000001</v>
      </c>
      <c r="G40" s="15">
        <f t="shared" si="0"/>
        <v>6952.4290000000001</v>
      </c>
    </row>
    <row r="41" spans="1:7">
      <c r="A41" s="13" t="s">
        <v>31</v>
      </c>
      <c r="B41" s="14">
        <v>192922.30499999996</v>
      </c>
      <c r="C41" s="15">
        <v>78821.569999999963</v>
      </c>
      <c r="D41" s="11">
        <v>0</v>
      </c>
      <c r="E41" s="12">
        <v>0</v>
      </c>
      <c r="F41" s="14">
        <f t="shared" si="0"/>
        <v>192922.30499999996</v>
      </c>
      <c r="G41" s="15">
        <f t="shared" si="0"/>
        <v>78821.569999999963</v>
      </c>
    </row>
    <row r="42" spans="1:7">
      <c r="A42" s="13" t="s">
        <v>32</v>
      </c>
      <c r="B42" s="14">
        <v>1770.865</v>
      </c>
      <c r="C42" s="15">
        <v>4793.7399999999989</v>
      </c>
      <c r="D42" s="11">
        <v>0</v>
      </c>
      <c r="E42" s="12">
        <v>0</v>
      </c>
      <c r="F42" s="14">
        <f t="shared" si="0"/>
        <v>1770.865</v>
      </c>
      <c r="G42" s="15">
        <f t="shared" si="0"/>
        <v>4793.7399999999989</v>
      </c>
    </row>
    <row r="43" spans="1:7">
      <c r="A43" s="13" t="s">
        <v>33</v>
      </c>
      <c r="B43" s="14">
        <v>143186.87499999997</v>
      </c>
      <c r="C43" s="15">
        <v>802461.43199999502</v>
      </c>
      <c r="D43" s="14">
        <v>1.1279999999999999</v>
      </c>
      <c r="E43" s="15">
        <v>7.0170000000000012</v>
      </c>
      <c r="F43" s="14">
        <f t="shared" si="0"/>
        <v>143185.74699999997</v>
      </c>
      <c r="G43" s="15">
        <f t="shared" si="0"/>
        <v>802454.41499999503</v>
      </c>
    </row>
    <row r="44" spans="1:7">
      <c r="A44" s="13" t="s">
        <v>34</v>
      </c>
      <c r="B44" s="14">
        <v>3.5909999999999997</v>
      </c>
      <c r="C44" s="15">
        <v>5.4139999999999997</v>
      </c>
      <c r="D44" s="14">
        <v>102674.99100000001</v>
      </c>
      <c r="E44" s="15">
        <v>90318.371999999988</v>
      </c>
      <c r="F44" s="14">
        <f t="shared" si="0"/>
        <v>-102671.40000000001</v>
      </c>
      <c r="G44" s="15">
        <f t="shared" si="0"/>
        <v>-90312.957999999984</v>
      </c>
    </row>
    <row r="45" spans="1:7">
      <c r="A45" s="13" t="s">
        <v>35</v>
      </c>
      <c r="B45" s="11">
        <v>0</v>
      </c>
      <c r="C45" s="12">
        <v>0</v>
      </c>
      <c r="D45" s="14">
        <v>4.0140000000000002</v>
      </c>
      <c r="E45" s="15">
        <v>11.747</v>
      </c>
      <c r="F45" s="14">
        <f t="shared" si="0"/>
        <v>-4.0140000000000002</v>
      </c>
      <c r="G45" s="15">
        <f t="shared" si="0"/>
        <v>-11.747</v>
      </c>
    </row>
    <row r="46" spans="1:7">
      <c r="A46" s="13" t="s">
        <v>36</v>
      </c>
      <c r="B46" s="14">
        <v>9</v>
      </c>
      <c r="C46" s="15">
        <v>27</v>
      </c>
      <c r="D46" s="14">
        <v>918262.08600000013</v>
      </c>
      <c r="E46" s="15">
        <v>362530.98000000004</v>
      </c>
      <c r="F46" s="14">
        <f t="shared" si="0"/>
        <v>-918253.08600000013</v>
      </c>
      <c r="G46" s="15">
        <f t="shared" si="0"/>
        <v>-362503.98000000004</v>
      </c>
    </row>
    <row r="47" spans="1:7">
      <c r="A47" s="13" t="s">
        <v>37</v>
      </c>
      <c r="B47" s="14">
        <v>255.97800000000001</v>
      </c>
      <c r="C47" s="15">
        <v>698.10600000000022</v>
      </c>
      <c r="D47" s="14">
        <v>212.57</v>
      </c>
      <c r="E47" s="15">
        <v>26.716999999999999</v>
      </c>
      <c r="F47" s="14">
        <f t="shared" si="0"/>
        <v>43.408000000000015</v>
      </c>
      <c r="G47" s="15">
        <f t="shared" si="0"/>
        <v>671.38900000000024</v>
      </c>
    </row>
    <row r="48" spans="1:7">
      <c r="A48" s="13" t="s">
        <v>38</v>
      </c>
      <c r="B48" s="11">
        <v>0</v>
      </c>
      <c r="C48" s="12">
        <v>0</v>
      </c>
      <c r="D48" s="11">
        <v>0</v>
      </c>
      <c r="E48" s="12">
        <v>0</v>
      </c>
      <c r="F48" s="14">
        <f t="shared" ref="F48:G69" si="5">+B48-D48</f>
        <v>0</v>
      </c>
      <c r="G48" s="15">
        <f t="shared" si="5"/>
        <v>0</v>
      </c>
    </row>
    <row r="49" spans="1:7" ht="15">
      <c r="A49" s="13" t="s">
        <v>39</v>
      </c>
      <c r="B49" s="14">
        <v>22.443000000000001</v>
      </c>
      <c r="C49" s="15">
        <v>69.620999999999995</v>
      </c>
      <c r="D49" s="14">
        <v>5748.0079999999989</v>
      </c>
      <c r="E49" s="15">
        <v>5662.527</v>
      </c>
      <c r="F49" s="14">
        <f t="shared" si="5"/>
        <v>-5725.5649999999987</v>
      </c>
      <c r="G49" s="15">
        <f t="shared" si="5"/>
        <v>-5592.9059999999999</v>
      </c>
    </row>
    <row r="50" spans="1:7">
      <c r="A50" s="10" t="s">
        <v>40</v>
      </c>
      <c r="B50" s="11">
        <v>0</v>
      </c>
      <c r="C50" s="12">
        <v>0</v>
      </c>
      <c r="D50" s="11">
        <v>936338.47899999982</v>
      </c>
      <c r="E50" s="12">
        <v>228777.94000000003</v>
      </c>
      <c r="F50" s="14">
        <f t="shared" si="5"/>
        <v>-936338.47899999982</v>
      </c>
      <c r="G50" s="15">
        <f t="shared" si="5"/>
        <v>-228777.94000000003</v>
      </c>
    </row>
    <row r="51" spans="1:7">
      <c r="A51" s="10" t="s">
        <v>221</v>
      </c>
      <c r="B51" s="11">
        <v>158.74178000000001</v>
      </c>
      <c r="C51" s="12">
        <v>393.81446</v>
      </c>
      <c r="D51" s="11">
        <v>9149.9558379999999</v>
      </c>
      <c r="E51" s="12">
        <v>13116.064716999999</v>
      </c>
      <c r="F51" s="14">
        <f t="shared" ref="F51:F52" si="6">+B51-D51</f>
        <v>-8991.2140579999996</v>
      </c>
      <c r="G51" s="15">
        <f t="shared" ref="G51:G52" si="7">+C51-E51</f>
        <v>-12722.250257</v>
      </c>
    </row>
    <row r="52" spans="1:7" ht="15">
      <c r="A52" s="10" t="s">
        <v>219</v>
      </c>
      <c r="B52" s="11">
        <v>51.807960000000001</v>
      </c>
      <c r="C52" s="12">
        <v>313.43369999999999</v>
      </c>
      <c r="D52" s="11">
        <v>2.7E-2</v>
      </c>
      <c r="E52" s="12">
        <v>0.35532000000000002</v>
      </c>
      <c r="F52" s="14">
        <f t="shared" si="6"/>
        <v>51.78096</v>
      </c>
      <c r="G52" s="15">
        <f t="shared" si="7"/>
        <v>313.07837999999998</v>
      </c>
    </row>
    <row r="53" spans="1:7">
      <c r="A53" s="10" t="s">
        <v>41</v>
      </c>
      <c r="B53" s="11">
        <v>264.74999999999994</v>
      </c>
      <c r="C53" s="12">
        <v>2357.5479999999998</v>
      </c>
      <c r="D53" s="11">
        <v>7916.4890000000032</v>
      </c>
      <c r="E53" s="12">
        <v>51274.998000000101</v>
      </c>
      <c r="F53" s="14">
        <f t="shared" si="5"/>
        <v>-7651.7390000000032</v>
      </c>
      <c r="G53" s="15">
        <f t="shared" si="5"/>
        <v>-48917.450000000099</v>
      </c>
    </row>
    <row r="54" spans="1:7">
      <c r="A54" s="13" t="s">
        <v>42</v>
      </c>
      <c r="B54" s="14">
        <v>11709.626</v>
      </c>
      <c r="C54" s="15">
        <v>25140.148999999998</v>
      </c>
      <c r="D54" s="11">
        <v>0</v>
      </c>
      <c r="E54" s="12">
        <v>0</v>
      </c>
      <c r="F54" s="14">
        <f t="shared" si="5"/>
        <v>11709.626</v>
      </c>
      <c r="G54" s="15">
        <f t="shared" si="5"/>
        <v>25140.148999999998</v>
      </c>
    </row>
    <row r="55" spans="1:7">
      <c r="A55" s="10" t="s">
        <v>196</v>
      </c>
      <c r="B55" s="11">
        <v>13264.049000000032</v>
      </c>
      <c r="C55" s="12">
        <v>52378.895000000048</v>
      </c>
      <c r="D55" s="11">
        <v>67925.661999999837</v>
      </c>
      <c r="E55" s="12">
        <v>230462.08600000021</v>
      </c>
      <c r="F55" s="11">
        <f t="shared" si="5"/>
        <v>-54661.612999999808</v>
      </c>
      <c r="G55" s="12">
        <f t="shared" si="5"/>
        <v>-178083.19100000017</v>
      </c>
    </row>
    <row r="56" spans="1:7">
      <c r="A56" s="10" t="s">
        <v>43</v>
      </c>
      <c r="B56" s="11">
        <v>744671.06200000003</v>
      </c>
      <c r="C56" s="12">
        <v>344828.31900000002</v>
      </c>
      <c r="D56" s="11">
        <v>58710.970999999998</v>
      </c>
      <c r="E56" s="12">
        <v>49276.031999999999</v>
      </c>
      <c r="F56" s="14">
        <f t="shared" si="5"/>
        <v>685960.09100000001</v>
      </c>
      <c r="G56" s="15">
        <f t="shared" si="5"/>
        <v>295552.28700000001</v>
      </c>
    </row>
    <row r="57" spans="1:7">
      <c r="A57" s="10" t="s">
        <v>44</v>
      </c>
      <c r="B57" s="11">
        <v>68498.917999999976</v>
      </c>
      <c r="C57" s="12">
        <v>40863.381000000059</v>
      </c>
      <c r="D57" s="11">
        <v>334655.84199999878</v>
      </c>
      <c r="E57" s="12">
        <v>314784.09699999978</v>
      </c>
      <c r="F57" s="14">
        <f t="shared" si="5"/>
        <v>-266156.92399999883</v>
      </c>
      <c r="G57" s="15">
        <f t="shared" si="5"/>
        <v>-273920.71599999972</v>
      </c>
    </row>
    <row r="58" spans="1:7">
      <c r="A58" s="13" t="s">
        <v>45</v>
      </c>
      <c r="B58" s="11">
        <v>0</v>
      </c>
      <c r="C58" s="12">
        <v>0</v>
      </c>
      <c r="D58" s="14">
        <v>220.792</v>
      </c>
      <c r="E58" s="15">
        <v>2335.7600000000002</v>
      </c>
      <c r="F58" s="14">
        <f t="shared" si="5"/>
        <v>-220.792</v>
      </c>
      <c r="G58" s="15">
        <f t="shared" si="5"/>
        <v>-2335.7600000000002</v>
      </c>
    </row>
    <row r="59" spans="1:7" ht="15">
      <c r="A59" s="13" t="s">
        <v>46</v>
      </c>
      <c r="B59" s="11">
        <v>0</v>
      </c>
      <c r="C59" s="12">
        <v>0</v>
      </c>
      <c r="D59" s="14">
        <v>941.81799999999987</v>
      </c>
      <c r="E59" s="15">
        <v>3973.7460000000001</v>
      </c>
      <c r="F59" s="14">
        <f t="shared" si="5"/>
        <v>-941.81799999999987</v>
      </c>
      <c r="G59" s="15">
        <f t="shared" si="5"/>
        <v>-3973.7460000000001</v>
      </c>
    </row>
    <row r="60" spans="1:7">
      <c r="A60" s="13" t="s">
        <v>47</v>
      </c>
      <c r="B60" s="11">
        <v>0</v>
      </c>
      <c r="C60" s="12">
        <v>0</v>
      </c>
      <c r="D60" s="14">
        <v>25.601999999999997</v>
      </c>
      <c r="E60" s="15">
        <v>603.21399999999994</v>
      </c>
      <c r="F60" s="14">
        <f t="shared" si="5"/>
        <v>-25.601999999999997</v>
      </c>
      <c r="G60" s="15">
        <f t="shared" si="5"/>
        <v>-603.21399999999994</v>
      </c>
    </row>
    <row r="61" spans="1:7" ht="15">
      <c r="A61" s="13" t="s">
        <v>48</v>
      </c>
      <c r="B61" s="14">
        <v>2.3E-2</v>
      </c>
      <c r="C61" s="15">
        <v>0.185</v>
      </c>
      <c r="D61" s="14">
        <v>3557.8089999999997</v>
      </c>
      <c r="E61" s="15">
        <v>5198.47</v>
      </c>
      <c r="F61" s="14">
        <f t="shared" si="5"/>
        <v>-3557.7859999999996</v>
      </c>
      <c r="G61" s="15">
        <f t="shared" si="5"/>
        <v>-5198.2849999999999</v>
      </c>
    </row>
    <row r="62" spans="1:7" ht="15">
      <c r="A62" s="13" t="s">
        <v>49</v>
      </c>
      <c r="B62" s="14">
        <v>4.3499999999999996</v>
      </c>
      <c r="C62" s="15">
        <v>202.5</v>
      </c>
      <c r="D62" s="14">
        <v>158.06499999999988</v>
      </c>
      <c r="E62" s="15">
        <v>15160.554999999997</v>
      </c>
      <c r="F62" s="14">
        <f t="shared" si="5"/>
        <v>-153.71499999999989</v>
      </c>
      <c r="G62" s="15">
        <f t="shared" si="5"/>
        <v>-14958.054999999997</v>
      </c>
    </row>
    <row r="63" spans="1:7">
      <c r="A63" s="13" t="s">
        <v>197</v>
      </c>
      <c r="B63" s="14">
        <v>267.87599999999998</v>
      </c>
      <c r="C63" s="15">
        <v>488.83399999999995</v>
      </c>
      <c r="D63" s="11">
        <v>0</v>
      </c>
      <c r="E63" s="12">
        <v>0</v>
      </c>
      <c r="F63" s="14">
        <f t="shared" si="5"/>
        <v>267.87599999999998</v>
      </c>
      <c r="G63" s="15">
        <f t="shared" si="5"/>
        <v>488.83399999999995</v>
      </c>
    </row>
    <row r="64" spans="1:7">
      <c r="A64" s="13" t="s">
        <v>50</v>
      </c>
      <c r="B64" s="14">
        <v>393.50700000000001</v>
      </c>
      <c r="C64" s="15">
        <v>1234.076</v>
      </c>
      <c r="D64" s="11">
        <v>0</v>
      </c>
      <c r="E64" s="12">
        <v>0</v>
      </c>
      <c r="F64" s="14">
        <f t="shared" si="5"/>
        <v>393.50700000000001</v>
      </c>
      <c r="G64" s="15">
        <f t="shared" si="5"/>
        <v>1234.076</v>
      </c>
    </row>
    <row r="65" spans="1:7">
      <c r="A65" s="13" t="s">
        <v>51</v>
      </c>
      <c r="B65" s="14">
        <v>6.0000000000000001E-3</v>
      </c>
      <c r="C65" s="15">
        <v>2.3E-2</v>
      </c>
      <c r="D65" s="14">
        <v>433.68700000000001</v>
      </c>
      <c r="E65" s="15">
        <v>550.75300000000004</v>
      </c>
      <c r="F65" s="14">
        <f t="shared" si="5"/>
        <v>-433.68100000000004</v>
      </c>
      <c r="G65" s="15">
        <f t="shared" si="5"/>
        <v>-550.73</v>
      </c>
    </row>
    <row r="66" spans="1:7">
      <c r="A66" s="13" t="s">
        <v>52</v>
      </c>
      <c r="B66" s="11">
        <v>0</v>
      </c>
      <c r="C66" s="12">
        <v>0</v>
      </c>
      <c r="D66" s="14">
        <v>1789.4170000000004</v>
      </c>
      <c r="E66" s="15">
        <v>2835.632000000001</v>
      </c>
      <c r="F66" s="14">
        <f t="shared" si="5"/>
        <v>-1789.4170000000004</v>
      </c>
      <c r="G66" s="15">
        <f t="shared" si="5"/>
        <v>-2835.632000000001</v>
      </c>
    </row>
    <row r="67" spans="1:7">
      <c r="A67" s="13" t="s">
        <v>53</v>
      </c>
      <c r="B67" s="14">
        <v>109.879</v>
      </c>
      <c r="C67" s="15">
        <v>485.81799999999998</v>
      </c>
      <c r="D67" s="14">
        <v>32.284999999999997</v>
      </c>
      <c r="E67" s="15">
        <v>278.10300000000001</v>
      </c>
      <c r="F67" s="14">
        <f t="shared" si="5"/>
        <v>77.594000000000008</v>
      </c>
      <c r="G67" s="15">
        <f t="shared" si="5"/>
        <v>207.71499999999997</v>
      </c>
    </row>
    <row r="68" spans="1:7">
      <c r="A68" s="13" t="s">
        <v>54</v>
      </c>
      <c r="B68" s="11">
        <v>0</v>
      </c>
      <c r="C68" s="12">
        <v>0</v>
      </c>
      <c r="D68" s="14">
        <v>2598.7669999999994</v>
      </c>
      <c r="E68" s="15">
        <v>11392.481</v>
      </c>
      <c r="F68" s="14">
        <f t="shared" si="5"/>
        <v>-2598.7669999999994</v>
      </c>
      <c r="G68" s="15">
        <f t="shared" si="5"/>
        <v>-11392.481</v>
      </c>
    </row>
    <row r="69" spans="1:7">
      <c r="A69" s="16" t="s">
        <v>55</v>
      </c>
      <c r="B69" s="17">
        <f>B11-SUM(B12:B68)</f>
        <v>411246.21515876241</v>
      </c>
      <c r="C69" s="18">
        <f>C11-SUM(C12:C68)</f>
        <v>626644.36174367461</v>
      </c>
      <c r="D69" s="17">
        <f>D11-SUM(D12:D68)</f>
        <v>418539.05259600189</v>
      </c>
      <c r="E69" s="18">
        <f>E11-SUM(E12:E68)</f>
        <v>600473.4178950002</v>
      </c>
      <c r="F69" s="17">
        <f t="shared" si="5"/>
        <v>-7292.8374372394755</v>
      </c>
      <c r="G69" s="18">
        <f t="shared" si="5"/>
        <v>26170.943848674418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9"/>
  <sheetViews>
    <sheetView workbookViewId="0">
      <pane ySplit="10" topLeftCell="A11" activePane="bottomLeft" state="frozen"/>
      <selection pane="bottomLeft" activeCell="D21" sqref="D21:D48"/>
    </sheetView>
  </sheetViews>
  <sheetFormatPr baseColWidth="10" defaultRowHeight="14.4"/>
  <cols>
    <col min="1" max="1" width="36.6640625" customWidth="1"/>
    <col min="2" max="7" width="9.88671875" customWidth="1"/>
    <col min="8" max="8" width="9.554687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6.7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190</v>
      </c>
      <c r="B5" s="116"/>
      <c r="C5" s="116"/>
      <c r="D5" s="124" t="s">
        <v>222</v>
      </c>
      <c r="E5" s="124"/>
      <c r="F5" s="124"/>
      <c r="G5" s="124"/>
    </row>
    <row r="6" spans="1:10" ht="92.4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90"/>
      <c r="C7" s="90"/>
      <c r="D7" s="4"/>
      <c r="E7" s="4"/>
      <c r="F7" s="4"/>
      <c r="G7" s="4"/>
    </row>
    <row r="8" spans="1:10">
      <c r="A8" s="117" t="s">
        <v>2</v>
      </c>
      <c r="B8" s="120" t="s">
        <v>64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8806839.1004399993</v>
      </c>
      <c r="C11" s="9">
        <v>6181282.0213890001</v>
      </c>
      <c r="D11" s="8">
        <v>3508916.2346120002</v>
      </c>
      <c r="E11" s="9">
        <v>2565461.621365</v>
      </c>
      <c r="F11" s="88">
        <f>+B11-D11</f>
        <v>5297922.8658279991</v>
      </c>
      <c r="G11" s="89">
        <f>+C11-E11</f>
        <v>3615820.4000240001</v>
      </c>
    </row>
    <row r="12" spans="1:10">
      <c r="A12" s="10" t="s">
        <v>9</v>
      </c>
      <c r="B12" s="11">
        <v>0</v>
      </c>
      <c r="C12" s="12">
        <v>0</v>
      </c>
      <c r="D12" s="11">
        <v>12492.351000000001</v>
      </c>
      <c r="E12" s="12">
        <v>14754.967753999999</v>
      </c>
      <c r="F12" s="11">
        <f t="shared" ref="F12:G47" si="0">+B12-D12</f>
        <v>-12492.351000000001</v>
      </c>
      <c r="G12" s="12">
        <f t="shared" si="0"/>
        <v>-14754.967753999999</v>
      </c>
    </row>
    <row r="13" spans="1:10" ht="15">
      <c r="A13" s="13" t="s">
        <v>10</v>
      </c>
      <c r="B13" s="14">
        <v>446.59800000000001</v>
      </c>
      <c r="C13" s="15">
        <v>349.98840999999999</v>
      </c>
      <c r="D13" s="14">
        <v>148.82771199999999</v>
      </c>
      <c r="E13" s="15">
        <v>187.203292</v>
      </c>
      <c r="F13" s="14">
        <f t="shared" si="0"/>
        <v>297.77028800000005</v>
      </c>
      <c r="G13" s="15">
        <f t="shared" si="0"/>
        <v>162.78511799999998</v>
      </c>
    </row>
    <row r="14" spans="1:10" ht="15">
      <c r="A14" s="13" t="s">
        <v>11</v>
      </c>
      <c r="B14" s="14">
        <v>0.95093000000000005</v>
      </c>
      <c r="C14" s="15">
        <v>2.593</v>
      </c>
      <c r="D14" s="14">
        <v>4350.425029</v>
      </c>
      <c r="E14" s="15">
        <v>1933.0696089999999</v>
      </c>
      <c r="F14" s="14">
        <f t="shared" si="0"/>
        <v>-4349.474099</v>
      </c>
      <c r="G14" s="15">
        <f t="shared" si="0"/>
        <v>-1930.4766089999998</v>
      </c>
    </row>
    <row r="15" spans="1:10" ht="15">
      <c r="A15" s="13" t="s">
        <v>12</v>
      </c>
      <c r="B15" s="14">
        <v>9.69</v>
      </c>
      <c r="C15" s="15">
        <v>13.49</v>
      </c>
      <c r="D15" s="14">
        <v>350.19396599999999</v>
      </c>
      <c r="E15" s="15">
        <v>341.98616099999998</v>
      </c>
      <c r="F15" s="14">
        <f t="shared" si="0"/>
        <v>-340.50396599999999</v>
      </c>
      <c r="G15" s="15">
        <f t="shared" si="0"/>
        <v>-328.49616099999997</v>
      </c>
    </row>
    <row r="16" spans="1:10" ht="15">
      <c r="A16" s="13" t="s">
        <v>13</v>
      </c>
      <c r="B16" s="14">
        <v>64568.612557</v>
      </c>
      <c r="C16" s="15">
        <v>37943.49684</v>
      </c>
      <c r="D16" s="14">
        <v>76128.718972999995</v>
      </c>
      <c r="E16" s="15">
        <v>41803.283955999999</v>
      </c>
      <c r="F16" s="14">
        <f t="shared" si="0"/>
        <v>-11560.106415999995</v>
      </c>
      <c r="G16" s="15">
        <f t="shared" si="0"/>
        <v>-3859.7871159999995</v>
      </c>
    </row>
    <row r="17" spans="1:7">
      <c r="A17" s="13" t="s">
        <v>14</v>
      </c>
      <c r="B17" s="11">
        <v>6095243.5125759998</v>
      </c>
      <c r="C17" s="12">
        <v>2753092.280762</v>
      </c>
      <c r="D17" s="11">
        <v>0</v>
      </c>
      <c r="E17" s="12">
        <v>0</v>
      </c>
      <c r="F17" s="14">
        <f t="shared" si="0"/>
        <v>6095243.5125759998</v>
      </c>
      <c r="G17" s="15">
        <f t="shared" si="0"/>
        <v>2753092.280762</v>
      </c>
    </row>
    <row r="18" spans="1:7">
      <c r="A18" s="13" t="s">
        <v>15</v>
      </c>
      <c r="B18" s="14">
        <v>64936.266085000003</v>
      </c>
      <c r="C18" s="15">
        <v>93879.291060000003</v>
      </c>
      <c r="D18" s="14">
        <v>0</v>
      </c>
      <c r="E18" s="15">
        <v>0</v>
      </c>
      <c r="F18" s="14">
        <f t="shared" si="0"/>
        <v>64936.266085000003</v>
      </c>
      <c r="G18" s="15">
        <f t="shared" si="0"/>
        <v>93879.291060000003</v>
      </c>
    </row>
    <row r="19" spans="1:7">
      <c r="A19" s="13" t="s">
        <v>16</v>
      </c>
      <c r="B19" s="14">
        <v>285228.87132899999</v>
      </c>
      <c r="C19" s="15">
        <v>573012.96186000004</v>
      </c>
      <c r="D19" s="14">
        <v>60</v>
      </c>
      <c r="E19" s="15">
        <v>236.74180000000001</v>
      </c>
      <c r="F19" s="14">
        <f t="shared" si="0"/>
        <v>285168.87132899999</v>
      </c>
      <c r="G19" s="15">
        <f t="shared" si="0"/>
        <v>572776.22006000008</v>
      </c>
    </row>
    <row r="20" spans="1:7">
      <c r="A20" s="13" t="s">
        <v>243</v>
      </c>
      <c r="B20" s="14">
        <v>14243.036523999999</v>
      </c>
      <c r="C20" s="15">
        <v>101902.77442</v>
      </c>
      <c r="D20" s="14">
        <v>1689.282091</v>
      </c>
      <c r="E20" s="15">
        <v>21003.741375000001</v>
      </c>
      <c r="F20" s="14">
        <f t="shared" si="0"/>
        <v>12553.754432999998</v>
      </c>
      <c r="G20" s="15">
        <f t="shared" si="0"/>
        <v>80899.033045000004</v>
      </c>
    </row>
    <row r="21" spans="1:7">
      <c r="A21" s="13" t="s">
        <v>17</v>
      </c>
      <c r="B21" s="14">
        <v>5131.5689730000004</v>
      </c>
      <c r="C21" s="15">
        <v>17499.466260000001</v>
      </c>
      <c r="D21" s="14">
        <v>340.15158400000001</v>
      </c>
      <c r="E21" s="15">
        <v>1734.998024</v>
      </c>
      <c r="F21" s="14">
        <f t="shared" si="0"/>
        <v>4791.4173890000002</v>
      </c>
      <c r="G21" s="15">
        <f t="shared" si="0"/>
        <v>15764.468236000001</v>
      </c>
    </row>
    <row r="22" spans="1:7">
      <c r="A22" s="13" t="s">
        <v>18</v>
      </c>
      <c r="B22" s="14">
        <v>1135.4380000000001</v>
      </c>
      <c r="C22" s="15">
        <v>249.25710000000001</v>
      </c>
      <c r="D22" s="14">
        <v>421.98399999999998</v>
      </c>
      <c r="E22" s="15">
        <v>160.64688000000001</v>
      </c>
      <c r="F22" s="14">
        <f t="shared" si="0"/>
        <v>713.45400000000018</v>
      </c>
      <c r="G22" s="15">
        <f t="shared" si="0"/>
        <v>88.610219999999998</v>
      </c>
    </row>
    <row r="23" spans="1:7">
      <c r="A23" s="13" t="s">
        <v>19</v>
      </c>
      <c r="B23" s="14">
        <v>1730.061273</v>
      </c>
      <c r="C23" s="15">
        <v>23251.83007</v>
      </c>
      <c r="D23" s="14">
        <v>6986.8586009999999</v>
      </c>
      <c r="E23" s="15">
        <v>32649.131302999998</v>
      </c>
      <c r="F23" s="14">
        <f t="shared" si="0"/>
        <v>-5256.7973279999997</v>
      </c>
      <c r="G23" s="15">
        <f t="shared" si="0"/>
        <v>-9397.3012329999983</v>
      </c>
    </row>
    <row r="24" spans="1:7" ht="15">
      <c r="A24" s="13" t="s">
        <v>20</v>
      </c>
      <c r="B24" s="14">
        <v>8687.9530799999993</v>
      </c>
      <c r="C24" s="15">
        <v>6992.21216</v>
      </c>
      <c r="D24" s="14">
        <v>145.315</v>
      </c>
      <c r="E24" s="15">
        <v>109.57171</v>
      </c>
      <c r="F24" s="14">
        <f t="shared" si="0"/>
        <v>8542.6380799999988</v>
      </c>
      <c r="G24" s="15">
        <f t="shared" si="0"/>
        <v>6882.6404499999999</v>
      </c>
    </row>
    <row r="25" spans="1:7" ht="15">
      <c r="A25" s="13" t="s">
        <v>21</v>
      </c>
      <c r="B25" s="14">
        <v>3305.1485499999999</v>
      </c>
      <c r="C25" s="15">
        <v>4992.29342</v>
      </c>
      <c r="D25" s="14">
        <v>11.887873000000001</v>
      </c>
      <c r="E25" s="15">
        <v>14.913174</v>
      </c>
      <c r="F25" s="14">
        <f t="shared" si="0"/>
        <v>3293.2606769999998</v>
      </c>
      <c r="G25" s="15">
        <f t="shared" si="0"/>
        <v>4977.3802459999997</v>
      </c>
    </row>
    <row r="26" spans="1:7">
      <c r="A26" s="13" t="s">
        <v>233</v>
      </c>
      <c r="B26" s="14">
        <v>0.28299999999999997</v>
      </c>
      <c r="C26" s="15">
        <v>0.52927999999999997</v>
      </c>
      <c r="D26" s="14">
        <v>21974.598896</v>
      </c>
      <c r="E26" s="15">
        <v>23417.096401999999</v>
      </c>
      <c r="F26" s="14">
        <f t="shared" ref="F26:F27" si="1">+B26-D26</f>
        <v>-21974.315896</v>
      </c>
      <c r="G26" s="15">
        <f t="shared" ref="G26:G27" si="2">+C26-E26</f>
        <v>-23416.567122</v>
      </c>
    </row>
    <row r="27" spans="1:7">
      <c r="A27" s="13" t="s">
        <v>22</v>
      </c>
      <c r="B27" s="14">
        <v>27.777270000000001</v>
      </c>
      <c r="C27" s="15">
        <v>17.976600000000001</v>
      </c>
      <c r="D27" s="14">
        <v>78578.211949999997</v>
      </c>
      <c r="E27" s="15">
        <v>16283.567252999999</v>
      </c>
      <c r="F27" s="14">
        <f t="shared" si="1"/>
        <v>-78550.434679999991</v>
      </c>
      <c r="G27" s="15">
        <f t="shared" si="2"/>
        <v>-16265.590652999999</v>
      </c>
    </row>
    <row r="28" spans="1:7" ht="15">
      <c r="A28" s="13" t="s">
        <v>199</v>
      </c>
      <c r="B28" s="11">
        <v>27.457519999999999</v>
      </c>
      <c r="C28" s="12">
        <v>18.50778</v>
      </c>
      <c r="D28" s="11">
        <v>0</v>
      </c>
      <c r="E28" s="12">
        <v>0</v>
      </c>
      <c r="F28" s="14">
        <f t="shared" si="0"/>
        <v>27.457519999999999</v>
      </c>
      <c r="G28" s="15">
        <f t="shared" si="0"/>
        <v>18.50778</v>
      </c>
    </row>
    <row r="29" spans="1:7" ht="15">
      <c r="A29" s="13" t="s">
        <v>198</v>
      </c>
      <c r="B29" s="14">
        <v>20.219069999999999</v>
      </c>
      <c r="C29" s="15">
        <v>29.5871</v>
      </c>
      <c r="D29" s="14">
        <v>441.377049</v>
      </c>
      <c r="E29" s="15">
        <v>533.55878099999995</v>
      </c>
      <c r="F29" s="14">
        <f t="shared" si="0"/>
        <v>-421.15797900000001</v>
      </c>
      <c r="G29" s="15">
        <f t="shared" si="0"/>
        <v>-503.97168099999993</v>
      </c>
    </row>
    <row r="30" spans="1:7">
      <c r="A30" s="13" t="s">
        <v>23</v>
      </c>
      <c r="B30" s="14">
        <v>0</v>
      </c>
      <c r="C30" s="15">
        <v>0</v>
      </c>
      <c r="D30" s="14">
        <v>54970.362152000002</v>
      </c>
      <c r="E30" s="15">
        <v>45293.892941999999</v>
      </c>
      <c r="F30" s="14">
        <f t="shared" si="0"/>
        <v>-54970.362152000002</v>
      </c>
      <c r="G30" s="15">
        <f t="shared" si="0"/>
        <v>-45293.892941999999</v>
      </c>
    </row>
    <row r="31" spans="1:7">
      <c r="A31" s="13" t="s">
        <v>24</v>
      </c>
      <c r="B31" s="11">
        <v>109.80651</v>
      </c>
      <c r="C31" s="12">
        <v>479.90843999999998</v>
      </c>
      <c r="D31" s="11">
        <v>0</v>
      </c>
      <c r="E31" s="12">
        <v>0</v>
      </c>
      <c r="F31" s="14">
        <f t="shared" si="0"/>
        <v>109.80651</v>
      </c>
      <c r="G31" s="15">
        <f t="shared" si="0"/>
        <v>479.90843999999998</v>
      </c>
    </row>
    <row r="32" spans="1:7">
      <c r="A32" s="13" t="s">
        <v>25</v>
      </c>
      <c r="B32" s="11">
        <v>14481.013559999999</v>
      </c>
      <c r="C32" s="12">
        <v>48729.463572000001</v>
      </c>
      <c r="D32" s="11">
        <v>0</v>
      </c>
      <c r="E32" s="12">
        <v>0</v>
      </c>
      <c r="F32" s="14">
        <f t="shared" si="0"/>
        <v>14481.013559999999</v>
      </c>
      <c r="G32" s="15">
        <f t="shared" si="0"/>
        <v>48729.463572000001</v>
      </c>
    </row>
    <row r="33" spans="1:7">
      <c r="A33" s="13" t="s">
        <v>218</v>
      </c>
      <c r="B33" s="11">
        <v>67.8703</v>
      </c>
      <c r="C33" s="12">
        <v>155.42176000000001</v>
      </c>
      <c r="D33" s="11">
        <v>0</v>
      </c>
      <c r="E33" s="12">
        <v>0</v>
      </c>
      <c r="F33" s="14">
        <f t="shared" ref="F33:F34" si="3">+B33-D33</f>
        <v>67.8703</v>
      </c>
      <c r="G33" s="15">
        <f t="shared" ref="G33:G34" si="4">+C33-E33</f>
        <v>155.42176000000001</v>
      </c>
    </row>
    <row r="34" spans="1:7">
      <c r="A34" s="13" t="s">
        <v>234</v>
      </c>
      <c r="B34" s="11">
        <v>316407.72094400006</v>
      </c>
      <c r="C34" s="12">
        <v>194867.74581099988</v>
      </c>
      <c r="D34" s="11">
        <v>0</v>
      </c>
      <c r="E34" s="12">
        <v>0</v>
      </c>
      <c r="F34" s="14">
        <f t="shared" si="3"/>
        <v>316407.72094400006</v>
      </c>
      <c r="G34" s="15">
        <f t="shared" si="4"/>
        <v>194867.74581099988</v>
      </c>
    </row>
    <row r="35" spans="1:7">
      <c r="A35" s="13" t="s">
        <v>26</v>
      </c>
      <c r="B35" s="14">
        <v>281621.354208</v>
      </c>
      <c r="C35" s="15">
        <v>230385.09658400001</v>
      </c>
      <c r="D35" s="14">
        <v>113.679688</v>
      </c>
      <c r="E35" s="15">
        <v>212.23197999999999</v>
      </c>
      <c r="F35" s="14">
        <f t="shared" si="0"/>
        <v>281507.67452</v>
      </c>
      <c r="G35" s="15">
        <f t="shared" si="0"/>
        <v>230172.864604</v>
      </c>
    </row>
    <row r="36" spans="1:7">
      <c r="A36" s="13" t="s">
        <v>27</v>
      </c>
      <c r="B36" s="11">
        <v>31311.490959999999</v>
      </c>
      <c r="C36" s="12">
        <v>61362.83726</v>
      </c>
      <c r="D36" s="11">
        <v>0</v>
      </c>
      <c r="E36" s="12">
        <v>0</v>
      </c>
      <c r="F36" s="14">
        <f t="shared" si="0"/>
        <v>31311.490959999999</v>
      </c>
      <c r="G36" s="15">
        <f t="shared" si="0"/>
        <v>61362.83726</v>
      </c>
    </row>
    <row r="37" spans="1:7">
      <c r="A37" s="13" t="s">
        <v>28</v>
      </c>
      <c r="B37" s="11">
        <v>371.29403000000002</v>
      </c>
      <c r="C37" s="12">
        <v>367.84325000000001</v>
      </c>
      <c r="D37" s="11">
        <v>0</v>
      </c>
      <c r="E37" s="12">
        <v>0</v>
      </c>
      <c r="F37" s="14">
        <f t="shared" si="0"/>
        <v>371.29403000000002</v>
      </c>
      <c r="G37" s="15">
        <f t="shared" si="0"/>
        <v>367.84325000000001</v>
      </c>
    </row>
    <row r="38" spans="1:7" ht="15">
      <c r="A38" s="13" t="s">
        <v>29</v>
      </c>
      <c r="B38" s="14">
        <v>89.702470000000005</v>
      </c>
      <c r="C38" s="15">
        <v>345.57735000000002</v>
      </c>
      <c r="D38" s="14">
        <v>9682.2146439999997</v>
      </c>
      <c r="E38" s="15">
        <v>8622.5817189999998</v>
      </c>
      <c r="F38" s="14">
        <f t="shared" si="0"/>
        <v>-9592.5121739999995</v>
      </c>
      <c r="G38" s="15">
        <f t="shared" si="0"/>
        <v>-8277.0043690000002</v>
      </c>
    </row>
    <row r="39" spans="1:7">
      <c r="A39" s="13" t="s">
        <v>30</v>
      </c>
      <c r="B39" s="11">
        <v>83704.982174999997</v>
      </c>
      <c r="C39" s="12">
        <v>44339.843805999997</v>
      </c>
      <c r="D39" s="11">
        <v>0</v>
      </c>
      <c r="E39" s="12">
        <v>0</v>
      </c>
      <c r="F39" s="14">
        <f t="shared" si="0"/>
        <v>83704.982174999997</v>
      </c>
      <c r="G39" s="15">
        <f t="shared" si="0"/>
        <v>44339.843805999997</v>
      </c>
    </row>
    <row r="40" spans="1:7">
      <c r="A40" s="13" t="s">
        <v>215</v>
      </c>
      <c r="B40" s="14">
        <v>1935.1730500000001</v>
      </c>
      <c r="C40" s="15">
        <v>12879.20649</v>
      </c>
      <c r="D40" s="14">
        <v>0</v>
      </c>
      <c r="E40" s="15">
        <v>0</v>
      </c>
      <c r="F40" s="14">
        <f t="shared" si="0"/>
        <v>1935.1730500000001</v>
      </c>
      <c r="G40" s="15">
        <f t="shared" si="0"/>
        <v>12879.20649</v>
      </c>
    </row>
    <row r="41" spans="1:7">
      <c r="A41" s="13" t="s">
        <v>31</v>
      </c>
      <c r="B41" s="11">
        <v>158989.16434799999</v>
      </c>
      <c r="C41" s="12">
        <v>76277.338820000004</v>
      </c>
      <c r="D41" s="11">
        <v>0</v>
      </c>
      <c r="E41" s="12">
        <v>0</v>
      </c>
      <c r="F41" s="14">
        <f t="shared" si="0"/>
        <v>158989.16434799999</v>
      </c>
      <c r="G41" s="15">
        <f t="shared" si="0"/>
        <v>76277.338820000004</v>
      </c>
    </row>
    <row r="42" spans="1:7">
      <c r="A42" s="13" t="s">
        <v>32</v>
      </c>
      <c r="B42" s="11">
        <v>1938.4321</v>
      </c>
      <c r="C42" s="12">
        <v>4706.5567700000001</v>
      </c>
      <c r="D42" s="11">
        <v>0</v>
      </c>
      <c r="E42" s="12">
        <v>0</v>
      </c>
      <c r="F42" s="14">
        <f t="shared" si="0"/>
        <v>1938.4321</v>
      </c>
      <c r="G42" s="15">
        <f t="shared" si="0"/>
        <v>4706.5567700000001</v>
      </c>
    </row>
    <row r="43" spans="1:7">
      <c r="A43" s="13" t="s">
        <v>33</v>
      </c>
      <c r="B43" s="14">
        <v>148173.24931499999</v>
      </c>
      <c r="C43" s="15">
        <v>820480.38010399998</v>
      </c>
      <c r="D43" s="14">
        <v>0.20480999999999999</v>
      </c>
      <c r="E43" s="15">
        <v>1.88184</v>
      </c>
      <c r="F43" s="14">
        <f t="shared" si="0"/>
        <v>148173.044505</v>
      </c>
      <c r="G43" s="15">
        <f t="shared" si="0"/>
        <v>820478.49826399994</v>
      </c>
    </row>
    <row r="44" spans="1:7">
      <c r="A44" s="13" t="s">
        <v>34</v>
      </c>
      <c r="B44" s="14">
        <v>7.2918000000000003</v>
      </c>
      <c r="C44" s="15">
        <v>11.26266</v>
      </c>
      <c r="D44" s="14">
        <v>110352.088836</v>
      </c>
      <c r="E44" s="15">
        <v>101358.720743</v>
      </c>
      <c r="F44" s="14">
        <f t="shared" si="0"/>
        <v>-110344.79703599999</v>
      </c>
      <c r="G44" s="15">
        <f t="shared" si="0"/>
        <v>-101347.458083</v>
      </c>
    </row>
    <row r="45" spans="1:7">
      <c r="A45" s="13" t="s">
        <v>35</v>
      </c>
      <c r="B45" s="14">
        <v>0</v>
      </c>
      <c r="C45" s="15">
        <v>0</v>
      </c>
      <c r="D45" s="14">
        <v>23.017800000000001</v>
      </c>
      <c r="E45" s="15">
        <v>47.608531999999997</v>
      </c>
      <c r="F45" s="14">
        <f t="shared" si="0"/>
        <v>-23.017800000000001</v>
      </c>
      <c r="G45" s="15">
        <f t="shared" si="0"/>
        <v>-47.608531999999997</v>
      </c>
    </row>
    <row r="46" spans="1:7">
      <c r="A46" s="13" t="s">
        <v>36</v>
      </c>
      <c r="B46" s="14">
        <v>0</v>
      </c>
      <c r="C46" s="15">
        <v>0</v>
      </c>
      <c r="D46" s="14">
        <v>845613.66341000004</v>
      </c>
      <c r="E46" s="15">
        <v>322722.28393699997</v>
      </c>
      <c r="F46" s="14">
        <f t="shared" si="0"/>
        <v>-845613.66341000004</v>
      </c>
      <c r="G46" s="15">
        <f t="shared" si="0"/>
        <v>-322722.28393699997</v>
      </c>
    </row>
    <row r="47" spans="1:7">
      <c r="A47" s="13" t="s">
        <v>37</v>
      </c>
      <c r="B47" s="14">
        <v>277.42630000000003</v>
      </c>
      <c r="C47" s="15">
        <v>660.71025999999995</v>
      </c>
      <c r="D47" s="14">
        <v>82.62</v>
      </c>
      <c r="E47" s="15">
        <v>10.562099999999999</v>
      </c>
      <c r="F47" s="14">
        <f t="shared" si="0"/>
        <v>194.80630000000002</v>
      </c>
      <c r="G47" s="15">
        <f t="shared" si="0"/>
        <v>650.14815999999996</v>
      </c>
    </row>
    <row r="48" spans="1:7">
      <c r="A48" s="13" t="s">
        <v>38</v>
      </c>
      <c r="B48" s="11">
        <v>5.64</v>
      </c>
      <c r="C48" s="12">
        <v>11.269</v>
      </c>
      <c r="D48" s="11">
        <v>0</v>
      </c>
      <c r="E48" s="12">
        <v>0</v>
      </c>
      <c r="F48" s="14">
        <f t="shared" ref="F48:G69" si="5">+B48-D48</f>
        <v>5.64</v>
      </c>
      <c r="G48" s="15">
        <f t="shared" si="5"/>
        <v>11.269</v>
      </c>
    </row>
    <row r="49" spans="1:7" ht="15">
      <c r="A49" s="13" t="s">
        <v>39</v>
      </c>
      <c r="B49" s="14">
        <v>76.296030000000002</v>
      </c>
      <c r="C49" s="15">
        <v>132.97092000000001</v>
      </c>
      <c r="D49" s="14">
        <v>6548.6504590000004</v>
      </c>
      <c r="E49" s="15">
        <v>6134.8908860000001</v>
      </c>
      <c r="F49" s="14">
        <f t="shared" si="5"/>
        <v>-6472.354429</v>
      </c>
      <c r="G49" s="15">
        <f t="shared" si="5"/>
        <v>-6001.9199660000004</v>
      </c>
    </row>
    <row r="50" spans="1:7">
      <c r="A50" s="10" t="s">
        <v>40</v>
      </c>
      <c r="B50" s="14">
        <v>0</v>
      </c>
      <c r="C50" s="15">
        <v>0</v>
      </c>
      <c r="D50" s="14">
        <v>1129032.9790000001</v>
      </c>
      <c r="E50" s="15">
        <v>280343.562126</v>
      </c>
      <c r="F50" s="14">
        <f t="shared" si="5"/>
        <v>-1129032.9790000001</v>
      </c>
      <c r="G50" s="15">
        <f t="shared" si="5"/>
        <v>-280343.562126</v>
      </c>
    </row>
    <row r="51" spans="1:7">
      <c r="A51" s="10" t="s">
        <v>221</v>
      </c>
      <c r="B51" s="14">
        <v>40.514290000000003</v>
      </c>
      <c r="C51" s="15">
        <v>88.085480000000004</v>
      </c>
      <c r="D51" s="14">
        <v>10056.755401</v>
      </c>
      <c r="E51" s="15">
        <v>19024.499071999999</v>
      </c>
      <c r="F51" s="14">
        <f t="shared" ref="F51:F52" si="6">+B51-D51</f>
        <v>-10016.241111000001</v>
      </c>
      <c r="G51" s="15">
        <f t="shared" ref="G51:G52" si="7">+C51-E51</f>
        <v>-18936.413591999997</v>
      </c>
    </row>
    <row r="52" spans="1:7" ht="15">
      <c r="A52" s="10" t="s">
        <v>219</v>
      </c>
      <c r="B52" s="14">
        <v>177.848555</v>
      </c>
      <c r="C52" s="15">
        <v>1578.2826500000001</v>
      </c>
      <c r="D52" s="14">
        <v>8.1000000000000003E-2</v>
      </c>
      <c r="E52" s="15">
        <v>1.06596</v>
      </c>
      <c r="F52" s="14">
        <f t="shared" si="6"/>
        <v>177.76755500000002</v>
      </c>
      <c r="G52" s="15">
        <f t="shared" si="7"/>
        <v>1577.2166900000002</v>
      </c>
    </row>
    <row r="53" spans="1:7">
      <c r="A53" s="10" t="s">
        <v>41</v>
      </c>
      <c r="B53" s="11">
        <v>251.60015999999999</v>
      </c>
      <c r="C53" s="12">
        <v>1419.8750399999999</v>
      </c>
      <c r="D53" s="11">
        <v>8466.6113079999996</v>
      </c>
      <c r="E53" s="12">
        <v>53782.668568000001</v>
      </c>
      <c r="F53" s="14">
        <f t="shared" si="5"/>
        <v>-8215.0111479999996</v>
      </c>
      <c r="G53" s="15">
        <f t="shared" si="5"/>
        <v>-52362.793528000002</v>
      </c>
    </row>
    <row r="54" spans="1:7">
      <c r="A54" s="13" t="s">
        <v>42</v>
      </c>
      <c r="B54" s="11">
        <v>9886.8709999999992</v>
      </c>
      <c r="C54" s="12">
        <v>22507.1361</v>
      </c>
      <c r="D54" s="11">
        <v>0</v>
      </c>
      <c r="E54" s="12">
        <v>0</v>
      </c>
      <c r="F54" s="14">
        <f t="shared" si="5"/>
        <v>9886.8709999999992</v>
      </c>
      <c r="G54" s="15">
        <f t="shared" si="5"/>
        <v>22507.1361</v>
      </c>
    </row>
    <row r="55" spans="1:7">
      <c r="A55" s="10" t="s">
        <v>196</v>
      </c>
      <c r="B55" s="11">
        <v>12678.894893999999</v>
      </c>
      <c r="C55" s="12">
        <v>49098.941509999997</v>
      </c>
      <c r="D55" s="11">
        <v>92207.137889000005</v>
      </c>
      <c r="E55" s="12">
        <v>324578.87927400001</v>
      </c>
      <c r="F55" s="11">
        <f t="shared" si="5"/>
        <v>-79528.242995000008</v>
      </c>
      <c r="G55" s="12">
        <f t="shared" si="5"/>
        <v>-275479.93776400003</v>
      </c>
    </row>
    <row r="56" spans="1:7">
      <c r="A56" s="10" t="s">
        <v>43</v>
      </c>
      <c r="B56" s="11">
        <v>720775.22906100005</v>
      </c>
      <c r="C56" s="12">
        <v>354409.73703800002</v>
      </c>
      <c r="D56" s="11">
        <v>75035.399535000004</v>
      </c>
      <c r="E56" s="12">
        <v>60826.311732000002</v>
      </c>
      <c r="F56" s="14">
        <f t="shared" si="5"/>
        <v>645739.82952600007</v>
      </c>
      <c r="G56" s="15">
        <f t="shared" si="5"/>
        <v>293583.42530600005</v>
      </c>
    </row>
    <row r="57" spans="1:7">
      <c r="A57" s="10" t="s">
        <v>44</v>
      </c>
      <c r="B57" s="11">
        <v>68962.478233000002</v>
      </c>
      <c r="C57" s="12">
        <v>42546.418807000002</v>
      </c>
      <c r="D57" s="11">
        <v>382084.46584600001</v>
      </c>
      <c r="E57" s="12">
        <v>376007.90440699999</v>
      </c>
      <c r="F57" s="14">
        <f t="shared" si="5"/>
        <v>-313121.98761299998</v>
      </c>
      <c r="G57" s="15">
        <f t="shared" si="5"/>
        <v>-333461.48560000001</v>
      </c>
    </row>
    <row r="58" spans="1:7">
      <c r="A58" s="13" t="s">
        <v>45</v>
      </c>
      <c r="B58" s="14">
        <v>0</v>
      </c>
      <c r="C58" s="15">
        <v>0</v>
      </c>
      <c r="D58" s="14">
        <v>218.4</v>
      </c>
      <c r="E58" s="15">
        <v>2000.00001</v>
      </c>
      <c r="F58" s="14">
        <f t="shared" si="5"/>
        <v>-218.4</v>
      </c>
      <c r="G58" s="15">
        <f t="shared" si="5"/>
        <v>-2000.00001</v>
      </c>
    </row>
    <row r="59" spans="1:7" ht="15">
      <c r="A59" s="13" t="s">
        <v>46</v>
      </c>
      <c r="B59" s="14">
        <v>0.26</v>
      </c>
      <c r="C59" s="15">
        <v>0.18</v>
      </c>
      <c r="D59" s="14">
        <v>1035.35257</v>
      </c>
      <c r="E59" s="15">
        <v>5031.771213</v>
      </c>
      <c r="F59" s="14">
        <f t="shared" si="5"/>
        <v>-1035.09257</v>
      </c>
      <c r="G59" s="15">
        <f t="shared" si="5"/>
        <v>-5031.5912129999997</v>
      </c>
    </row>
    <row r="60" spans="1:7">
      <c r="A60" s="13" t="s">
        <v>47</v>
      </c>
      <c r="B60" s="14">
        <v>0</v>
      </c>
      <c r="C60" s="15">
        <v>0</v>
      </c>
      <c r="D60" s="14">
        <v>22.853999999999999</v>
      </c>
      <c r="E60" s="15">
        <v>461.41444000000001</v>
      </c>
      <c r="F60" s="14">
        <f t="shared" si="5"/>
        <v>-22.853999999999999</v>
      </c>
      <c r="G60" s="15">
        <f t="shared" si="5"/>
        <v>-461.41444000000001</v>
      </c>
    </row>
    <row r="61" spans="1:7" ht="15">
      <c r="A61" s="13" t="s">
        <v>48</v>
      </c>
      <c r="B61" s="14">
        <v>0</v>
      </c>
      <c r="C61" s="15">
        <v>0</v>
      </c>
      <c r="D61" s="14">
        <v>3893.5434</v>
      </c>
      <c r="E61" s="15">
        <v>6346.6385250000003</v>
      </c>
      <c r="F61" s="14">
        <f t="shared" si="5"/>
        <v>-3893.5434</v>
      </c>
      <c r="G61" s="15">
        <f t="shared" si="5"/>
        <v>-6346.6385250000003</v>
      </c>
    </row>
    <row r="62" spans="1:7" ht="15">
      <c r="A62" s="13" t="s">
        <v>49</v>
      </c>
      <c r="B62" s="14">
        <v>0</v>
      </c>
      <c r="C62" s="15">
        <v>0</v>
      </c>
      <c r="D62" s="14">
        <v>149.446179</v>
      </c>
      <c r="E62" s="15">
        <v>16404.615440000001</v>
      </c>
      <c r="F62" s="14">
        <f t="shared" si="5"/>
        <v>-149.446179</v>
      </c>
      <c r="G62" s="15">
        <f t="shared" si="5"/>
        <v>-16404.615440000001</v>
      </c>
    </row>
    <row r="63" spans="1:7">
      <c r="A63" s="13" t="s">
        <v>197</v>
      </c>
      <c r="B63" s="11">
        <v>53.98321</v>
      </c>
      <c r="C63" s="12">
        <v>145.36837</v>
      </c>
      <c r="D63" s="11">
        <v>0</v>
      </c>
      <c r="E63" s="12">
        <v>0</v>
      </c>
      <c r="F63" s="14">
        <f t="shared" si="5"/>
        <v>53.98321</v>
      </c>
      <c r="G63" s="15">
        <f t="shared" si="5"/>
        <v>145.36837</v>
      </c>
    </row>
    <row r="64" spans="1:7">
      <c r="A64" s="13" t="s">
        <v>50</v>
      </c>
      <c r="B64" s="11">
        <v>651.60149999999999</v>
      </c>
      <c r="C64" s="12">
        <v>2072.2422999999999</v>
      </c>
      <c r="D64" s="11">
        <v>0</v>
      </c>
      <c r="E64" s="12">
        <v>0</v>
      </c>
      <c r="F64" s="14">
        <f t="shared" si="5"/>
        <v>651.60149999999999</v>
      </c>
      <c r="G64" s="15">
        <f t="shared" si="5"/>
        <v>2072.2422999999999</v>
      </c>
    </row>
    <row r="65" spans="1:7">
      <c r="A65" s="13" t="s">
        <v>51</v>
      </c>
      <c r="B65" s="14">
        <v>0</v>
      </c>
      <c r="C65" s="15">
        <v>0</v>
      </c>
      <c r="D65" s="14">
        <v>420.48288000000002</v>
      </c>
      <c r="E65" s="15">
        <v>599.70790999999997</v>
      </c>
      <c r="F65" s="14">
        <f t="shared" si="5"/>
        <v>-420.48288000000002</v>
      </c>
      <c r="G65" s="15">
        <f t="shared" si="5"/>
        <v>-599.70790999999997</v>
      </c>
    </row>
    <row r="66" spans="1:7">
      <c r="A66" s="13" t="s">
        <v>52</v>
      </c>
      <c r="B66" s="14">
        <v>0</v>
      </c>
      <c r="C66" s="15">
        <v>0</v>
      </c>
      <c r="D66" s="14">
        <v>1987.7533980000001</v>
      </c>
      <c r="E66" s="15">
        <v>3462.8819410000001</v>
      </c>
      <c r="F66" s="14">
        <f t="shared" si="5"/>
        <v>-1987.7533980000001</v>
      </c>
      <c r="G66" s="15">
        <f t="shared" si="5"/>
        <v>-3462.8819410000001</v>
      </c>
    </row>
    <row r="67" spans="1:7">
      <c r="A67" s="13" t="s">
        <v>53</v>
      </c>
      <c r="B67" s="14">
        <v>116.97213000000001</v>
      </c>
      <c r="C67" s="15">
        <v>518.51302999999996</v>
      </c>
      <c r="D67" s="14">
        <v>54.130071999999998</v>
      </c>
      <c r="E67" s="15">
        <v>468.94547599999999</v>
      </c>
      <c r="F67" s="14">
        <f t="shared" si="5"/>
        <v>62.842058000000009</v>
      </c>
      <c r="G67" s="15">
        <f t="shared" si="5"/>
        <v>49.567553999999973</v>
      </c>
    </row>
    <row r="68" spans="1:7">
      <c r="A68" s="13" t="s">
        <v>54</v>
      </c>
      <c r="B68" s="14">
        <v>0</v>
      </c>
      <c r="C68" s="15">
        <v>0</v>
      </c>
      <c r="D68" s="14">
        <v>1080.3431399999999</v>
      </c>
      <c r="E68" s="15">
        <v>5058.7845600000001</v>
      </c>
      <c r="F68" s="14">
        <f t="shared" si="5"/>
        <v>-1080.3431399999999</v>
      </c>
      <c r="G68" s="15">
        <f t="shared" si="5"/>
        <v>-5058.7845600000001</v>
      </c>
    </row>
    <row r="69" spans="1:7">
      <c r="A69" s="16" t="s">
        <v>55</v>
      </c>
      <c r="B69" s="17">
        <f>B11-SUM(B12:B68)</f>
        <v>408931.4945700001</v>
      </c>
      <c r="C69" s="18">
        <f>C11-SUM(C12:C68)</f>
        <v>597455.27208499797</v>
      </c>
      <c r="D69" s="17">
        <f>D11-SUM(D12:D68)</f>
        <v>571663.81347100064</v>
      </c>
      <c r="E69" s="18">
        <f>E11-SUM(E12:E68)</f>
        <v>771492.83855799981</v>
      </c>
      <c r="F69" s="17">
        <f t="shared" si="5"/>
        <v>-162732.31890100054</v>
      </c>
      <c r="G69" s="18">
        <f t="shared" si="5"/>
        <v>-174037.56647300185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8.332031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8.2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201</v>
      </c>
      <c r="B5" s="116"/>
      <c r="C5" s="116"/>
      <c r="D5" s="124" t="s">
        <v>222</v>
      </c>
      <c r="E5" s="124"/>
      <c r="F5" s="124"/>
      <c r="G5" s="124"/>
    </row>
    <row r="6" spans="1:10" ht="91.95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202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9145927.094406005</v>
      </c>
      <c r="C11" s="9">
        <v>6521681.7465479998</v>
      </c>
      <c r="D11" s="8">
        <v>3829184.9671459999</v>
      </c>
      <c r="E11" s="9">
        <v>2858995.7374510001</v>
      </c>
      <c r="F11" s="88">
        <f>+B11-D11</f>
        <v>5316742.1272600051</v>
      </c>
      <c r="G11" s="89">
        <f>+C11-E11</f>
        <v>3662686.0090969997</v>
      </c>
    </row>
    <row r="12" spans="1:10">
      <c r="A12" s="10" t="s">
        <v>9</v>
      </c>
      <c r="B12" s="11">
        <v>6.7000000000000004E-2</v>
      </c>
      <c r="C12" s="12">
        <v>7.4999999999999997E-2</v>
      </c>
      <c r="D12" s="11">
        <v>15557.31</v>
      </c>
      <c r="E12" s="12">
        <v>14577.924845</v>
      </c>
      <c r="F12" s="11">
        <f t="shared" ref="F12:G47" si="0">+B12-D12</f>
        <v>-15557.243</v>
      </c>
      <c r="G12" s="12">
        <f t="shared" si="0"/>
        <v>-14577.849844999999</v>
      </c>
    </row>
    <row r="13" spans="1:10" ht="15">
      <c r="A13" s="13" t="s">
        <v>10</v>
      </c>
      <c r="B13" s="14">
        <v>31556.05904</v>
      </c>
      <c r="C13" s="15">
        <v>18478.102029999998</v>
      </c>
      <c r="D13" s="14">
        <v>177.96131</v>
      </c>
      <c r="E13" s="15">
        <v>237.463661</v>
      </c>
      <c r="F13" s="14">
        <f t="shared" si="0"/>
        <v>31378.097730000001</v>
      </c>
      <c r="G13" s="15">
        <f t="shared" si="0"/>
        <v>18240.638368999997</v>
      </c>
    </row>
    <row r="14" spans="1:10" ht="15">
      <c r="A14" s="13" t="s">
        <v>11</v>
      </c>
      <c r="B14" s="14">
        <v>27.12445</v>
      </c>
      <c r="C14" s="15">
        <v>25.808399999999999</v>
      </c>
      <c r="D14" s="14">
        <v>4262.8649859999996</v>
      </c>
      <c r="E14" s="15">
        <v>1687.575495</v>
      </c>
      <c r="F14" s="14">
        <f t="shared" si="0"/>
        <v>-4235.7405359999993</v>
      </c>
      <c r="G14" s="15">
        <f t="shared" si="0"/>
        <v>-1661.7670950000002</v>
      </c>
    </row>
    <row r="15" spans="1:10" ht="15">
      <c r="A15" s="13" t="s">
        <v>12</v>
      </c>
      <c r="B15" s="14">
        <v>2.2445499999999998</v>
      </c>
      <c r="C15" s="15">
        <v>3.34</v>
      </c>
      <c r="D15" s="14">
        <v>231.539513</v>
      </c>
      <c r="E15" s="15">
        <v>225.98142899999999</v>
      </c>
      <c r="F15" s="14">
        <f t="shared" si="0"/>
        <v>-229.294963</v>
      </c>
      <c r="G15" s="15">
        <f t="shared" si="0"/>
        <v>-222.64142899999999</v>
      </c>
    </row>
    <row r="16" spans="1:10" ht="15">
      <c r="A16" s="13" t="s">
        <v>13</v>
      </c>
      <c r="B16" s="14">
        <v>3935.9470919999999</v>
      </c>
      <c r="C16" s="15">
        <v>3526.0904300000002</v>
      </c>
      <c r="D16" s="14">
        <v>38884.333965999998</v>
      </c>
      <c r="E16" s="15">
        <v>17300.145509000002</v>
      </c>
      <c r="F16" s="14">
        <f t="shared" si="0"/>
        <v>-34948.386873999996</v>
      </c>
      <c r="G16" s="15">
        <f t="shared" si="0"/>
        <v>-13774.055079000002</v>
      </c>
    </row>
    <row r="17" spans="1:7">
      <c r="A17" s="13" t="s">
        <v>14</v>
      </c>
      <c r="B17" s="14">
        <v>6506357.9271820001</v>
      </c>
      <c r="C17" s="15">
        <v>3018577.3312380002</v>
      </c>
      <c r="D17" s="14">
        <v>0</v>
      </c>
      <c r="E17" s="15">
        <v>0</v>
      </c>
      <c r="F17" s="14">
        <f t="shared" si="0"/>
        <v>6506357.9271820001</v>
      </c>
      <c r="G17" s="15">
        <f t="shared" si="0"/>
        <v>3018577.3312380002</v>
      </c>
    </row>
    <row r="18" spans="1:7">
      <c r="A18" s="13" t="s">
        <v>15</v>
      </c>
      <c r="B18" s="14">
        <v>74010.449940000006</v>
      </c>
      <c r="C18" s="15">
        <v>111074.67921</v>
      </c>
      <c r="D18" s="14">
        <v>0</v>
      </c>
      <c r="E18" s="15">
        <v>0</v>
      </c>
      <c r="F18" s="14">
        <f t="shared" si="0"/>
        <v>74010.449940000006</v>
      </c>
      <c r="G18" s="15">
        <f t="shared" si="0"/>
        <v>111074.67921</v>
      </c>
    </row>
    <row r="19" spans="1:7">
      <c r="A19" s="13" t="s">
        <v>16</v>
      </c>
      <c r="B19" s="14">
        <v>296776.23031100002</v>
      </c>
      <c r="C19" s="15">
        <v>672948.59288400004</v>
      </c>
      <c r="D19" s="14">
        <v>60</v>
      </c>
      <c r="E19" s="15">
        <v>238.76400000000001</v>
      </c>
      <c r="F19" s="14">
        <f t="shared" si="0"/>
        <v>296716.23031100002</v>
      </c>
      <c r="G19" s="15">
        <f t="shared" si="0"/>
        <v>672709.82888400008</v>
      </c>
    </row>
    <row r="20" spans="1:7">
      <c r="A20" s="13" t="s">
        <v>243</v>
      </c>
      <c r="B20" s="14">
        <v>9472.9773089999999</v>
      </c>
      <c r="C20" s="15">
        <v>69413.384160000001</v>
      </c>
      <c r="D20" s="14">
        <v>1898.2990669999999</v>
      </c>
      <c r="E20" s="15">
        <v>22834.868285</v>
      </c>
      <c r="F20" s="14">
        <f t="shared" si="0"/>
        <v>7574.678242</v>
      </c>
      <c r="G20" s="15">
        <f t="shared" si="0"/>
        <v>46578.515874999997</v>
      </c>
    </row>
    <row r="21" spans="1:7">
      <c r="A21" s="13" t="s">
        <v>17</v>
      </c>
      <c r="B21" s="14">
        <v>4624.467525</v>
      </c>
      <c r="C21" s="15">
        <v>13956.583063</v>
      </c>
      <c r="D21" s="14">
        <v>1774.2951250000001</v>
      </c>
      <c r="E21" s="15">
        <v>4519.9997350000003</v>
      </c>
      <c r="F21" s="14">
        <f t="shared" si="0"/>
        <v>2850.1723999999999</v>
      </c>
      <c r="G21" s="15">
        <f t="shared" si="0"/>
        <v>9436.5833280000006</v>
      </c>
    </row>
    <row r="22" spans="1:7">
      <c r="A22" s="13" t="s">
        <v>18</v>
      </c>
      <c r="B22" s="14">
        <v>0</v>
      </c>
      <c r="C22" s="15">
        <v>0</v>
      </c>
      <c r="D22" s="14">
        <v>0</v>
      </c>
      <c r="E22" s="15">
        <v>0</v>
      </c>
      <c r="F22" s="14">
        <f t="shared" si="0"/>
        <v>0</v>
      </c>
      <c r="G22" s="15">
        <f t="shared" si="0"/>
        <v>0</v>
      </c>
    </row>
    <row r="23" spans="1:7">
      <c r="A23" s="13" t="s">
        <v>19</v>
      </c>
      <c r="B23" s="14">
        <v>1912.1322359999999</v>
      </c>
      <c r="C23" s="15">
        <v>29783.074499999999</v>
      </c>
      <c r="D23" s="14">
        <v>8415.0542029999997</v>
      </c>
      <c r="E23" s="15">
        <v>40633.481419000003</v>
      </c>
      <c r="F23" s="14">
        <f t="shared" si="0"/>
        <v>-6502.9219670000002</v>
      </c>
      <c r="G23" s="15">
        <f t="shared" si="0"/>
        <v>-10850.406919000005</v>
      </c>
    </row>
    <row r="24" spans="1:7" ht="15">
      <c r="A24" s="13" t="s">
        <v>20</v>
      </c>
      <c r="B24" s="14">
        <v>6949.2500399999999</v>
      </c>
      <c r="C24" s="15">
        <v>6336.2873200000004</v>
      </c>
      <c r="D24" s="14">
        <v>288.94</v>
      </c>
      <c r="E24" s="15">
        <v>320.77593000000002</v>
      </c>
      <c r="F24" s="14">
        <f t="shared" si="0"/>
        <v>6660.3100400000003</v>
      </c>
      <c r="G24" s="15">
        <f t="shared" si="0"/>
        <v>6015.5113900000006</v>
      </c>
    </row>
    <row r="25" spans="1:7" ht="15">
      <c r="A25" s="13" t="s">
        <v>21</v>
      </c>
      <c r="B25" s="14">
        <v>2431.4369099999999</v>
      </c>
      <c r="C25" s="15">
        <v>3811.3349800000001</v>
      </c>
      <c r="D25" s="14">
        <v>15.598535999999999</v>
      </c>
      <c r="E25" s="15">
        <v>21.100878000000002</v>
      </c>
      <c r="F25" s="14">
        <f t="shared" si="0"/>
        <v>2415.8383739999999</v>
      </c>
      <c r="G25" s="15">
        <f t="shared" si="0"/>
        <v>3790.2341019999999</v>
      </c>
    </row>
    <row r="26" spans="1:7">
      <c r="A26" s="13" t="s">
        <v>233</v>
      </c>
      <c r="B26" s="14">
        <v>0.51380000000000003</v>
      </c>
      <c r="C26" s="15">
        <v>0.97321999999999997</v>
      </c>
      <c r="D26" s="14">
        <v>22011.425889999999</v>
      </c>
      <c r="E26" s="15">
        <v>14850.704209</v>
      </c>
      <c r="F26" s="14">
        <f t="shared" ref="F26" si="1">+B26-D26</f>
        <v>-22010.912089999998</v>
      </c>
      <c r="G26" s="15">
        <f t="shared" ref="G26" si="2">+C26-E26</f>
        <v>-14849.730989</v>
      </c>
    </row>
    <row r="27" spans="1:7">
      <c r="A27" s="13" t="s">
        <v>22</v>
      </c>
      <c r="B27" s="14">
        <v>25.603940000000001</v>
      </c>
      <c r="C27" s="15">
        <v>15.169420000000001</v>
      </c>
      <c r="D27" s="14">
        <v>57309.188999999998</v>
      </c>
      <c r="E27" s="15">
        <v>10989.676305999999</v>
      </c>
      <c r="F27" s="14">
        <f t="shared" si="0"/>
        <v>-57283.585059999998</v>
      </c>
      <c r="G27" s="15">
        <f t="shared" si="0"/>
        <v>-10974.506885999999</v>
      </c>
    </row>
    <row r="28" spans="1:7" ht="15">
      <c r="A28" s="13" t="s">
        <v>199</v>
      </c>
      <c r="B28" s="14">
        <v>19.805589999999999</v>
      </c>
      <c r="C28" s="15">
        <v>31.890820000000001</v>
      </c>
      <c r="D28" s="14">
        <v>0</v>
      </c>
      <c r="E28" s="15">
        <v>0</v>
      </c>
      <c r="F28" s="14">
        <f t="shared" si="0"/>
        <v>19.805589999999999</v>
      </c>
      <c r="G28" s="15">
        <f t="shared" si="0"/>
        <v>31.890820000000001</v>
      </c>
    </row>
    <row r="29" spans="1:7" ht="15">
      <c r="A29" s="13" t="s">
        <v>198</v>
      </c>
      <c r="B29" s="14">
        <v>61.889339999999997</v>
      </c>
      <c r="C29" s="15">
        <v>105.00615000000001</v>
      </c>
      <c r="D29" s="14">
        <v>312.89175999999998</v>
      </c>
      <c r="E29" s="15">
        <v>356.774497</v>
      </c>
      <c r="F29" s="14">
        <f t="shared" si="0"/>
        <v>-251.00241999999997</v>
      </c>
      <c r="G29" s="15">
        <f t="shared" si="0"/>
        <v>-251.76834700000001</v>
      </c>
    </row>
    <row r="30" spans="1:7">
      <c r="A30" s="13" t="s">
        <v>23</v>
      </c>
      <c r="B30" s="14">
        <v>0</v>
      </c>
      <c r="C30" s="15">
        <v>0</v>
      </c>
      <c r="D30" s="14">
        <v>56099.122380000001</v>
      </c>
      <c r="E30" s="15">
        <v>48286.514265999998</v>
      </c>
      <c r="F30" s="14">
        <f t="shared" si="0"/>
        <v>-56099.122380000001</v>
      </c>
      <c r="G30" s="15">
        <f t="shared" si="0"/>
        <v>-48286.514265999998</v>
      </c>
    </row>
    <row r="31" spans="1:7">
      <c r="A31" s="13" t="s">
        <v>24</v>
      </c>
      <c r="B31" s="14">
        <v>109.83981</v>
      </c>
      <c r="C31" s="15">
        <v>425.82443000000001</v>
      </c>
      <c r="D31" s="14">
        <v>0</v>
      </c>
      <c r="E31" s="15">
        <v>0</v>
      </c>
      <c r="F31" s="14">
        <f t="shared" si="0"/>
        <v>109.83981</v>
      </c>
      <c r="G31" s="15">
        <f t="shared" si="0"/>
        <v>425.82443000000001</v>
      </c>
    </row>
    <row r="32" spans="1:7">
      <c r="A32" s="13" t="s">
        <v>25</v>
      </c>
      <c r="B32" s="14">
        <v>12129.3735</v>
      </c>
      <c r="C32" s="15">
        <v>33935.383710000002</v>
      </c>
      <c r="D32" s="14">
        <v>0</v>
      </c>
      <c r="E32" s="15">
        <v>0</v>
      </c>
      <c r="F32" s="14">
        <f t="shared" si="0"/>
        <v>12129.3735</v>
      </c>
      <c r="G32" s="15">
        <f t="shared" si="0"/>
        <v>33935.383710000002</v>
      </c>
    </row>
    <row r="33" spans="1:7">
      <c r="A33" s="13" t="s">
        <v>218</v>
      </c>
      <c r="B33" s="14">
        <v>62.056600000000003</v>
      </c>
      <c r="C33" s="15">
        <v>125.63891</v>
      </c>
      <c r="D33" s="14">
        <v>11.5</v>
      </c>
      <c r="E33" s="15">
        <v>50.558079999999997</v>
      </c>
      <c r="F33" s="14">
        <f t="shared" ref="F33:F34" si="3">+B33-D33</f>
        <v>50.556600000000003</v>
      </c>
      <c r="G33" s="15">
        <f t="shared" ref="G33:G34" si="4">+C33-E33</f>
        <v>75.080829999999992</v>
      </c>
    </row>
    <row r="34" spans="1:7">
      <c r="A34" s="13" t="s">
        <v>234</v>
      </c>
      <c r="B34" s="14">
        <v>137845.07649999997</v>
      </c>
      <c r="C34" s="15">
        <v>95796.645710999946</v>
      </c>
      <c r="D34" s="14">
        <v>0</v>
      </c>
      <c r="E34" s="15">
        <v>0</v>
      </c>
      <c r="F34" s="14">
        <f t="shared" si="3"/>
        <v>137845.07649999997</v>
      </c>
      <c r="G34" s="15">
        <f t="shared" si="4"/>
        <v>95796.645710999946</v>
      </c>
    </row>
    <row r="35" spans="1:7">
      <c r="A35" s="13" t="s">
        <v>26</v>
      </c>
      <c r="B35" s="14">
        <v>283069.39843200002</v>
      </c>
      <c r="C35" s="15">
        <v>192629.69056700001</v>
      </c>
      <c r="D35" s="14">
        <v>6469.9062199999998</v>
      </c>
      <c r="E35" s="15">
        <v>4137.7675339999996</v>
      </c>
      <c r="F35" s="14">
        <f t="shared" si="0"/>
        <v>276599.49221200001</v>
      </c>
      <c r="G35" s="15">
        <f t="shared" si="0"/>
        <v>188491.923033</v>
      </c>
    </row>
    <row r="36" spans="1:7">
      <c r="A36" s="13" t="s">
        <v>27</v>
      </c>
      <c r="B36" s="14">
        <v>30950.832095999998</v>
      </c>
      <c r="C36" s="15">
        <v>62586.784639999998</v>
      </c>
      <c r="D36" s="14">
        <v>0</v>
      </c>
      <c r="E36" s="15">
        <v>0</v>
      </c>
      <c r="F36" s="14">
        <f t="shared" si="0"/>
        <v>30950.832095999998</v>
      </c>
      <c r="G36" s="15">
        <f t="shared" si="0"/>
        <v>62586.784639999998</v>
      </c>
    </row>
    <row r="37" spans="1:7">
      <c r="A37" s="13" t="s">
        <v>28</v>
      </c>
      <c r="B37" s="14">
        <v>308.60770000000002</v>
      </c>
      <c r="C37" s="15">
        <v>329.33656000000002</v>
      </c>
      <c r="D37" s="14">
        <v>0</v>
      </c>
      <c r="E37" s="15">
        <v>0</v>
      </c>
      <c r="F37" s="14">
        <f t="shared" si="0"/>
        <v>308.60770000000002</v>
      </c>
      <c r="G37" s="15">
        <f t="shared" si="0"/>
        <v>329.33656000000002</v>
      </c>
    </row>
    <row r="38" spans="1:7" ht="15">
      <c r="A38" s="13" t="s">
        <v>29</v>
      </c>
      <c r="B38" s="14">
        <v>53.123750000000001</v>
      </c>
      <c r="C38" s="15">
        <v>327.21357</v>
      </c>
      <c r="D38" s="14">
        <v>10506.147720999999</v>
      </c>
      <c r="E38" s="15">
        <v>9579.36967</v>
      </c>
      <c r="F38" s="14">
        <f t="shared" si="0"/>
        <v>-10453.023970999999</v>
      </c>
      <c r="G38" s="15">
        <f t="shared" si="0"/>
        <v>-9252.1561000000002</v>
      </c>
    </row>
    <row r="39" spans="1:7">
      <c r="A39" s="13" t="s">
        <v>30</v>
      </c>
      <c r="B39" s="14">
        <v>80749.686470000001</v>
      </c>
      <c r="C39" s="15">
        <v>41150.463710000004</v>
      </c>
      <c r="D39" s="14">
        <v>9.4</v>
      </c>
      <c r="E39" s="15">
        <v>16.907550000000001</v>
      </c>
      <c r="F39" s="14">
        <f t="shared" si="0"/>
        <v>80740.286470000006</v>
      </c>
      <c r="G39" s="15">
        <f t="shared" si="0"/>
        <v>41133.55616</v>
      </c>
    </row>
    <row r="40" spans="1:7">
      <c r="A40" s="13" t="s">
        <v>215</v>
      </c>
      <c r="B40" s="14">
        <v>5152.9094400000004</v>
      </c>
      <c r="C40" s="15">
        <v>31996.890469999998</v>
      </c>
      <c r="D40" s="14">
        <v>0</v>
      </c>
      <c r="E40" s="15">
        <v>0</v>
      </c>
      <c r="F40" s="14">
        <f t="shared" ref="F40" si="5">+B40-D40</f>
        <v>5152.9094400000004</v>
      </c>
      <c r="G40" s="15">
        <f t="shared" ref="G40" si="6">+C40-E40</f>
        <v>31996.890469999998</v>
      </c>
    </row>
    <row r="41" spans="1:7">
      <c r="A41" s="13" t="s">
        <v>31</v>
      </c>
      <c r="B41" s="14">
        <v>214220.687848</v>
      </c>
      <c r="C41" s="15">
        <v>94491.366576999993</v>
      </c>
      <c r="D41" s="14">
        <v>0</v>
      </c>
      <c r="E41" s="15">
        <v>0</v>
      </c>
      <c r="F41" s="14">
        <f t="shared" si="0"/>
        <v>214220.687848</v>
      </c>
      <c r="G41" s="15">
        <f t="shared" si="0"/>
        <v>94491.366576999993</v>
      </c>
    </row>
    <row r="42" spans="1:7">
      <c r="A42" s="13" t="s">
        <v>32</v>
      </c>
      <c r="B42" s="14">
        <v>1719.3513499999999</v>
      </c>
      <c r="C42" s="15">
        <v>4270.3915999999999</v>
      </c>
      <c r="D42" s="14">
        <v>0</v>
      </c>
      <c r="E42" s="15">
        <v>0</v>
      </c>
      <c r="F42" s="14">
        <f t="shared" si="0"/>
        <v>1719.3513499999999</v>
      </c>
      <c r="G42" s="15">
        <f t="shared" si="0"/>
        <v>4270.3915999999999</v>
      </c>
    </row>
    <row r="43" spans="1:7">
      <c r="A43" s="13" t="s">
        <v>33</v>
      </c>
      <c r="B43" s="14">
        <v>154803.213472</v>
      </c>
      <c r="C43" s="15">
        <v>843372.29281599994</v>
      </c>
      <c r="D43" s="14">
        <v>9.6229499999999994</v>
      </c>
      <c r="E43" s="15">
        <v>85.269538999999995</v>
      </c>
      <c r="F43" s="14">
        <f t="shared" si="0"/>
        <v>154793.59052200001</v>
      </c>
      <c r="G43" s="15">
        <f t="shared" si="0"/>
        <v>843287.02327699994</v>
      </c>
    </row>
    <row r="44" spans="1:7">
      <c r="A44" s="13" t="s">
        <v>34</v>
      </c>
      <c r="B44" s="14">
        <v>1.77826</v>
      </c>
      <c r="C44" s="15">
        <v>2.79393</v>
      </c>
      <c r="D44" s="14">
        <v>104929.49328900001</v>
      </c>
      <c r="E44" s="15">
        <v>90404.973289999994</v>
      </c>
      <c r="F44" s="14">
        <f t="shared" si="0"/>
        <v>-104927.715029</v>
      </c>
      <c r="G44" s="15">
        <f t="shared" si="0"/>
        <v>-90402.179359999995</v>
      </c>
    </row>
    <row r="45" spans="1:7">
      <c r="A45" s="13" t="s">
        <v>35</v>
      </c>
      <c r="B45" s="14">
        <v>0.87678</v>
      </c>
      <c r="C45" s="15">
        <v>6.532</v>
      </c>
      <c r="D45" s="14">
        <v>4.0007299999999999</v>
      </c>
      <c r="E45" s="15">
        <v>11.55795</v>
      </c>
      <c r="F45" s="14">
        <f t="shared" si="0"/>
        <v>-3.1239499999999998</v>
      </c>
      <c r="G45" s="15">
        <f t="shared" si="0"/>
        <v>-5.0259499999999999</v>
      </c>
    </row>
    <row r="46" spans="1:7">
      <c r="A46" s="13" t="s">
        <v>36</v>
      </c>
      <c r="B46" s="14">
        <v>0</v>
      </c>
      <c r="C46" s="15">
        <v>0</v>
      </c>
      <c r="D46" s="14">
        <v>1120726.4784200001</v>
      </c>
      <c r="E46" s="15">
        <v>464745.51668200002</v>
      </c>
      <c r="F46" s="14">
        <f t="shared" si="0"/>
        <v>-1120726.4784200001</v>
      </c>
      <c r="G46" s="15">
        <f t="shared" si="0"/>
        <v>-464745.51668200002</v>
      </c>
    </row>
    <row r="47" spans="1:7">
      <c r="A47" s="13" t="s">
        <v>37</v>
      </c>
      <c r="B47" s="14">
        <v>238.22695999999999</v>
      </c>
      <c r="C47" s="15">
        <v>525.17584999999997</v>
      </c>
      <c r="D47" s="14">
        <v>0</v>
      </c>
      <c r="E47" s="15">
        <v>0</v>
      </c>
      <c r="F47" s="14">
        <f t="shared" si="0"/>
        <v>238.22695999999999</v>
      </c>
      <c r="G47" s="15">
        <f t="shared" si="0"/>
        <v>525.17584999999997</v>
      </c>
    </row>
    <row r="48" spans="1:7">
      <c r="A48" s="13" t="s">
        <v>38</v>
      </c>
      <c r="B48" s="14">
        <v>0.85499999999999998</v>
      </c>
      <c r="C48" s="15">
        <v>2.8727999999999998</v>
      </c>
      <c r="D48" s="14">
        <v>0</v>
      </c>
      <c r="E48" s="15">
        <v>0</v>
      </c>
      <c r="F48" s="14">
        <f t="shared" ref="F48:G69" si="7">+B48-D48</f>
        <v>0.85499999999999998</v>
      </c>
      <c r="G48" s="15">
        <f t="shared" si="7"/>
        <v>2.8727999999999998</v>
      </c>
    </row>
    <row r="49" spans="1:7" ht="15">
      <c r="A49" s="13" t="s">
        <v>39</v>
      </c>
      <c r="B49" s="14">
        <v>59.285299999999999</v>
      </c>
      <c r="C49" s="15">
        <v>91.149519999999995</v>
      </c>
      <c r="D49" s="14">
        <v>6260.3320750000003</v>
      </c>
      <c r="E49" s="15">
        <v>5559.3319229999997</v>
      </c>
      <c r="F49" s="14">
        <f t="shared" si="7"/>
        <v>-6201.0467750000007</v>
      </c>
      <c r="G49" s="15">
        <f t="shared" si="7"/>
        <v>-5468.1824029999998</v>
      </c>
    </row>
    <row r="50" spans="1:7">
      <c r="A50" s="10" t="s">
        <v>40</v>
      </c>
      <c r="B50" s="14">
        <v>0</v>
      </c>
      <c r="C50" s="15">
        <v>0</v>
      </c>
      <c r="D50" s="14">
        <v>1127659.3359999999</v>
      </c>
      <c r="E50" s="15">
        <v>300042.76955299999</v>
      </c>
      <c r="F50" s="14">
        <f t="shared" si="7"/>
        <v>-1127659.3359999999</v>
      </c>
      <c r="G50" s="15">
        <f t="shared" si="7"/>
        <v>-300042.76955299999</v>
      </c>
    </row>
    <row r="51" spans="1:7">
      <c r="A51" s="10" t="s">
        <v>221</v>
      </c>
      <c r="B51" s="11">
        <v>120.59625</v>
      </c>
      <c r="C51" s="12">
        <v>265.78840000000002</v>
      </c>
      <c r="D51" s="11">
        <v>12885.544733999999</v>
      </c>
      <c r="E51" s="12">
        <v>24982.265514999999</v>
      </c>
      <c r="F51" s="14">
        <f t="shared" ref="F51:F52" si="8">+B51-D51</f>
        <v>-12764.948483999999</v>
      </c>
      <c r="G51" s="15">
        <f t="shared" ref="G51:G52" si="9">+C51-E51</f>
        <v>-24716.477114999998</v>
      </c>
    </row>
    <row r="52" spans="1:7" ht="15">
      <c r="A52" s="10" t="s">
        <v>219</v>
      </c>
      <c r="B52" s="11">
        <v>130.20195000000001</v>
      </c>
      <c r="C52" s="12">
        <v>1298.64345</v>
      </c>
      <c r="D52" s="11">
        <v>8.1000000000000003E-2</v>
      </c>
      <c r="E52" s="12">
        <v>1.3243499999999999</v>
      </c>
      <c r="F52" s="14">
        <f t="shared" si="8"/>
        <v>130.12095000000002</v>
      </c>
      <c r="G52" s="15">
        <f t="shared" si="9"/>
        <v>1297.3190999999999</v>
      </c>
    </row>
    <row r="53" spans="1:7">
      <c r="A53" s="10" t="s">
        <v>41</v>
      </c>
      <c r="B53" s="11">
        <v>32.264769999999999</v>
      </c>
      <c r="C53" s="12">
        <v>724.62195999999994</v>
      </c>
      <c r="D53" s="11">
        <v>10571.279748000001</v>
      </c>
      <c r="E53" s="12">
        <v>68637.969717</v>
      </c>
      <c r="F53" s="14">
        <f t="shared" si="7"/>
        <v>-10539.014978000001</v>
      </c>
      <c r="G53" s="15">
        <f t="shared" si="7"/>
        <v>-67913.347756999996</v>
      </c>
    </row>
    <row r="54" spans="1:7">
      <c r="A54" s="13" t="s">
        <v>42</v>
      </c>
      <c r="B54" s="14">
        <v>8256.2749999999996</v>
      </c>
      <c r="C54" s="15">
        <v>19963.54207</v>
      </c>
      <c r="D54" s="14">
        <v>0</v>
      </c>
      <c r="E54" s="15">
        <v>0</v>
      </c>
      <c r="F54" s="14">
        <f t="shared" si="7"/>
        <v>8256.2749999999996</v>
      </c>
      <c r="G54" s="15">
        <f t="shared" si="7"/>
        <v>19963.54207</v>
      </c>
    </row>
    <row r="55" spans="1:7">
      <c r="A55" s="10" t="s">
        <v>196</v>
      </c>
      <c r="B55" s="11">
        <v>12229.237419999999</v>
      </c>
      <c r="C55" s="12">
        <v>49209.013205000003</v>
      </c>
      <c r="D55" s="11">
        <v>82852.889337000001</v>
      </c>
      <c r="E55" s="12">
        <v>303738.56787899998</v>
      </c>
      <c r="F55" s="11">
        <f t="shared" si="7"/>
        <v>-70623.651916999996</v>
      </c>
      <c r="G55" s="12">
        <f t="shared" si="7"/>
        <v>-254529.55467399998</v>
      </c>
    </row>
    <row r="56" spans="1:7">
      <c r="A56" s="10" t="s">
        <v>43</v>
      </c>
      <c r="B56" s="11">
        <v>762124.71207500005</v>
      </c>
      <c r="C56" s="12">
        <v>394625.17924199998</v>
      </c>
      <c r="D56" s="11">
        <v>127510.41938399999</v>
      </c>
      <c r="E56" s="12">
        <v>82462.056901000004</v>
      </c>
      <c r="F56" s="14">
        <f t="shared" si="7"/>
        <v>634614.29269100004</v>
      </c>
      <c r="G56" s="15">
        <f t="shared" si="7"/>
        <v>312163.12234100001</v>
      </c>
    </row>
    <row r="57" spans="1:7">
      <c r="A57" s="10" t="s">
        <v>44</v>
      </c>
      <c r="B57" s="11">
        <v>67144.457158000005</v>
      </c>
      <c r="C57" s="12">
        <v>52596.911595999998</v>
      </c>
      <c r="D57" s="11">
        <v>385448.39187300002</v>
      </c>
      <c r="E57" s="12">
        <v>407762.43817899999</v>
      </c>
      <c r="F57" s="14">
        <f t="shared" si="7"/>
        <v>-318303.93471499998</v>
      </c>
      <c r="G57" s="15">
        <f t="shared" si="7"/>
        <v>-355165.52658299997</v>
      </c>
    </row>
    <row r="58" spans="1:7">
      <c r="A58" s="13" t="s">
        <v>45</v>
      </c>
      <c r="B58" s="14">
        <v>0</v>
      </c>
      <c r="C58" s="15">
        <v>0</v>
      </c>
      <c r="D58" s="14">
        <v>0</v>
      </c>
      <c r="E58" s="15">
        <v>0</v>
      </c>
      <c r="F58" s="14">
        <f t="shared" si="7"/>
        <v>0</v>
      </c>
      <c r="G58" s="15">
        <f t="shared" si="7"/>
        <v>0</v>
      </c>
    </row>
    <row r="59" spans="1:7" ht="15">
      <c r="A59" s="13" t="s">
        <v>46</v>
      </c>
      <c r="B59" s="14">
        <v>0.5</v>
      </c>
      <c r="C59" s="15">
        <v>0.6</v>
      </c>
      <c r="D59" s="14">
        <v>1422.06591</v>
      </c>
      <c r="E59" s="15">
        <v>6508.795282</v>
      </c>
      <c r="F59" s="14">
        <f t="shared" si="7"/>
        <v>-1421.56591</v>
      </c>
      <c r="G59" s="15">
        <f t="shared" si="7"/>
        <v>-6508.1952819999997</v>
      </c>
    </row>
    <row r="60" spans="1:7">
      <c r="A60" s="13" t="s">
        <v>47</v>
      </c>
      <c r="B60" s="14">
        <v>0</v>
      </c>
      <c r="C60" s="15">
        <v>0</v>
      </c>
      <c r="D60" s="14">
        <v>20.91</v>
      </c>
      <c r="E60" s="15">
        <v>578.65278999999998</v>
      </c>
      <c r="F60" s="14">
        <f t="shared" si="7"/>
        <v>-20.91</v>
      </c>
      <c r="G60" s="15">
        <f t="shared" si="7"/>
        <v>-578.65278999999998</v>
      </c>
    </row>
    <row r="61" spans="1:7" ht="15">
      <c r="A61" s="13" t="s">
        <v>48</v>
      </c>
      <c r="B61" s="14">
        <v>0</v>
      </c>
      <c r="C61" s="15">
        <v>0</v>
      </c>
      <c r="D61" s="14">
        <v>3444.6354569999999</v>
      </c>
      <c r="E61" s="15">
        <v>6043.8006240000004</v>
      </c>
      <c r="F61" s="14">
        <f t="shared" si="7"/>
        <v>-3444.6354569999999</v>
      </c>
      <c r="G61" s="15">
        <f t="shared" si="7"/>
        <v>-6043.8006240000004</v>
      </c>
    </row>
    <row r="62" spans="1:7" ht="15">
      <c r="A62" s="13" t="s">
        <v>49</v>
      </c>
      <c r="B62" s="14">
        <v>0</v>
      </c>
      <c r="C62" s="15">
        <v>0</v>
      </c>
      <c r="D62" s="14">
        <v>166.91047</v>
      </c>
      <c r="E62" s="15">
        <v>19366.139761999999</v>
      </c>
      <c r="F62" s="14">
        <f t="shared" si="7"/>
        <v>-166.91047</v>
      </c>
      <c r="G62" s="15">
        <f t="shared" si="7"/>
        <v>-19366.139761999999</v>
      </c>
    </row>
    <row r="63" spans="1:7">
      <c r="A63" s="13" t="s">
        <v>197</v>
      </c>
      <c r="B63" s="14">
        <v>8.0000000000000004E-4</v>
      </c>
      <c r="C63" s="15">
        <v>2.7959999999999999E-2</v>
      </c>
      <c r="D63" s="14">
        <v>0</v>
      </c>
      <c r="E63" s="15">
        <v>0</v>
      </c>
      <c r="F63" s="14">
        <f t="shared" si="7"/>
        <v>8.0000000000000004E-4</v>
      </c>
      <c r="G63" s="15">
        <f t="shared" si="7"/>
        <v>2.7959999999999999E-2</v>
      </c>
    </row>
    <row r="64" spans="1:7">
      <c r="A64" s="13" t="s">
        <v>50</v>
      </c>
      <c r="B64" s="14">
        <v>5.5000000000000003E-4</v>
      </c>
      <c r="C64" s="15">
        <v>2.3439999999999999E-2</v>
      </c>
      <c r="D64" s="14">
        <v>206.125</v>
      </c>
      <c r="E64" s="15">
        <v>453.05952000000002</v>
      </c>
      <c r="F64" s="14">
        <f t="shared" si="7"/>
        <v>-206.12445</v>
      </c>
      <c r="G64" s="15">
        <f t="shared" si="7"/>
        <v>-453.03608000000003</v>
      </c>
    </row>
    <row r="65" spans="1:7">
      <c r="A65" s="13" t="s">
        <v>51</v>
      </c>
      <c r="B65" s="14">
        <v>0</v>
      </c>
      <c r="C65" s="15">
        <v>0</v>
      </c>
      <c r="D65" s="14">
        <v>77.539199999999994</v>
      </c>
      <c r="E65" s="15">
        <v>97.531000000000006</v>
      </c>
      <c r="F65" s="14">
        <f t="shared" si="7"/>
        <v>-77.539199999999994</v>
      </c>
      <c r="G65" s="15">
        <f t="shared" si="7"/>
        <v>-97.531000000000006</v>
      </c>
    </row>
    <row r="66" spans="1:7">
      <c r="A66" s="13" t="s">
        <v>52</v>
      </c>
      <c r="B66" s="14">
        <v>3.8699999999999997E-4</v>
      </c>
      <c r="C66" s="15">
        <v>1.7999999999999999E-2</v>
      </c>
      <c r="D66" s="14">
        <v>1609.136432</v>
      </c>
      <c r="E66" s="15">
        <v>2828.9571700000001</v>
      </c>
      <c r="F66" s="14">
        <f t="shared" si="7"/>
        <v>-1609.136045</v>
      </c>
      <c r="G66" s="15">
        <f t="shared" si="7"/>
        <v>-2828.9391700000001</v>
      </c>
    </row>
    <row r="67" spans="1:7">
      <c r="A67" s="13" t="s">
        <v>53</v>
      </c>
      <c r="B67" s="14">
        <v>102.57290999999999</v>
      </c>
      <c r="C67" s="15">
        <v>379.77154999999999</v>
      </c>
      <c r="D67" s="14">
        <v>124.022229</v>
      </c>
      <c r="E67" s="15">
        <v>972.48400300000003</v>
      </c>
      <c r="F67" s="14">
        <f t="shared" si="7"/>
        <v>-21.449319000000003</v>
      </c>
      <c r="G67" s="15">
        <f t="shared" si="7"/>
        <v>-592.7124530000001</v>
      </c>
    </row>
    <row r="68" spans="1:7">
      <c r="A68" s="13" t="s">
        <v>54</v>
      </c>
      <c r="B68" s="14">
        <v>0</v>
      </c>
      <c r="C68" s="15">
        <v>0</v>
      </c>
      <c r="D68" s="14">
        <v>412.06184000000002</v>
      </c>
      <c r="E68" s="15">
        <v>1891.2696169999999</v>
      </c>
      <c r="F68" s="14">
        <f t="shared" si="7"/>
        <v>-412.06184000000002</v>
      </c>
      <c r="G68" s="15">
        <f t="shared" si="7"/>
        <v>-1891.2696169999999</v>
      </c>
    </row>
    <row r="69" spans="1:7">
      <c r="A69" s="16" t="s">
        <v>55</v>
      </c>
      <c r="B69" s="17">
        <f>B11-SUM(B12:B68)</f>
        <v>436146.96961300634</v>
      </c>
      <c r="C69" s="18">
        <f>C11-SUM(C12:C68)</f>
        <v>652463.43547899928</v>
      </c>
      <c r="D69" s="17">
        <f>D11-SUM(D12:D68)</f>
        <v>618547.91139099933</v>
      </c>
      <c r="E69" s="18">
        <f>E11-SUM(E12:E68)</f>
        <v>880954.65290700062</v>
      </c>
      <c r="F69" s="17">
        <f t="shared" si="7"/>
        <v>-182400.94177799299</v>
      </c>
      <c r="G69" s="18">
        <f t="shared" si="7"/>
        <v>-228491.21742800134</v>
      </c>
    </row>
    <row r="70" spans="1:7">
      <c r="A70" s="64"/>
      <c r="B70" s="64"/>
      <c r="C70" s="64"/>
      <c r="D70" s="64"/>
      <c r="E70" s="64"/>
      <c r="F70" s="64"/>
      <c r="G70" s="22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6640625" customWidth="1"/>
    <col min="8" max="8" width="7.66406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8.25" customHeight="1">
      <c r="G2" s="1"/>
      <c r="H2" s="1"/>
    </row>
    <row r="3" spans="1:10">
      <c r="A3" s="116" t="s">
        <v>181</v>
      </c>
      <c r="B3" s="116"/>
      <c r="C3" s="116"/>
      <c r="D3" s="116"/>
      <c r="E3" s="116"/>
      <c r="F3" s="116"/>
      <c r="G3" s="116"/>
      <c r="H3" s="92"/>
    </row>
    <row r="4" spans="1:10">
      <c r="A4" s="116" t="s">
        <v>180</v>
      </c>
      <c r="B4" s="116"/>
      <c r="C4" s="116"/>
      <c r="D4" s="116"/>
      <c r="E4" s="116"/>
      <c r="F4" s="116"/>
      <c r="G4" s="116"/>
      <c r="H4" s="92"/>
    </row>
    <row r="5" spans="1:10">
      <c r="A5" s="116" t="s">
        <v>217</v>
      </c>
      <c r="B5" s="116"/>
      <c r="C5" s="116"/>
      <c r="D5" s="124" t="s">
        <v>222</v>
      </c>
      <c r="E5" s="124"/>
      <c r="F5" s="124"/>
      <c r="G5" s="124"/>
      <c r="H5" s="93"/>
    </row>
    <row r="6" spans="1:10" ht="92.4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</row>
    <row r="8" spans="1:10">
      <c r="A8" s="117" t="s">
        <v>2</v>
      </c>
      <c r="B8" s="120" t="s">
        <v>216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214</v>
      </c>
      <c r="B11" s="8">
        <v>9058679.6245530006</v>
      </c>
      <c r="C11" s="9">
        <v>6660118.2185620004</v>
      </c>
      <c r="D11" s="8">
        <v>3943403.2010619999</v>
      </c>
      <c r="E11" s="9">
        <v>2857345.0212480002</v>
      </c>
      <c r="F11" s="88">
        <f>+B11-D11</f>
        <v>5115276.4234910011</v>
      </c>
      <c r="G11" s="89">
        <f>+C11-E11</f>
        <v>3802773.1973140002</v>
      </c>
    </row>
    <row r="12" spans="1:10">
      <c r="A12" s="10" t="s">
        <v>9</v>
      </c>
      <c r="B12" s="11">
        <v>0</v>
      </c>
      <c r="C12" s="12">
        <v>0</v>
      </c>
      <c r="D12" s="11">
        <v>15532.4825</v>
      </c>
      <c r="E12" s="12">
        <v>18541.530984000001</v>
      </c>
      <c r="F12" s="11">
        <f t="shared" ref="F12:G47" si="0">+B12-D12</f>
        <v>-15532.4825</v>
      </c>
      <c r="G12" s="12">
        <f t="shared" si="0"/>
        <v>-18541.530984000001</v>
      </c>
      <c r="H12" s="38"/>
    </row>
    <row r="13" spans="1:10" ht="15">
      <c r="A13" s="13" t="s">
        <v>213</v>
      </c>
      <c r="B13" s="14">
        <v>29026.78066</v>
      </c>
      <c r="C13" s="15">
        <v>18194.666300000001</v>
      </c>
      <c r="D13" s="14">
        <v>229.41244</v>
      </c>
      <c r="E13" s="15">
        <v>310.49271099999999</v>
      </c>
      <c r="F13" s="14">
        <f t="shared" si="0"/>
        <v>28797.36822</v>
      </c>
      <c r="G13" s="15">
        <f t="shared" si="0"/>
        <v>17884.173589000002</v>
      </c>
      <c r="H13" s="38"/>
    </row>
    <row r="14" spans="1:10" ht="15">
      <c r="A14" s="13" t="s">
        <v>212</v>
      </c>
      <c r="B14" s="14">
        <v>50.281500000000001</v>
      </c>
      <c r="C14" s="15">
        <v>38.517740000000003</v>
      </c>
      <c r="D14" s="14">
        <v>2952.2020000000002</v>
      </c>
      <c r="E14" s="15">
        <v>1164.8810779999999</v>
      </c>
      <c r="F14" s="14">
        <f t="shared" si="0"/>
        <v>-2901.9205000000002</v>
      </c>
      <c r="G14" s="15">
        <f t="shared" si="0"/>
        <v>-1126.3633379999999</v>
      </c>
      <c r="H14" s="38"/>
    </row>
    <row r="15" spans="1:10" ht="15">
      <c r="A15" s="13" t="s">
        <v>211</v>
      </c>
      <c r="B15" s="14">
        <v>65.44</v>
      </c>
      <c r="C15" s="15">
        <v>91.255889999999994</v>
      </c>
      <c r="D15" s="14">
        <v>312.98950000000002</v>
      </c>
      <c r="E15" s="15">
        <v>303.80491999999998</v>
      </c>
      <c r="F15" s="14">
        <f t="shared" si="0"/>
        <v>-247.54950000000002</v>
      </c>
      <c r="G15" s="15">
        <f t="shared" si="0"/>
        <v>-212.54902999999999</v>
      </c>
      <c r="H15" s="38"/>
    </row>
    <row r="16" spans="1:10" ht="15">
      <c r="A16" s="13" t="s">
        <v>210</v>
      </c>
      <c r="B16" s="14">
        <v>60333.694902000003</v>
      </c>
      <c r="C16" s="15">
        <v>28926.748319999999</v>
      </c>
      <c r="D16" s="14">
        <v>29212.890694999998</v>
      </c>
      <c r="E16" s="15">
        <v>12808.805377000001</v>
      </c>
      <c r="F16" s="14">
        <f t="shared" si="0"/>
        <v>31120.804207000005</v>
      </c>
      <c r="G16" s="15">
        <f t="shared" si="0"/>
        <v>16117.942942999998</v>
      </c>
      <c r="H16" s="38"/>
    </row>
    <row r="17" spans="1:8">
      <c r="A17" s="13" t="s">
        <v>14</v>
      </c>
      <c r="B17" s="14">
        <v>6487306.9648249997</v>
      </c>
      <c r="C17" s="15">
        <v>3060345.2901280001</v>
      </c>
      <c r="D17" s="14">
        <v>0</v>
      </c>
      <c r="E17" s="15">
        <v>0</v>
      </c>
      <c r="F17" s="14">
        <f t="shared" si="0"/>
        <v>6487306.9648249997</v>
      </c>
      <c r="G17" s="15">
        <f t="shared" si="0"/>
        <v>3060345.2901280001</v>
      </c>
      <c r="H17" s="38"/>
    </row>
    <row r="18" spans="1:8">
      <c r="A18" s="13" t="s">
        <v>15</v>
      </c>
      <c r="B18" s="14">
        <v>80282.613454999999</v>
      </c>
      <c r="C18" s="15">
        <v>128205.02024500001</v>
      </c>
      <c r="D18" s="14">
        <v>8.1971000000000007</v>
      </c>
      <c r="E18" s="15">
        <v>7.6361600000000003</v>
      </c>
      <c r="F18" s="14">
        <f t="shared" si="0"/>
        <v>80274.416354999994</v>
      </c>
      <c r="G18" s="15">
        <f t="shared" si="0"/>
        <v>128197.38408500001</v>
      </c>
      <c r="H18" s="38"/>
    </row>
    <row r="19" spans="1:8">
      <c r="A19" s="13" t="s">
        <v>16</v>
      </c>
      <c r="B19" s="14">
        <v>270939.550369</v>
      </c>
      <c r="C19" s="15">
        <v>657255.60833399999</v>
      </c>
      <c r="D19" s="14">
        <v>60.143611999999997</v>
      </c>
      <c r="E19" s="15">
        <v>229.68783500000001</v>
      </c>
      <c r="F19" s="14">
        <f t="shared" si="0"/>
        <v>270879.40675700002</v>
      </c>
      <c r="G19" s="15">
        <f t="shared" si="0"/>
        <v>657025.920499</v>
      </c>
      <c r="H19" s="38"/>
    </row>
    <row r="20" spans="1:8">
      <c r="A20" s="13" t="s">
        <v>243</v>
      </c>
      <c r="B20" s="14">
        <v>11056.12688</v>
      </c>
      <c r="C20" s="15">
        <v>70929.858640000006</v>
      </c>
      <c r="D20" s="14">
        <v>2011.064719</v>
      </c>
      <c r="E20" s="15">
        <v>24701.103589999999</v>
      </c>
      <c r="F20" s="14">
        <f t="shared" si="0"/>
        <v>9045.0621609999998</v>
      </c>
      <c r="G20" s="15">
        <f t="shared" si="0"/>
        <v>46228.755050000007</v>
      </c>
      <c r="H20" s="38"/>
    </row>
    <row r="21" spans="1:8">
      <c r="A21" s="13" t="s">
        <v>17</v>
      </c>
      <c r="B21" s="14">
        <v>1857.587888</v>
      </c>
      <c r="C21" s="15">
        <v>9243.3513199999998</v>
      </c>
      <c r="D21" s="14">
        <v>312.24608000000001</v>
      </c>
      <c r="E21" s="15">
        <v>2311.4179009999998</v>
      </c>
      <c r="F21" s="14">
        <f t="shared" si="0"/>
        <v>1545.3418080000001</v>
      </c>
      <c r="G21" s="15">
        <f t="shared" si="0"/>
        <v>6931.933419</v>
      </c>
      <c r="H21" s="38"/>
    </row>
    <row r="22" spans="1:8">
      <c r="A22" s="13" t="s">
        <v>18</v>
      </c>
      <c r="B22" s="14">
        <v>0</v>
      </c>
      <c r="C22" s="15">
        <v>0</v>
      </c>
      <c r="D22" s="14">
        <v>121.3</v>
      </c>
      <c r="E22" s="15">
        <v>59.218829999999997</v>
      </c>
      <c r="F22" s="14">
        <f t="shared" si="0"/>
        <v>-121.3</v>
      </c>
      <c r="G22" s="15">
        <f t="shared" si="0"/>
        <v>-59.218829999999997</v>
      </c>
      <c r="H22" s="38"/>
    </row>
    <row r="23" spans="1:8">
      <c r="A23" s="13" t="s">
        <v>19</v>
      </c>
      <c r="B23" s="14">
        <v>1595.2402059999999</v>
      </c>
      <c r="C23" s="15">
        <v>18785.201241999999</v>
      </c>
      <c r="D23" s="14">
        <v>8948.0166119999994</v>
      </c>
      <c r="E23" s="15">
        <v>43983.773072000004</v>
      </c>
      <c r="F23" s="14">
        <f t="shared" si="0"/>
        <v>-7352.776405999999</v>
      </c>
      <c r="G23" s="15">
        <f t="shared" si="0"/>
        <v>-25198.571830000004</v>
      </c>
      <c r="H23" s="38"/>
    </row>
    <row r="24" spans="1:8" ht="15">
      <c r="A24" s="13" t="s">
        <v>209</v>
      </c>
      <c r="B24" s="14">
        <v>8228.7827799999995</v>
      </c>
      <c r="C24" s="15">
        <v>10138.534309999999</v>
      </c>
      <c r="D24" s="14">
        <v>452.152511</v>
      </c>
      <c r="E24" s="15">
        <v>465.91407299999997</v>
      </c>
      <c r="F24" s="14">
        <f t="shared" si="0"/>
        <v>7776.6302689999993</v>
      </c>
      <c r="G24" s="15">
        <f t="shared" si="0"/>
        <v>9672.6202369999992</v>
      </c>
      <c r="H24" s="38"/>
    </row>
    <row r="25" spans="1:8" ht="15">
      <c r="A25" s="13" t="s">
        <v>208</v>
      </c>
      <c r="B25" s="14">
        <v>1548.15598</v>
      </c>
      <c r="C25" s="15">
        <v>2674.0952299999999</v>
      </c>
      <c r="D25" s="14">
        <v>13.378112</v>
      </c>
      <c r="E25" s="15">
        <v>18.440470000000001</v>
      </c>
      <c r="F25" s="14">
        <f t="shared" si="0"/>
        <v>1534.7778679999999</v>
      </c>
      <c r="G25" s="15">
        <f t="shared" si="0"/>
        <v>2655.6547599999999</v>
      </c>
      <c r="H25" s="38"/>
    </row>
    <row r="26" spans="1:8">
      <c r="A26" s="13" t="s">
        <v>233</v>
      </c>
      <c r="B26" s="14">
        <v>1.0500000000000001E-2</v>
      </c>
      <c r="C26" s="15">
        <v>1.9019999999999999E-2</v>
      </c>
      <c r="D26" s="14">
        <v>19786.802629999998</v>
      </c>
      <c r="E26" s="15">
        <v>11474.936696999999</v>
      </c>
      <c r="F26" s="14">
        <f t="shared" ref="F26:F27" si="1">+B26-D26</f>
        <v>-19786.792129999998</v>
      </c>
      <c r="G26" s="15">
        <f t="shared" ref="G26:G27" si="2">+C26-E26</f>
        <v>-11474.917676999999</v>
      </c>
      <c r="H26" s="38"/>
    </row>
    <row r="27" spans="1:8">
      <c r="A27" s="13" t="s">
        <v>22</v>
      </c>
      <c r="B27" s="14">
        <v>5235.3848070000004</v>
      </c>
      <c r="C27" s="15">
        <v>1496.1533300000001</v>
      </c>
      <c r="D27" s="14">
        <v>27584.532999999999</v>
      </c>
      <c r="E27" s="15">
        <v>5789.71072</v>
      </c>
      <c r="F27" s="14">
        <f t="shared" si="1"/>
        <v>-22349.148193000001</v>
      </c>
      <c r="G27" s="15">
        <f t="shared" si="2"/>
        <v>-4293.5573899999999</v>
      </c>
      <c r="H27" s="38"/>
    </row>
    <row r="28" spans="1:8" ht="15">
      <c r="A28" s="13" t="s">
        <v>199</v>
      </c>
      <c r="B28" s="14">
        <v>8.8407999999999998</v>
      </c>
      <c r="C28" s="15">
        <v>13.4666</v>
      </c>
      <c r="D28" s="14">
        <v>0</v>
      </c>
      <c r="E28" s="15">
        <v>0</v>
      </c>
      <c r="F28" s="14">
        <f t="shared" si="0"/>
        <v>8.8407999999999998</v>
      </c>
      <c r="G28" s="15">
        <f t="shared" si="0"/>
        <v>13.4666</v>
      </c>
      <c r="H28" s="38"/>
    </row>
    <row r="29" spans="1:8" ht="15">
      <c r="A29" s="13" t="s">
        <v>198</v>
      </c>
      <c r="B29" s="14">
        <v>0.9</v>
      </c>
      <c r="C29" s="15">
        <v>1.30986</v>
      </c>
      <c r="D29" s="14">
        <v>486.90843999999998</v>
      </c>
      <c r="E29" s="15">
        <v>595.54362300000003</v>
      </c>
      <c r="F29" s="14">
        <f t="shared" si="0"/>
        <v>-486.00844000000001</v>
      </c>
      <c r="G29" s="15">
        <f t="shared" si="0"/>
        <v>-594.23376300000007</v>
      </c>
      <c r="H29" s="38"/>
    </row>
    <row r="30" spans="1:8">
      <c r="A30" s="13" t="s">
        <v>23</v>
      </c>
      <c r="B30" s="14">
        <v>0</v>
      </c>
      <c r="C30" s="15">
        <v>0</v>
      </c>
      <c r="D30" s="14">
        <v>57548.768035000001</v>
      </c>
      <c r="E30" s="15">
        <v>52348.183066999998</v>
      </c>
      <c r="F30" s="14">
        <f t="shared" si="0"/>
        <v>-57548.768035000001</v>
      </c>
      <c r="G30" s="15">
        <f t="shared" si="0"/>
        <v>-52348.183066999998</v>
      </c>
      <c r="H30" s="38"/>
    </row>
    <row r="31" spans="1:8">
      <c r="A31" s="13" t="s">
        <v>24</v>
      </c>
      <c r="B31" s="14">
        <v>133.74999</v>
      </c>
      <c r="C31" s="15">
        <v>372.60226999999998</v>
      </c>
      <c r="D31" s="14">
        <v>0</v>
      </c>
      <c r="E31" s="15">
        <v>0</v>
      </c>
      <c r="F31" s="14">
        <f t="shared" si="0"/>
        <v>133.74999</v>
      </c>
      <c r="G31" s="15">
        <f t="shared" si="0"/>
        <v>372.60226999999998</v>
      </c>
      <c r="H31" s="38"/>
    </row>
    <row r="32" spans="1:8">
      <c r="A32" s="13" t="s">
        <v>25</v>
      </c>
      <c r="B32" s="14">
        <v>6872.8381799999997</v>
      </c>
      <c r="C32" s="15">
        <v>24086.429400000001</v>
      </c>
      <c r="D32" s="14">
        <v>0</v>
      </c>
      <c r="E32" s="15">
        <v>0</v>
      </c>
      <c r="F32" s="14">
        <f t="shared" si="0"/>
        <v>6872.8381799999997</v>
      </c>
      <c r="G32" s="15">
        <f t="shared" si="0"/>
        <v>24086.429400000001</v>
      </c>
      <c r="H32" s="38"/>
    </row>
    <row r="33" spans="1:8">
      <c r="A33" s="13" t="s">
        <v>218</v>
      </c>
      <c r="B33" s="14">
        <v>89.432540000000003</v>
      </c>
      <c r="C33" s="15">
        <v>198.50342000000001</v>
      </c>
      <c r="D33" s="14">
        <v>11.9925</v>
      </c>
      <c r="E33" s="15">
        <v>13.323549999999999</v>
      </c>
      <c r="F33" s="14">
        <f t="shared" ref="F33:F34" si="3">+B33-D33</f>
        <v>77.44004000000001</v>
      </c>
      <c r="G33" s="15">
        <f t="shared" ref="G33:G34" si="4">+C33-E33</f>
        <v>185.17986999999999</v>
      </c>
      <c r="H33" s="38"/>
    </row>
    <row r="34" spans="1:8">
      <c r="A34" s="13" t="s">
        <v>234</v>
      </c>
      <c r="B34" s="14">
        <v>170265.46287799996</v>
      </c>
      <c r="C34" s="15">
        <v>110298.90859999997</v>
      </c>
      <c r="D34" s="14">
        <v>0</v>
      </c>
      <c r="E34" s="15">
        <v>0</v>
      </c>
      <c r="F34" s="14">
        <f t="shared" si="3"/>
        <v>170265.46287799996</v>
      </c>
      <c r="G34" s="15">
        <f t="shared" si="4"/>
        <v>110298.90859999997</v>
      </c>
      <c r="H34" s="38"/>
    </row>
    <row r="35" spans="1:8">
      <c r="A35" s="13" t="s">
        <v>26</v>
      </c>
      <c r="B35" s="14">
        <v>187494.43719500001</v>
      </c>
      <c r="C35" s="15">
        <v>126848.46331599999</v>
      </c>
      <c r="D35" s="14">
        <v>19041.604111000001</v>
      </c>
      <c r="E35" s="15">
        <v>12973.063631000001</v>
      </c>
      <c r="F35" s="14">
        <f t="shared" si="0"/>
        <v>168452.83308400001</v>
      </c>
      <c r="G35" s="15">
        <f t="shared" si="0"/>
        <v>113875.399685</v>
      </c>
      <c r="H35" s="38"/>
    </row>
    <row r="36" spans="1:8">
      <c r="A36" s="13" t="s">
        <v>27</v>
      </c>
      <c r="B36" s="14">
        <v>27855.448110000001</v>
      </c>
      <c r="C36" s="15">
        <v>54689.659059999998</v>
      </c>
      <c r="D36" s="14">
        <v>0</v>
      </c>
      <c r="E36" s="15">
        <v>0</v>
      </c>
      <c r="F36" s="14">
        <f t="shared" si="0"/>
        <v>27855.448110000001</v>
      </c>
      <c r="G36" s="15">
        <f t="shared" si="0"/>
        <v>54689.659059999998</v>
      </c>
      <c r="H36" s="38"/>
    </row>
    <row r="37" spans="1:8">
      <c r="A37" s="13" t="s">
        <v>28</v>
      </c>
      <c r="B37" s="14">
        <v>322.84724</v>
      </c>
      <c r="C37" s="15">
        <v>421.96537000000001</v>
      </c>
      <c r="D37" s="14">
        <v>0</v>
      </c>
      <c r="E37" s="15">
        <v>0</v>
      </c>
      <c r="F37" s="14">
        <f t="shared" si="0"/>
        <v>322.84724</v>
      </c>
      <c r="G37" s="15">
        <f t="shared" si="0"/>
        <v>421.96537000000001</v>
      </c>
      <c r="H37" s="38"/>
    </row>
    <row r="38" spans="1:8" ht="15">
      <c r="A38" s="13" t="s">
        <v>207</v>
      </c>
      <c r="B38" s="14">
        <v>104.46384</v>
      </c>
      <c r="C38" s="15">
        <v>353.06554399999999</v>
      </c>
      <c r="D38" s="14">
        <v>12409.216234</v>
      </c>
      <c r="E38" s="15">
        <v>11886.931602000001</v>
      </c>
      <c r="F38" s="14">
        <f t="shared" si="0"/>
        <v>-12304.752393999999</v>
      </c>
      <c r="G38" s="15">
        <f t="shared" si="0"/>
        <v>-11533.866058000001</v>
      </c>
      <c r="H38" s="38"/>
    </row>
    <row r="39" spans="1:8">
      <c r="A39" s="13" t="s">
        <v>30</v>
      </c>
      <c r="B39" s="14">
        <v>89002.213650000005</v>
      </c>
      <c r="C39" s="15">
        <v>42693.863259999998</v>
      </c>
      <c r="D39" s="14">
        <v>0.05</v>
      </c>
      <c r="E39" s="15">
        <v>0.33872999999999998</v>
      </c>
      <c r="F39" s="14">
        <f t="shared" si="0"/>
        <v>89002.163650000002</v>
      </c>
      <c r="G39" s="15">
        <f t="shared" si="0"/>
        <v>42693.524529999995</v>
      </c>
      <c r="H39" s="38"/>
    </row>
    <row r="40" spans="1:8">
      <c r="A40" s="13" t="s">
        <v>215</v>
      </c>
      <c r="B40" s="14">
        <v>7498.8144650000004</v>
      </c>
      <c r="C40" s="15">
        <v>44048.454420000002</v>
      </c>
      <c r="D40" s="14">
        <v>0</v>
      </c>
      <c r="E40" s="15">
        <v>0</v>
      </c>
      <c r="F40" s="14">
        <f t="shared" ref="F40" si="5">+B40-D40</f>
        <v>7498.8144650000004</v>
      </c>
      <c r="G40" s="15">
        <f t="shared" ref="G40" si="6">+C40-E40</f>
        <v>44048.454420000002</v>
      </c>
      <c r="H40" s="38"/>
    </row>
    <row r="41" spans="1:8">
      <c r="A41" s="13" t="s">
        <v>31</v>
      </c>
      <c r="B41" s="14">
        <v>211732.63467900001</v>
      </c>
      <c r="C41" s="15">
        <v>121252.69584299999</v>
      </c>
      <c r="D41" s="14">
        <v>0</v>
      </c>
      <c r="E41" s="15">
        <v>0</v>
      </c>
      <c r="F41" s="14">
        <f t="shared" si="0"/>
        <v>211732.63467900001</v>
      </c>
      <c r="G41" s="15">
        <f t="shared" si="0"/>
        <v>121252.69584299999</v>
      </c>
      <c r="H41" s="38"/>
    </row>
    <row r="42" spans="1:8">
      <c r="A42" s="13" t="s">
        <v>32</v>
      </c>
      <c r="B42" s="14">
        <v>2388.8966999999998</v>
      </c>
      <c r="C42" s="15">
        <v>6116.6510099999996</v>
      </c>
      <c r="D42" s="14">
        <v>0</v>
      </c>
      <c r="E42" s="15">
        <v>0</v>
      </c>
      <c r="F42" s="14">
        <f t="shared" si="0"/>
        <v>2388.8966999999998</v>
      </c>
      <c r="G42" s="15">
        <f t="shared" si="0"/>
        <v>6116.6510099999996</v>
      </c>
      <c r="H42" s="38"/>
    </row>
    <row r="43" spans="1:8">
      <c r="A43" s="13" t="s">
        <v>33</v>
      </c>
      <c r="B43" s="14">
        <v>158400.51364399999</v>
      </c>
      <c r="C43" s="15">
        <v>879778.94229699997</v>
      </c>
      <c r="D43" s="14">
        <v>65.103465</v>
      </c>
      <c r="E43" s="15">
        <v>311.15106100000003</v>
      </c>
      <c r="F43" s="14">
        <f t="shared" si="0"/>
        <v>158335.410179</v>
      </c>
      <c r="G43" s="15">
        <f t="shared" si="0"/>
        <v>879467.79123600002</v>
      </c>
      <c r="H43" s="38"/>
    </row>
    <row r="44" spans="1:8">
      <c r="A44" s="13" t="s">
        <v>34</v>
      </c>
      <c r="B44" s="14">
        <v>0</v>
      </c>
      <c r="C44" s="15">
        <v>0</v>
      </c>
      <c r="D44" s="14">
        <v>111966.355884</v>
      </c>
      <c r="E44" s="15">
        <v>89228.018928999998</v>
      </c>
      <c r="F44" s="14">
        <f t="shared" si="0"/>
        <v>-111966.355884</v>
      </c>
      <c r="G44" s="15">
        <f t="shared" si="0"/>
        <v>-89228.018928999998</v>
      </c>
      <c r="H44" s="38"/>
    </row>
    <row r="45" spans="1:8">
      <c r="A45" s="13" t="s">
        <v>35</v>
      </c>
      <c r="B45" s="14">
        <v>4.7019399999999996</v>
      </c>
      <c r="C45" s="15">
        <v>17.986000000000001</v>
      </c>
      <c r="D45" s="14">
        <v>0</v>
      </c>
      <c r="E45" s="15">
        <v>0</v>
      </c>
      <c r="F45" s="14">
        <f t="shared" si="0"/>
        <v>4.7019399999999996</v>
      </c>
      <c r="G45" s="15">
        <f t="shared" si="0"/>
        <v>17.986000000000001</v>
      </c>
      <c r="H45" s="38"/>
    </row>
    <row r="46" spans="1:8">
      <c r="A46" s="13" t="s">
        <v>36</v>
      </c>
      <c r="B46" s="14">
        <v>2E-3</v>
      </c>
      <c r="C46" s="15">
        <v>1.2999999999999999E-2</v>
      </c>
      <c r="D46" s="14">
        <v>1152194.2169989999</v>
      </c>
      <c r="E46" s="15">
        <v>442331.61977500003</v>
      </c>
      <c r="F46" s="14">
        <f t="shared" si="0"/>
        <v>-1152194.2149989998</v>
      </c>
      <c r="G46" s="15">
        <f t="shared" si="0"/>
        <v>-442331.60677500005</v>
      </c>
      <c r="H46" s="38"/>
    </row>
    <row r="47" spans="1:8">
      <c r="A47" s="13" t="s">
        <v>37</v>
      </c>
      <c r="B47" s="14">
        <v>545.39337999999998</v>
      </c>
      <c r="C47" s="15">
        <v>3392.8116100000002</v>
      </c>
      <c r="D47" s="14">
        <v>0</v>
      </c>
      <c r="E47" s="15">
        <v>0</v>
      </c>
      <c r="F47" s="14">
        <f t="shared" si="0"/>
        <v>545.39337999999998</v>
      </c>
      <c r="G47" s="15">
        <f t="shared" si="0"/>
        <v>3392.8116100000002</v>
      </c>
      <c r="H47" s="38"/>
    </row>
    <row r="48" spans="1:8">
      <c r="A48" s="13" t="s">
        <v>38</v>
      </c>
      <c r="B48" s="14">
        <v>3.7499999999999999E-2</v>
      </c>
      <c r="C48" s="15">
        <v>0.1386</v>
      </c>
      <c r="D48" s="14">
        <v>0</v>
      </c>
      <c r="E48" s="15">
        <v>0</v>
      </c>
      <c r="F48" s="14">
        <f t="shared" ref="F48:G69" si="7">+B48-D48</f>
        <v>3.7499999999999999E-2</v>
      </c>
      <c r="G48" s="15">
        <f t="shared" si="7"/>
        <v>0.1386</v>
      </c>
      <c r="H48" s="38"/>
    </row>
    <row r="49" spans="1:8" ht="15">
      <c r="A49" s="13" t="s">
        <v>206</v>
      </c>
      <c r="B49" s="14">
        <v>43.645099999999999</v>
      </c>
      <c r="C49" s="15">
        <v>84.37236</v>
      </c>
      <c r="D49" s="14">
        <v>6465.5473140000004</v>
      </c>
      <c r="E49" s="15">
        <v>5598.6519829999997</v>
      </c>
      <c r="F49" s="14">
        <f t="shared" si="7"/>
        <v>-6421.9022140000006</v>
      </c>
      <c r="G49" s="15">
        <f t="shared" si="7"/>
        <v>-5514.2796229999994</v>
      </c>
      <c r="H49" s="38"/>
    </row>
    <row r="50" spans="1:8">
      <c r="A50" s="10" t="s">
        <v>40</v>
      </c>
      <c r="B50" s="14">
        <v>0</v>
      </c>
      <c r="C50" s="15">
        <v>0</v>
      </c>
      <c r="D50" s="14">
        <v>1182966.8970000001</v>
      </c>
      <c r="E50" s="15">
        <v>315481.46773999999</v>
      </c>
      <c r="F50" s="14">
        <f t="shared" si="7"/>
        <v>-1182966.8970000001</v>
      </c>
      <c r="G50" s="15">
        <f t="shared" si="7"/>
        <v>-315481.46773999999</v>
      </c>
      <c r="H50" s="38"/>
    </row>
    <row r="51" spans="1:8">
      <c r="A51" s="10" t="s">
        <v>221</v>
      </c>
      <c r="B51" s="14">
        <v>446.81220000000002</v>
      </c>
      <c r="C51" s="15">
        <v>848.13728000000003</v>
      </c>
      <c r="D51" s="14">
        <v>12966.003717</v>
      </c>
      <c r="E51" s="15">
        <v>23872.096368999999</v>
      </c>
      <c r="F51" s="14">
        <f t="shared" ref="F51:F52" si="8">+B51-D51</f>
        <v>-12519.191516999999</v>
      </c>
      <c r="G51" s="15">
        <f t="shared" ref="G51:G52" si="9">+C51-E51</f>
        <v>-23023.959089</v>
      </c>
      <c r="H51" s="38"/>
    </row>
    <row r="52" spans="1:8" ht="15">
      <c r="A52" s="10" t="s">
        <v>219</v>
      </c>
      <c r="B52" s="14">
        <v>105.69261</v>
      </c>
      <c r="C52" s="15">
        <v>864.74926000000005</v>
      </c>
      <c r="D52" s="14">
        <v>5.382E-2</v>
      </c>
      <c r="E52" s="15">
        <v>1.3436300000000001</v>
      </c>
      <c r="F52" s="14">
        <f t="shared" si="8"/>
        <v>105.63879</v>
      </c>
      <c r="G52" s="15">
        <f t="shared" si="9"/>
        <v>863.40563000000009</v>
      </c>
      <c r="H52" s="38"/>
    </row>
    <row r="53" spans="1:8">
      <c r="A53" s="10" t="s">
        <v>41</v>
      </c>
      <c r="B53" s="11">
        <v>33.251249999999999</v>
      </c>
      <c r="C53" s="12">
        <v>658.12316999999996</v>
      </c>
      <c r="D53" s="11">
        <v>9667.7135670000007</v>
      </c>
      <c r="E53" s="12">
        <v>65234.570123999998</v>
      </c>
      <c r="F53" s="14">
        <f t="shared" si="7"/>
        <v>-9634.4623170000013</v>
      </c>
      <c r="G53" s="15">
        <f t="shared" si="7"/>
        <v>-64576.446953999999</v>
      </c>
      <c r="H53" s="38"/>
    </row>
    <row r="54" spans="1:8">
      <c r="A54" s="13" t="s">
        <v>42</v>
      </c>
      <c r="B54" s="14">
        <v>10513.14</v>
      </c>
      <c r="C54" s="15">
        <v>28015.10225</v>
      </c>
      <c r="D54" s="14">
        <v>0</v>
      </c>
      <c r="E54" s="15">
        <v>0</v>
      </c>
      <c r="F54" s="14">
        <f t="shared" si="7"/>
        <v>10513.14</v>
      </c>
      <c r="G54" s="15">
        <f t="shared" si="7"/>
        <v>28015.10225</v>
      </c>
      <c r="H54" s="38"/>
    </row>
    <row r="55" spans="1:8">
      <c r="A55" s="10" t="s">
        <v>196</v>
      </c>
      <c r="B55" s="11">
        <v>13149.327558000001</v>
      </c>
      <c r="C55" s="12">
        <v>50943.763355000003</v>
      </c>
      <c r="D55" s="11">
        <v>85379.958482999995</v>
      </c>
      <c r="E55" s="12">
        <v>297586.14047699998</v>
      </c>
      <c r="F55" s="11">
        <f t="shared" si="7"/>
        <v>-72230.63092499999</v>
      </c>
      <c r="G55" s="12">
        <f t="shared" si="7"/>
        <v>-246642.37712199998</v>
      </c>
      <c r="H55" s="38"/>
    </row>
    <row r="56" spans="1:8">
      <c r="A56" s="10" t="s">
        <v>43</v>
      </c>
      <c r="B56" s="11">
        <v>770764.58756699995</v>
      </c>
      <c r="C56" s="12">
        <v>471923.47593299998</v>
      </c>
      <c r="D56" s="11">
        <v>110715.561344</v>
      </c>
      <c r="E56" s="12">
        <v>82754.659975999995</v>
      </c>
      <c r="F56" s="14">
        <f t="shared" si="7"/>
        <v>660049.02622299991</v>
      </c>
      <c r="G56" s="15">
        <f t="shared" si="7"/>
        <v>389168.81595700001</v>
      </c>
      <c r="H56" s="38"/>
    </row>
    <row r="57" spans="1:8">
      <c r="A57" s="10" t="s">
        <v>44</v>
      </c>
      <c r="B57" s="11">
        <v>47708.616869999998</v>
      </c>
      <c r="C57" s="12">
        <v>36888.252745999998</v>
      </c>
      <c r="D57" s="11">
        <v>351282.26913999999</v>
      </c>
      <c r="E57" s="12">
        <v>373440.73645700002</v>
      </c>
      <c r="F57" s="14">
        <f t="shared" si="7"/>
        <v>-303573.65226999996</v>
      </c>
      <c r="G57" s="15">
        <f t="shared" si="7"/>
        <v>-336552.48371100001</v>
      </c>
      <c r="H57" s="38"/>
    </row>
    <row r="58" spans="1:8">
      <c r="A58" s="13" t="s">
        <v>45</v>
      </c>
      <c r="B58" s="14">
        <v>0</v>
      </c>
      <c r="C58" s="15">
        <v>0</v>
      </c>
      <c r="D58" s="14">
        <v>0</v>
      </c>
      <c r="E58" s="15">
        <v>0</v>
      </c>
      <c r="F58" s="14">
        <f t="shared" si="7"/>
        <v>0</v>
      </c>
      <c r="G58" s="15">
        <f t="shared" si="7"/>
        <v>0</v>
      </c>
      <c r="H58" s="38"/>
    </row>
    <row r="59" spans="1:8" ht="15">
      <c r="A59" s="13" t="s">
        <v>205</v>
      </c>
      <c r="B59" s="14">
        <v>0</v>
      </c>
      <c r="C59" s="15">
        <v>0</v>
      </c>
      <c r="D59" s="14">
        <v>1615.844531</v>
      </c>
      <c r="E59" s="15">
        <v>7859.7673409999998</v>
      </c>
      <c r="F59" s="14">
        <f t="shared" si="7"/>
        <v>-1615.844531</v>
      </c>
      <c r="G59" s="15">
        <f t="shared" si="7"/>
        <v>-7859.7673409999998</v>
      </c>
      <c r="H59" s="38"/>
    </row>
    <row r="60" spans="1:8">
      <c r="A60" s="13" t="s">
        <v>47</v>
      </c>
      <c r="B60" s="14">
        <v>0</v>
      </c>
      <c r="C60" s="15">
        <v>0</v>
      </c>
      <c r="D60" s="14">
        <v>37.39</v>
      </c>
      <c r="E60" s="15">
        <v>813.54981999999995</v>
      </c>
      <c r="F60" s="14">
        <f t="shared" si="7"/>
        <v>-37.39</v>
      </c>
      <c r="G60" s="15">
        <f t="shared" si="7"/>
        <v>-813.54981999999995</v>
      </c>
      <c r="H60" s="38"/>
    </row>
    <row r="61" spans="1:8" ht="15">
      <c r="A61" s="13" t="s">
        <v>204</v>
      </c>
      <c r="B61" s="14">
        <v>0</v>
      </c>
      <c r="C61" s="15">
        <v>0</v>
      </c>
      <c r="D61" s="14">
        <v>4271.6757900000002</v>
      </c>
      <c r="E61" s="15">
        <v>7062.7219949999999</v>
      </c>
      <c r="F61" s="14">
        <f t="shared" si="7"/>
        <v>-4271.6757900000002</v>
      </c>
      <c r="G61" s="15">
        <f t="shared" si="7"/>
        <v>-7062.7219949999999</v>
      </c>
      <c r="H61" s="38"/>
    </row>
    <row r="62" spans="1:8" ht="15">
      <c r="A62" s="13" t="s">
        <v>203</v>
      </c>
      <c r="B62" s="14">
        <v>0</v>
      </c>
      <c r="C62" s="15">
        <v>0</v>
      </c>
      <c r="D62" s="14">
        <v>157.52163999999999</v>
      </c>
      <c r="E62" s="15">
        <v>18263.639537999999</v>
      </c>
      <c r="F62" s="14">
        <f t="shared" si="7"/>
        <v>-157.52163999999999</v>
      </c>
      <c r="G62" s="15">
        <f t="shared" si="7"/>
        <v>-18263.639537999999</v>
      </c>
      <c r="H62" s="38"/>
    </row>
    <row r="63" spans="1:8">
      <c r="A63" s="13" t="s">
        <v>197</v>
      </c>
      <c r="B63" s="14">
        <v>26.648029999999999</v>
      </c>
      <c r="C63" s="15">
        <v>28.427859999999999</v>
      </c>
      <c r="D63" s="14">
        <v>0</v>
      </c>
      <c r="E63" s="15">
        <v>0</v>
      </c>
      <c r="F63" s="14">
        <f t="shared" si="7"/>
        <v>26.648029999999999</v>
      </c>
      <c r="G63" s="15">
        <f t="shared" si="7"/>
        <v>28.427859999999999</v>
      </c>
      <c r="H63" s="38"/>
    </row>
    <row r="64" spans="1:8">
      <c r="A64" s="13" t="s">
        <v>50</v>
      </c>
      <c r="B64" s="14">
        <v>94.47</v>
      </c>
      <c r="C64" s="15">
        <v>272.70344999999998</v>
      </c>
      <c r="D64" s="14">
        <v>183.9</v>
      </c>
      <c r="E64" s="15">
        <v>483.84449999999998</v>
      </c>
      <c r="F64" s="14">
        <f t="shared" si="7"/>
        <v>-89.43</v>
      </c>
      <c r="G64" s="15">
        <f t="shared" si="7"/>
        <v>-211.14105000000001</v>
      </c>
      <c r="H64" s="38"/>
    </row>
    <row r="65" spans="1:8">
      <c r="A65" s="13" t="s">
        <v>51</v>
      </c>
      <c r="B65" s="14">
        <v>4.0000000000000002E-4</v>
      </c>
      <c r="C65" s="15">
        <v>5.9199999999999999E-3</v>
      </c>
      <c r="D65" s="14">
        <v>0</v>
      </c>
      <c r="E65" s="15">
        <v>0</v>
      </c>
      <c r="F65" s="14">
        <f t="shared" si="7"/>
        <v>4.0000000000000002E-4</v>
      </c>
      <c r="G65" s="15">
        <f t="shared" si="7"/>
        <v>5.9199999999999999E-3</v>
      </c>
      <c r="H65" s="38"/>
    </row>
    <row r="66" spans="1:8">
      <c r="A66" s="13" t="s">
        <v>52</v>
      </c>
      <c r="B66" s="14">
        <v>2.3029999999999998E-2</v>
      </c>
      <c r="C66" s="15">
        <v>0.12364</v>
      </c>
      <c r="D66" s="14">
        <v>1739.332416</v>
      </c>
      <c r="E66" s="15">
        <v>3086.1162399999998</v>
      </c>
      <c r="F66" s="14">
        <f t="shared" si="7"/>
        <v>-1739.3093859999999</v>
      </c>
      <c r="G66" s="15">
        <f t="shared" si="7"/>
        <v>-3085.9926</v>
      </c>
      <c r="H66" s="38"/>
    </row>
    <row r="67" spans="1:8">
      <c r="A67" s="13" t="s">
        <v>53</v>
      </c>
      <c r="B67" s="14">
        <v>72.116560000000007</v>
      </c>
      <c r="C67" s="15">
        <v>253.69918999999999</v>
      </c>
      <c r="D67" s="14">
        <v>186.79405</v>
      </c>
      <c r="E67" s="15">
        <v>1321.362075</v>
      </c>
      <c r="F67" s="14">
        <f t="shared" si="7"/>
        <v>-114.67748999999999</v>
      </c>
      <c r="G67" s="15">
        <f t="shared" si="7"/>
        <v>-1067.662885</v>
      </c>
      <c r="H67" s="38"/>
    </row>
    <row r="68" spans="1:8">
      <c r="A68" s="13" t="s">
        <v>54</v>
      </c>
      <c r="B68" s="14">
        <v>43.54</v>
      </c>
      <c r="C68" s="15">
        <v>242.44800000000001</v>
      </c>
      <c r="D68" s="14">
        <v>3.7440000000000002</v>
      </c>
      <c r="E68" s="15">
        <v>16.128</v>
      </c>
      <c r="F68" s="14">
        <f t="shared" si="7"/>
        <v>39.795999999999999</v>
      </c>
      <c r="G68" s="15">
        <f t="shared" si="7"/>
        <v>226.32</v>
      </c>
      <c r="H68" s="38"/>
    </row>
    <row r="69" spans="1:8">
      <c r="A69" s="16" t="s">
        <v>55</v>
      </c>
      <c r="B69" s="17">
        <f>B11-SUM(B12:B68)</f>
        <v>395429.50989499874</v>
      </c>
      <c r="C69" s="18">
        <f>C11-SUM(C12:C68)</f>
        <v>648184.58461899776</v>
      </c>
      <c r="D69" s="17">
        <f>D11-SUM(D12:D68)</f>
        <v>714500.96707100002</v>
      </c>
      <c r="E69" s="18">
        <f>E11-SUM(E12:E68)</f>
        <v>922608.69659699989</v>
      </c>
      <c r="F69" s="17">
        <f t="shared" si="7"/>
        <v>-319071.45717600128</v>
      </c>
      <c r="G69" s="18">
        <f t="shared" si="7"/>
        <v>-274424.11197800213</v>
      </c>
      <c r="H69" s="38"/>
    </row>
    <row r="70" spans="1:8">
      <c r="A70" s="64"/>
      <c r="B70" s="64"/>
      <c r="C70" s="64"/>
      <c r="D70" s="64"/>
      <c r="E70" s="64"/>
      <c r="F70" s="64"/>
      <c r="G70" s="22"/>
      <c r="H70" s="22"/>
    </row>
    <row r="71" spans="1:8">
      <c r="A71" s="19"/>
      <c r="B71" s="20"/>
      <c r="C71" s="20"/>
      <c r="D71" s="20"/>
      <c r="E71" s="20"/>
      <c r="F71" s="4"/>
      <c r="G71" s="4"/>
      <c r="H71" s="4"/>
    </row>
    <row r="72" spans="1:8">
      <c r="A72" s="19"/>
      <c r="B72" s="20"/>
      <c r="C72" s="20"/>
      <c r="D72" s="20"/>
      <c r="E72" s="20"/>
      <c r="F72" s="4"/>
      <c r="G72" s="4"/>
      <c r="H72" s="4"/>
    </row>
    <row r="73" spans="1:8">
      <c r="A73" s="19"/>
      <c r="B73" s="20"/>
      <c r="C73" s="20"/>
      <c r="D73" s="20"/>
      <c r="E73" s="20"/>
      <c r="F73" s="4"/>
      <c r="G73" s="4"/>
      <c r="H73" s="4"/>
    </row>
    <row r="74" spans="1:8">
      <c r="A74" s="19"/>
      <c r="B74" s="20"/>
      <c r="C74" s="20"/>
      <c r="D74" s="20"/>
      <c r="E74" s="20"/>
      <c r="F74" s="4"/>
      <c r="G74" s="4"/>
      <c r="H74" s="4"/>
    </row>
    <row r="75" spans="1:8">
      <c r="A75" s="19"/>
      <c r="B75" s="20"/>
      <c r="C75" s="20"/>
      <c r="D75" s="20"/>
      <c r="E75" s="20"/>
      <c r="F75" s="4"/>
      <c r="G75" s="4"/>
      <c r="H75" s="4"/>
    </row>
    <row r="76" spans="1:8">
      <c r="A76" s="19"/>
      <c r="B76" s="20"/>
      <c r="C76" s="20"/>
      <c r="D76" s="20"/>
      <c r="E76" s="20"/>
      <c r="F76" s="4"/>
      <c r="G76" s="4"/>
      <c r="H76" s="4"/>
    </row>
    <row r="77" spans="1:8">
      <c r="A77" s="19"/>
      <c r="B77" s="20"/>
      <c r="C77" s="20"/>
      <c r="D77" s="20"/>
      <c r="E77" s="20"/>
      <c r="F77" s="4"/>
      <c r="G77" s="4"/>
      <c r="H77" s="4"/>
    </row>
    <row r="78" spans="1:8">
      <c r="A78" s="19"/>
      <c r="B78" s="20"/>
      <c r="C78" s="20"/>
      <c r="D78" s="20"/>
      <c r="E78" s="20"/>
      <c r="F78" s="4"/>
      <c r="G78" s="4"/>
      <c r="H78" s="4"/>
    </row>
    <row r="79" spans="1:8">
      <c r="A79" s="19"/>
      <c r="B79" s="20"/>
      <c r="C79" s="20"/>
      <c r="D79" s="21"/>
      <c r="E79" s="22"/>
      <c r="F79" s="23"/>
      <c r="G79" s="4"/>
      <c r="H79" s="4"/>
    </row>
  </sheetData>
  <mergeCells count="11">
    <mergeCell ref="D1:I1"/>
    <mergeCell ref="A3:G3"/>
    <mergeCell ref="A4:G4"/>
    <mergeCell ref="A5:C5"/>
    <mergeCell ref="D5:G5"/>
    <mergeCell ref="A6:H6"/>
    <mergeCell ref="B9:C9"/>
    <mergeCell ref="D9:E9"/>
    <mergeCell ref="F9:G9"/>
    <mergeCell ref="A8:A10"/>
    <mergeCell ref="B8:G8"/>
  </mergeCells>
  <hyperlinks>
    <hyperlink ref="J1" location="ÍNDICE!A1" display="ÍNDICE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6640625" customWidth="1"/>
    <col min="8" max="8" width="8.10937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95" customHeight="1"/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220</v>
      </c>
      <c r="B5" s="116"/>
      <c r="C5" s="116"/>
      <c r="D5" s="124" t="s">
        <v>222</v>
      </c>
      <c r="E5" s="124"/>
      <c r="F5" s="124"/>
      <c r="G5" s="124"/>
    </row>
    <row r="6" spans="1:10" ht="92.4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223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214</v>
      </c>
      <c r="B11" s="8">
        <v>9420208.6601480003</v>
      </c>
      <c r="C11" s="9">
        <v>7549400.8635031004</v>
      </c>
      <c r="D11" s="8">
        <v>3996322.1455879998</v>
      </c>
      <c r="E11" s="9">
        <v>2763094.594974</v>
      </c>
      <c r="F11" s="88">
        <f>+B11-D11</f>
        <v>5423886.514560001</v>
      </c>
      <c r="G11" s="89">
        <f>+C11-E11</f>
        <v>4786306.2685291003</v>
      </c>
    </row>
    <row r="12" spans="1:10">
      <c r="A12" s="10" t="s">
        <v>9</v>
      </c>
      <c r="B12" s="11">
        <v>4.94719</v>
      </c>
      <c r="C12" s="12">
        <v>7.4353600000000002</v>
      </c>
      <c r="D12" s="11">
        <v>19618.98</v>
      </c>
      <c r="E12" s="12">
        <v>18601.33612</v>
      </c>
      <c r="F12" s="11">
        <f t="shared" ref="F12:G47" si="0">+B12-D12</f>
        <v>-19614.032810000001</v>
      </c>
      <c r="G12" s="12">
        <f t="shared" si="0"/>
        <v>-18593.90076</v>
      </c>
    </row>
    <row r="13" spans="1:10" ht="15">
      <c r="A13" s="13" t="s">
        <v>213</v>
      </c>
      <c r="B13" s="14">
        <v>44062.796729000002</v>
      </c>
      <c r="C13" s="15">
        <v>32945.218350000003</v>
      </c>
      <c r="D13" s="14">
        <v>1036.779215</v>
      </c>
      <c r="E13" s="15">
        <v>688.55559600000004</v>
      </c>
      <c r="F13" s="14">
        <f t="shared" si="0"/>
        <v>43026.017513999999</v>
      </c>
      <c r="G13" s="15">
        <f t="shared" si="0"/>
        <v>32256.662754000004</v>
      </c>
    </row>
    <row r="14" spans="1:10" ht="15">
      <c r="A14" s="13" t="s">
        <v>212</v>
      </c>
      <c r="B14" s="14">
        <v>158.9408</v>
      </c>
      <c r="C14" s="15">
        <v>115.98762000000001</v>
      </c>
      <c r="D14" s="14">
        <v>4600.6916270000002</v>
      </c>
      <c r="E14" s="15">
        <v>2088.7322450000001</v>
      </c>
      <c r="F14" s="14">
        <f t="shared" si="0"/>
        <v>-4441.7508269999998</v>
      </c>
      <c r="G14" s="15">
        <f t="shared" si="0"/>
        <v>-1972.744625</v>
      </c>
    </row>
    <row r="15" spans="1:10" ht="15">
      <c r="A15" s="13" t="s">
        <v>211</v>
      </c>
      <c r="B15" s="14">
        <v>98.034000000000006</v>
      </c>
      <c r="C15" s="15">
        <v>139.50566000000001</v>
      </c>
      <c r="D15" s="14">
        <v>403.82315899999998</v>
      </c>
      <c r="E15" s="15">
        <v>434.36803800000001</v>
      </c>
      <c r="F15" s="14">
        <f t="shared" si="0"/>
        <v>-305.78915899999998</v>
      </c>
      <c r="G15" s="15">
        <f t="shared" si="0"/>
        <v>-294.86237800000004</v>
      </c>
    </row>
    <row r="16" spans="1:10" ht="15">
      <c r="A16" s="13" t="s">
        <v>210</v>
      </c>
      <c r="B16" s="14">
        <v>34715.71905</v>
      </c>
      <c r="C16" s="15">
        <v>16796.786032</v>
      </c>
      <c r="D16" s="14">
        <v>28206.221514000001</v>
      </c>
      <c r="E16" s="15">
        <v>13359.774804999999</v>
      </c>
      <c r="F16" s="14">
        <f t="shared" si="0"/>
        <v>6509.4975359999989</v>
      </c>
      <c r="G16" s="15">
        <f t="shared" si="0"/>
        <v>3437.0112270000009</v>
      </c>
    </row>
    <row r="17" spans="1:7">
      <c r="A17" s="13" t="s">
        <v>14</v>
      </c>
      <c r="B17" s="14">
        <v>6564319.3855370004</v>
      </c>
      <c r="C17" s="15">
        <v>3266567.245745</v>
      </c>
      <c r="D17" s="14">
        <v>0</v>
      </c>
      <c r="E17" s="15">
        <v>0</v>
      </c>
      <c r="F17" s="14">
        <f t="shared" si="0"/>
        <v>6564319.3855370004</v>
      </c>
      <c r="G17" s="15">
        <f t="shared" si="0"/>
        <v>3266567.245745</v>
      </c>
    </row>
    <row r="18" spans="1:7">
      <c r="A18" s="13" t="s">
        <v>15</v>
      </c>
      <c r="B18" s="14">
        <v>87985.273350000003</v>
      </c>
      <c r="C18" s="15">
        <v>148087.23903999999</v>
      </c>
      <c r="D18" s="14">
        <v>0.03</v>
      </c>
      <c r="E18" s="15">
        <v>3.0689999999999999E-2</v>
      </c>
      <c r="F18" s="14">
        <f t="shared" si="0"/>
        <v>87985.243350000004</v>
      </c>
      <c r="G18" s="15">
        <f t="shared" si="0"/>
        <v>148087.20834999997</v>
      </c>
    </row>
    <row r="19" spans="1:7">
      <c r="A19" s="13" t="s">
        <v>16</v>
      </c>
      <c r="B19" s="14">
        <v>323398.62394899997</v>
      </c>
      <c r="C19" s="15">
        <v>816392.252248</v>
      </c>
      <c r="D19" s="14">
        <v>15.658855000000001</v>
      </c>
      <c r="E19" s="15">
        <v>31.044080000000001</v>
      </c>
      <c r="F19" s="14">
        <f t="shared" si="0"/>
        <v>323382.96509399998</v>
      </c>
      <c r="G19" s="15">
        <f t="shared" si="0"/>
        <v>816361.20816799998</v>
      </c>
    </row>
    <row r="20" spans="1:7">
      <c r="A20" s="13" t="s">
        <v>243</v>
      </c>
      <c r="B20" s="14">
        <v>9476.0267500000009</v>
      </c>
      <c r="C20" s="15">
        <v>59864.291660000003</v>
      </c>
      <c r="D20" s="14">
        <v>1688.147187</v>
      </c>
      <c r="E20" s="15">
        <v>22451.011699999999</v>
      </c>
      <c r="F20" s="14">
        <f t="shared" si="0"/>
        <v>7787.8795630000004</v>
      </c>
      <c r="G20" s="15">
        <f t="shared" si="0"/>
        <v>37413.27996</v>
      </c>
    </row>
    <row r="21" spans="1:7">
      <c r="A21" s="13" t="s">
        <v>17</v>
      </c>
      <c r="B21" s="14">
        <v>1954.9315570000001</v>
      </c>
      <c r="C21" s="15">
        <v>9914.1008160000001</v>
      </c>
      <c r="D21" s="14">
        <v>287.90874300000002</v>
      </c>
      <c r="E21" s="15">
        <v>2159.479374</v>
      </c>
      <c r="F21" s="14">
        <f t="shared" si="0"/>
        <v>1667.0228140000002</v>
      </c>
      <c r="G21" s="15">
        <f t="shared" si="0"/>
        <v>7754.6214419999997</v>
      </c>
    </row>
    <row r="22" spans="1:7">
      <c r="A22" s="13" t="s">
        <v>18</v>
      </c>
      <c r="B22" s="14">
        <v>86.096000000000004</v>
      </c>
      <c r="C22" s="15">
        <v>31.518799999999999</v>
      </c>
      <c r="D22" s="14">
        <v>413.43860000000001</v>
      </c>
      <c r="E22" s="15">
        <v>196.03327999999999</v>
      </c>
      <c r="F22" s="14">
        <f t="shared" si="0"/>
        <v>-327.3426</v>
      </c>
      <c r="G22" s="15">
        <f t="shared" si="0"/>
        <v>-164.51447999999999</v>
      </c>
    </row>
    <row r="23" spans="1:7">
      <c r="A23" s="13" t="s">
        <v>19</v>
      </c>
      <c r="B23" s="14">
        <v>1011.109697</v>
      </c>
      <c r="C23" s="15">
        <v>11530.368453999999</v>
      </c>
      <c r="D23" s="14">
        <v>6901.7674180000004</v>
      </c>
      <c r="E23" s="15">
        <v>34786.530360999997</v>
      </c>
      <c r="F23" s="14">
        <f t="shared" si="0"/>
        <v>-5890.6577210000005</v>
      </c>
      <c r="G23" s="15">
        <f t="shared" si="0"/>
        <v>-23256.161906999998</v>
      </c>
    </row>
    <row r="24" spans="1:7" ht="15">
      <c r="A24" s="13" t="s">
        <v>209</v>
      </c>
      <c r="B24" s="14">
        <v>8510.9170959999992</v>
      </c>
      <c r="C24" s="15">
        <v>11905.604219999999</v>
      </c>
      <c r="D24" s="14">
        <v>1229.1420000000001</v>
      </c>
      <c r="E24" s="15">
        <v>1188.987163</v>
      </c>
      <c r="F24" s="14">
        <f t="shared" si="0"/>
        <v>7281.7750959999994</v>
      </c>
      <c r="G24" s="15">
        <f t="shared" si="0"/>
        <v>10716.617056999999</v>
      </c>
    </row>
    <row r="25" spans="1:7" ht="15">
      <c r="A25" s="13" t="s">
        <v>208</v>
      </c>
      <c r="B25" s="14">
        <v>2305.9741300000001</v>
      </c>
      <c r="C25" s="15">
        <v>3492.33563</v>
      </c>
      <c r="D25" s="14">
        <v>131.13243800000001</v>
      </c>
      <c r="E25" s="15">
        <v>210.355062</v>
      </c>
      <c r="F25" s="14">
        <f t="shared" si="0"/>
        <v>2174.841692</v>
      </c>
      <c r="G25" s="15">
        <f t="shared" si="0"/>
        <v>3281.9805679999999</v>
      </c>
    </row>
    <row r="26" spans="1:7">
      <c r="A26" s="13" t="s">
        <v>233</v>
      </c>
      <c r="B26" s="14">
        <v>0.14978900000000001</v>
      </c>
      <c r="C26" s="15">
        <v>0.45463999999999999</v>
      </c>
      <c r="D26" s="14">
        <v>30384.882969999999</v>
      </c>
      <c r="E26" s="15">
        <v>19113.537113999999</v>
      </c>
      <c r="F26" s="14">
        <f t="shared" ref="F26" si="1">+B26-D26</f>
        <v>-30384.733181</v>
      </c>
      <c r="G26" s="15">
        <f t="shared" ref="G26" si="2">+C26-E26</f>
        <v>-19113.082473999999</v>
      </c>
    </row>
    <row r="27" spans="1:7">
      <c r="A27" s="13" t="s">
        <v>22</v>
      </c>
      <c r="B27" s="14">
        <v>0.15160000000000001</v>
      </c>
      <c r="C27" s="15">
        <v>1.2E-2</v>
      </c>
      <c r="D27" s="14">
        <v>49254.294999999998</v>
      </c>
      <c r="E27" s="15">
        <v>10798.36399</v>
      </c>
      <c r="F27" s="14">
        <f t="shared" si="0"/>
        <v>-49254.143400000001</v>
      </c>
      <c r="G27" s="15">
        <f t="shared" si="0"/>
        <v>-10798.351989999999</v>
      </c>
    </row>
    <row r="28" spans="1:7" ht="15">
      <c r="A28" s="13" t="s">
        <v>199</v>
      </c>
      <c r="B28" s="14">
        <v>10.054679</v>
      </c>
      <c r="C28" s="15">
        <v>8.9955040000000004</v>
      </c>
      <c r="D28" s="14">
        <v>25.94</v>
      </c>
      <c r="E28" s="15">
        <v>39.242420000000003</v>
      </c>
      <c r="F28" s="14">
        <f t="shared" si="0"/>
        <v>-15.885321000000001</v>
      </c>
      <c r="G28" s="15">
        <f t="shared" si="0"/>
        <v>-30.246916000000002</v>
      </c>
    </row>
    <row r="29" spans="1:7" ht="15">
      <c r="A29" s="13" t="s">
        <v>198</v>
      </c>
      <c r="B29" s="14">
        <v>28.379169999999998</v>
      </c>
      <c r="C29" s="15">
        <v>52.568480000000001</v>
      </c>
      <c r="D29" s="14">
        <v>806.63969799999995</v>
      </c>
      <c r="E29" s="15">
        <v>1049.50486</v>
      </c>
      <c r="F29" s="14">
        <f t="shared" si="0"/>
        <v>-778.26052799999991</v>
      </c>
      <c r="G29" s="15">
        <f t="shared" si="0"/>
        <v>-996.93637999999999</v>
      </c>
    </row>
    <row r="30" spans="1:7">
      <c r="A30" s="13" t="s">
        <v>23</v>
      </c>
      <c r="B30" s="14">
        <v>0</v>
      </c>
      <c r="C30" s="15">
        <v>0</v>
      </c>
      <c r="D30" s="14">
        <v>65885.863477000006</v>
      </c>
      <c r="E30" s="15">
        <v>58180.154917</v>
      </c>
      <c r="F30" s="14">
        <f t="shared" si="0"/>
        <v>-65885.863477000006</v>
      </c>
      <c r="G30" s="15">
        <f t="shared" si="0"/>
        <v>-58180.154917</v>
      </c>
    </row>
    <row r="31" spans="1:7">
      <c r="A31" s="13" t="s">
        <v>24</v>
      </c>
      <c r="B31" s="14">
        <v>752.29553999999996</v>
      </c>
      <c r="C31" s="15">
        <v>260.7296</v>
      </c>
      <c r="D31" s="14">
        <v>0</v>
      </c>
      <c r="E31" s="15">
        <v>0</v>
      </c>
      <c r="F31" s="14">
        <f t="shared" si="0"/>
        <v>752.29553999999996</v>
      </c>
      <c r="G31" s="15">
        <f t="shared" si="0"/>
        <v>260.7296</v>
      </c>
    </row>
    <row r="32" spans="1:7">
      <c r="A32" s="13" t="s">
        <v>25</v>
      </c>
      <c r="B32" s="14">
        <v>7694.6772499999997</v>
      </c>
      <c r="C32" s="15">
        <v>27183.327815000001</v>
      </c>
      <c r="D32" s="14">
        <v>0</v>
      </c>
      <c r="E32" s="15">
        <v>0</v>
      </c>
      <c r="F32" s="14">
        <f t="shared" si="0"/>
        <v>7694.6772499999997</v>
      </c>
      <c r="G32" s="15">
        <f t="shared" si="0"/>
        <v>27183.327815000001</v>
      </c>
    </row>
    <row r="33" spans="1:7">
      <c r="A33" s="13" t="s">
        <v>218</v>
      </c>
      <c r="B33" s="14">
        <v>88.68571</v>
      </c>
      <c r="C33" s="15">
        <v>217.017223</v>
      </c>
      <c r="D33" s="14">
        <v>86.054199999999994</v>
      </c>
      <c r="E33" s="15">
        <v>117.79216</v>
      </c>
      <c r="F33" s="14">
        <f t="shared" ref="F33:F34" si="3">+B33-D33</f>
        <v>2.6315100000000058</v>
      </c>
      <c r="G33" s="15">
        <f t="shared" ref="G33:G34" si="4">+C33-E33</f>
        <v>99.225063000000006</v>
      </c>
    </row>
    <row r="34" spans="1:7">
      <c r="A34" s="13" t="s">
        <v>234</v>
      </c>
      <c r="B34" s="14">
        <v>465509.14700799983</v>
      </c>
      <c r="C34" s="15">
        <v>296361.09039999993</v>
      </c>
      <c r="D34" s="14">
        <v>0</v>
      </c>
      <c r="E34" s="15">
        <v>0</v>
      </c>
      <c r="F34" s="14">
        <f t="shared" si="3"/>
        <v>465509.14700799983</v>
      </c>
      <c r="G34" s="15">
        <f t="shared" si="4"/>
        <v>296361.09039999993</v>
      </c>
    </row>
    <row r="35" spans="1:7">
      <c r="A35" s="13" t="s">
        <v>26</v>
      </c>
      <c r="B35" s="14">
        <v>162655.06445999999</v>
      </c>
      <c r="C35" s="15">
        <v>120240.102469</v>
      </c>
      <c r="D35" s="14">
        <v>4963.9075599999996</v>
      </c>
      <c r="E35" s="15">
        <v>4000.1122660000001</v>
      </c>
      <c r="F35" s="14">
        <f t="shared" si="0"/>
        <v>157691.1569</v>
      </c>
      <c r="G35" s="15">
        <f t="shared" si="0"/>
        <v>116239.99020300001</v>
      </c>
    </row>
    <row r="36" spans="1:7">
      <c r="A36" s="13" t="s">
        <v>27</v>
      </c>
      <c r="B36" s="14">
        <v>31315.152440000002</v>
      </c>
      <c r="C36" s="15">
        <v>60920.557809999998</v>
      </c>
      <c r="D36" s="14">
        <v>0</v>
      </c>
      <c r="E36" s="15">
        <v>0</v>
      </c>
      <c r="F36" s="14">
        <f t="shared" si="0"/>
        <v>31315.152440000002</v>
      </c>
      <c r="G36" s="15">
        <f t="shared" si="0"/>
        <v>60920.557809999998</v>
      </c>
    </row>
    <row r="37" spans="1:7">
      <c r="A37" s="13" t="s">
        <v>28</v>
      </c>
      <c r="B37" s="14">
        <v>565.98116000000005</v>
      </c>
      <c r="C37" s="15">
        <v>506.13335000000001</v>
      </c>
      <c r="D37" s="14">
        <v>0</v>
      </c>
      <c r="E37" s="15">
        <v>0</v>
      </c>
      <c r="F37" s="14">
        <f t="shared" si="0"/>
        <v>565.98116000000005</v>
      </c>
      <c r="G37" s="15">
        <f t="shared" si="0"/>
        <v>506.13335000000001</v>
      </c>
    </row>
    <row r="38" spans="1:7" ht="15">
      <c r="A38" s="13" t="s">
        <v>207</v>
      </c>
      <c r="B38" s="14">
        <v>612.300881</v>
      </c>
      <c r="C38" s="15">
        <v>610.02800999999999</v>
      </c>
      <c r="D38" s="14">
        <v>9337.7626619999992</v>
      </c>
      <c r="E38" s="15">
        <v>8623.874511</v>
      </c>
      <c r="F38" s="14">
        <f t="shared" si="0"/>
        <v>-8725.461781</v>
      </c>
      <c r="G38" s="15">
        <f t="shared" si="0"/>
        <v>-8013.846501</v>
      </c>
    </row>
    <row r="39" spans="1:7">
      <c r="A39" s="13" t="s">
        <v>30</v>
      </c>
      <c r="B39" s="14">
        <v>84266.929860000004</v>
      </c>
      <c r="C39" s="15">
        <v>41339.220476000002</v>
      </c>
      <c r="D39" s="14">
        <v>1.12E-4</v>
      </c>
      <c r="E39" s="15">
        <v>8.6928000000000005E-2</v>
      </c>
      <c r="F39" s="14">
        <f t="shared" si="0"/>
        <v>84266.92974800001</v>
      </c>
      <c r="G39" s="15">
        <f t="shared" si="0"/>
        <v>41339.133548000005</v>
      </c>
    </row>
    <row r="40" spans="1:7">
      <c r="A40" s="13" t="s">
        <v>215</v>
      </c>
      <c r="B40" s="14">
        <v>13208.70665</v>
      </c>
      <c r="C40" s="15">
        <v>66433.020606999999</v>
      </c>
      <c r="D40" s="14">
        <v>0</v>
      </c>
      <c r="E40" s="15">
        <v>0</v>
      </c>
      <c r="F40" s="14">
        <f t="shared" si="0"/>
        <v>13208.70665</v>
      </c>
      <c r="G40" s="15">
        <f t="shared" si="0"/>
        <v>66433.020606999999</v>
      </c>
    </row>
    <row r="41" spans="1:7">
      <c r="A41" s="13" t="s">
        <v>31</v>
      </c>
      <c r="B41" s="14">
        <v>224030.97078900001</v>
      </c>
      <c r="C41" s="15">
        <v>102534.8315</v>
      </c>
      <c r="D41" s="14">
        <v>0</v>
      </c>
      <c r="E41" s="15">
        <v>0</v>
      </c>
      <c r="F41" s="14">
        <f t="shared" si="0"/>
        <v>224030.97078900001</v>
      </c>
      <c r="G41" s="15">
        <f t="shared" si="0"/>
        <v>102534.8315</v>
      </c>
    </row>
    <row r="42" spans="1:7">
      <c r="A42" s="13" t="s">
        <v>32</v>
      </c>
      <c r="B42" s="14">
        <v>1798.4292499999999</v>
      </c>
      <c r="C42" s="15">
        <v>4572.4128199999996</v>
      </c>
      <c r="D42" s="14">
        <v>33</v>
      </c>
      <c r="E42" s="15">
        <v>48.768911000000003</v>
      </c>
      <c r="F42" s="14">
        <f t="shared" si="0"/>
        <v>1765.4292499999999</v>
      </c>
      <c r="G42" s="15">
        <f t="shared" si="0"/>
        <v>4523.6439089999994</v>
      </c>
    </row>
    <row r="43" spans="1:7">
      <c r="A43" s="13" t="s">
        <v>33</v>
      </c>
      <c r="B43" s="14">
        <v>152907.17510200001</v>
      </c>
      <c r="C43" s="15">
        <v>827142.105277</v>
      </c>
      <c r="D43" s="14">
        <v>15.878360000000001</v>
      </c>
      <c r="E43" s="15">
        <v>62.328001</v>
      </c>
      <c r="F43" s="14">
        <f t="shared" si="0"/>
        <v>152891.29674200001</v>
      </c>
      <c r="G43" s="15">
        <f t="shared" si="0"/>
        <v>827079.77727600001</v>
      </c>
    </row>
    <row r="44" spans="1:7">
      <c r="A44" s="13" t="s">
        <v>34</v>
      </c>
      <c r="B44" s="14">
        <v>4.0675999999999997E-2</v>
      </c>
      <c r="C44" s="15">
        <v>0.09</v>
      </c>
      <c r="D44" s="14">
        <v>105125.244714</v>
      </c>
      <c r="E44" s="15">
        <v>85614.008476999996</v>
      </c>
      <c r="F44" s="14">
        <f t="shared" si="0"/>
        <v>-105125.204038</v>
      </c>
      <c r="G44" s="15">
        <f t="shared" si="0"/>
        <v>-85613.918476999999</v>
      </c>
    </row>
    <row r="45" spans="1:7">
      <c r="A45" s="13" t="s">
        <v>35</v>
      </c>
      <c r="B45" s="14">
        <v>0.5</v>
      </c>
      <c r="C45" s="15">
        <v>6.7619999999999996</v>
      </c>
      <c r="D45" s="14">
        <v>0</v>
      </c>
      <c r="E45" s="15">
        <v>0</v>
      </c>
      <c r="F45" s="14">
        <f t="shared" si="0"/>
        <v>0.5</v>
      </c>
      <c r="G45" s="15">
        <f t="shared" si="0"/>
        <v>6.7619999999999996</v>
      </c>
    </row>
    <row r="46" spans="1:7">
      <c r="A46" s="13" t="s">
        <v>36</v>
      </c>
      <c r="B46" s="14">
        <v>0</v>
      </c>
      <c r="C46" s="15">
        <v>0</v>
      </c>
      <c r="D46" s="14">
        <v>1225533.4644500001</v>
      </c>
      <c r="E46" s="15">
        <v>476508.58526600001</v>
      </c>
      <c r="F46" s="14">
        <f t="shared" si="0"/>
        <v>-1225533.4644500001</v>
      </c>
      <c r="G46" s="15">
        <f t="shared" si="0"/>
        <v>-476508.58526600001</v>
      </c>
    </row>
    <row r="47" spans="1:7">
      <c r="A47" s="13" t="s">
        <v>37</v>
      </c>
      <c r="B47" s="14">
        <v>798.65291999999999</v>
      </c>
      <c r="C47" s="15">
        <v>3779.0601270000002</v>
      </c>
      <c r="D47" s="14">
        <v>0</v>
      </c>
      <c r="E47" s="15">
        <v>0</v>
      </c>
      <c r="F47" s="14">
        <f t="shared" si="0"/>
        <v>798.65291999999999</v>
      </c>
      <c r="G47" s="15">
        <f t="shared" si="0"/>
        <v>3779.0601270000002</v>
      </c>
    </row>
    <row r="48" spans="1:7">
      <c r="A48" s="13" t="s">
        <v>38</v>
      </c>
      <c r="B48" s="14">
        <v>8.9999999999999993E-3</v>
      </c>
      <c r="C48" s="15">
        <v>3.3600000000000001E-3</v>
      </c>
      <c r="D48" s="14">
        <v>0</v>
      </c>
      <c r="E48" s="15">
        <v>0</v>
      </c>
      <c r="F48" s="14">
        <f t="shared" ref="F48:G69" si="5">+B48-D48</f>
        <v>8.9999999999999993E-3</v>
      </c>
      <c r="G48" s="15">
        <f t="shared" si="5"/>
        <v>3.3600000000000001E-3</v>
      </c>
    </row>
    <row r="49" spans="1:7" ht="15">
      <c r="A49" s="13" t="s">
        <v>206</v>
      </c>
      <c r="B49" s="14">
        <v>0.32216899999999998</v>
      </c>
      <c r="C49" s="15">
        <v>0.38460800000000001</v>
      </c>
      <c r="D49" s="14">
        <v>7542.3946699999997</v>
      </c>
      <c r="E49" s="15">
        <v>6968.7668240000003</v>
      </c>
      <c r="F49" s="14">
        <f t="shared" si="5"/>
        <v>-7542.0725009999996</v>
      </c>
      <c r="G49" s="15">
        <f t="shared" si="5"/>
        <v>-6968.382216</v>
      </c>
    </row>
    <row r="50" spans="1:7">
      <c r="A50" s="10" t="s">
        <v>40</v>
      </c>
      <c r="B50" s="14">
        <v>0</v>
      </c>
      <c r="C50" s="15">
        <v>0</v>
      </c>
      <c r="D50" s="14">
        <v>1266216.29431</v>
      </c>
      <c r="E50" s="15">
        <v>325229.05737400003</v>
      </c>
      <c r="F50" s="14">
        <f t="shared" si="5"/>
        <v>-1266216.29431</v>
      </c>
      <c r="G50" s="15">
        <f t="shared" si="5"/>
        <v>-325229.05737400003</v>
      </c>
    </row>
    <row r="51" spans="1:7">
      <c r="A51" s="10" t="s">
        <v>221</v>
      </c>
      <c r="B51" s="14">
        <v>569.27543900000001</v>
      </c>
      <c r="C51" s="15">
        <v>1306.02178</v>
      </c>
      <c r="D51" s="14">
        <v>15247.329876</v>
      </c>
      <c r="E51" s="15">
        <v>28287.674657</v>
      </c>
      <c r="F51" s="14">
        <f t="shared" ref="F51:F52" si="6">+B51-D51</f>
        <v>-14678.054436999999</v>
      </c>
      <c r="G51" s="15">
        <f t="shared" ref="G51:G52" si="7">+C51-E51</f>
        <v>-26981.652877</v>
      </c>
    </row>
    <row r="52" spans="1:7" ht="15">
      <c r="A52" s="10" t="s">
        <v>219</v>
      </c>
      <c r="B52" s="14">
        <v>102.16865</v>
      </c>
      <c r="C52" s="15">
        <v>908.61634000000004</v>
      </c>
      <c r="D52" s="14">
        <v>0</v>
      </c>
      <c r="E52" s="15">
        <v>0</v>
      </c>
      <c r="F52" s="14">
        <f t="shared" si="6"/>
        <v>102.16865</v>
      </c>
      <c r="G52" s="15">
        <f t="shared" si="7"/>
        <v>908.61634000000004</v>
      </c>
    </row>
    <row r="53" spans="1:7">
      <c r="A53" s="10" t="s">
        <v>41</v>
      </c>
      <c r="B53" s="14">
        <v>25.95814</v>
      </c>
      <c r="C53" s="15">
        <v>339.62659000000002</v>
      </c>
      <c r="D53" s="14">
        <v>8810.9029659999997</v>
      </c>
      <c r="E53" s="15">
        <v>59760.724929999997</v>
      </c>
      <c r="F53" s="14">
        <f t="shared" si="5"/>
        <v>-8784.944825999999</v>
      </c>
      <c r="G53" s="15">
        <f t="shared" si="5"/>
        <v>-59421.098339999997</v>
      </c>
    </row>
    <row r="54" spans="1:7">
      <c r="A54" s="13" t="s">
        <v>42</v>
      </c>
      <c r="B54" s="14">
        <v>11995.3</v>
      </c>
      <c r="C54" s="15">
        <v>32731.06885</v>
      </c>
      <c r="D54" s="14">
        <v>0</v>
      </c>
      <c r="E54" s="15">
        <v>0</v>
      </c>
      <c r="F54" s="14">
        <f t="shared" si="5"/>
        <v>11995.3</v>
      </c>
      <c r="G54" s="15">
        <f t="shared" si="5"/>
        <v>32731.06885</v>
      </c>
    </row>
    <row r="55" spans="1:7">
      <c r="A55" s="10" t="s">
        <v>196</v>
      </c>
      <c r="B55" s="14">
        <v>12422.654411</v>
      </c>
      <c r="C55" s="15">
        <v>43030.043396000001</v>
      </c>
      <c r="D55" s="14">
        <v>69703.215425999995</v>
      </c>
      <c r="E55" s="15">
        <v>238624.24801400001</v>
      </c>
      <c r="F55" s="11">
        <f t="shared" si="5"/>
        <v>-57280.561014999999</v>
      </c>
      <c r="G55" s="12">
        <f t="shared" si="5"/>
        <v>-195594.20461800002</v>
      </c>
    </row>
    <row r="56" spans="1:7">
      <c r="A56" s="10" t="s">
        <v>43</v>
      </c>
      <c r="B56" s="14">
        <v>719788.64440600004</v>
      </c>
      <c r="C56" s="15">
        <v>830980.32288700005</v>
      </c>
      <c r="D56" s="14">
        <v>76220.546413000004</v>
      </c>
      <c r="E56" s="15">
        <v>59403.278907</v>
      </c>
      <c r="F56" s="14">
        <f t="shared" si="5"/>
        <v>643568.09799300006</v>
      </c>
      <c r="G56" s="15">
        <f t="shared" si="5"/>
        <v>771577.04398000007</v>
      </c>
    </row>
    <row r="57" spans="1:7">
      <c r="A57" s="10" t="s">
        <v>44</v>
      </c>
      <c r="B57" s="14">
        <v>26859.169805000001</v>
      </c>
      <c r="C57" s="15">
        <v>22429.008602999998</v>
      </c>
      <c r="D57" s="14">
        <v>289622.99894199998</v>
      </c>
      <c r="E57" s="15">
        <v>279801.68777900003</v>
      </c>
      <c r="F57" s="14">
        <f t="shared" si="5"/>
        <v>-262763.82913699996</v>
      </c>
      <c r="G57" s="15">
        <f t="shared" si="5"/>
        <v>-257372.67917600003</v>
      </c>
    </row>
    <row r="58" spans="1:7">
      <c r="A58" s="13" t="s">
        <v>45</v>
      </c>
      <c r="B58" s="14">
        <v>0</v>
      </c>
      <c r="C58" s="15">
        <v>0</v>
      </c>
      <c r="D58" s="14">
        <v>0</v>
      </c>
      <c r="E58" s="15">
        <v>0</v>
      </c>
      <c r="F58" s="14">
        <f t="shared" si="5"/>
        <v>0</v>
      </c>
      <c r="G58" s="15">
        <f t="shared" si="5"/>
        <v>0</v>
      </c>
    </row>
    <row r="59" spans="1:7" ht="15">
      <c r="A59" s="13" t="s">
        <v>205</v>
      </c>
      <c r="B59" s="14">
        <v>3.0000000000000001E-3</v>
      </c>
      <c r="C59" s="15">
        <v>1.5679999999999999E-2</v>
      </c>
      <c r="D59" s="14">
        <v>1679.1366089999999</v>
      </c>
      <c r="E59" s="15">
        <v>8633.2006309999997</v>
      </c>
      <c r="F59" s="14">
        <f t="shared" si="5"/>
        <v>-1679.133609</v>
      </c>
      <c r="G59" s="15">
        <f t="shared" si="5"/>
        <v>-8633.1849509999993</v>
      </c>
    </row>
    <row r="60" spans="1:7">
      <c r="A60" s="13" t="s">
        <v>47</v>
      </c>
      <c r="B60" s="14">
        <v>0</v>
      </c>
      <c r="C60" s="15">
        <v>0</v>
      </c>
      <c r="D60" s="14">
        <v>30.53</v>
      </c>
      <c r="E60" s="15">
        <v>706.76504999999997</v>
      </c>
      <c r="F60" s="14">
        <f t="shared" si="5"/>
        <v>-30.53</v>
      </c>
      <c r="G60" s="15">
        <f t="shared" si="5"/>
        <v>-706.76504999999997</v>
      </c>
    </row>
    <row r="61" spans="1:7" ht="15">
      <c r="A61" s="13" t="s">
        <v>204</v>
      </c>
      <c r="B61" s="14">
        <v>9.9429000000000003E-2</v>
      </c>
      <c r="C61" s="15">
        <v>0.22220799999999999</v>
      </c>
      <c r="D61" s="14">
        <v>3766.3890350000001</v>
      </c>
      <c r="E61" s="15">
        <v>6639.5310120000004</v>
      </c>
      <c r="F61" s="14">
        <f t="shared" si="5"/>
        <v>-3766.2896060000003</v>
      </c>
      <c r="G61" s="15">
        <f t="shared" si="5"/>
        <v>-6639.3088040000002</v>
      </c>
    </row>
    <row r="62" spans="1:7" ht="15">
      <c r="A62" s="13" t="s">
        <v>203</v>
      </c>
      <c r="B62" s="14">
        <v>0</v>
      </c>
      <c r="C62" s="15">
        <v>0</v>
      </c>
      <c r="D62" s="14">
        <v>145.71718000000001</v>
      </c>
      <c r="E62" s="15">
        <v>17545.520752</v>
      </c>
      <c r="F62" s="14">
        <f t="shared" si="5"/>
        <v>-145.71718000000001</v>
      </c>
      <c r="G62" s="15">
        <f t="shared" si="5"/>
        <v>-17545.520752</v>
      </c>
    </row>
    <row r="63" spans="1:7">
      <c r="A63" s="13" t="s">
        <v>197</v>
      </c>
      <c r="B63" s="14">
        <v>0.03</v>
      </c>
      <c r="C63" s="15">
        <v>0.111</v>
      </c>
      <c r="D63" s="14">
        <v>0</v>
      </c>
      <c r="E63" s="15">
        <v>0</v>
      </c>
      <c r="F63" s="14">
        <f t="shared" si="5"/>
        <v>0.03</v>
      </c>
      <c r="G63" s="15">
        <f t="shared" si="5"/>
        <v>0.111</v>
      </c>
    </row>
    <row r="64" spans="1:7">
      <c r="A64" s="13" t="s">
        <v>50</v>
      </c>
      <c r="B64" s="14">
        <v>159.00592</v>
      </c>
      <c r="C64" s="15">
        <v>499.45679000000001</v>
      </c>
      <c r="D64" s="14">
        <v>298.375</v>
      </c>
      <c r="E64" s="15">
        <v>923.78275699999995</v>
      </c>
      <c r="F64" s="14">
        <f t="shared" si="5"/>
        <v>-139.36908</v>
      </c>
      <c r="G64" s="15">
        <f t="shared" si="5"/>
        <v>-424.32596699999993</v>
      </c>
    </row>
    <row r="65" spans="1:7">
      <c r="A65" s="13" t="s">
        <v>51</v>
      </c>
      <c r="B65" s="14">
        <v>0</v>
      </c>
      <c r="C65" s="15">
        <v>0</v>
      </c>
      <c r="D65" s="14">
        <v>0</v>
      </c>
      <c r="E65" s="15">
        <v>0</v>
      </c>
      <c r="F65" s="14">
        <f t="shared" si="5"/>
        <v>0</v>
      </c>
      <c r="G65" s="15">
        <f t="shared" si="5"/>
        <v>0</v>
      </c>
    </row>
    <row r="66" spans="1:7">
      <c r="A66" s="13" t="s">
        <v>52</v>
      </c>
      <c r="B66" s="14">
        <v>0.06</v>
      </c>
      <c r="C66" s="15">
        <v>0.41499999999999998</v>
      </c>
      <c r="D66" s="14">
        <v>1887.412527</v>
      </c>
      <c r="E66" s="15">
        <v>3469.599772</v>
      </c>
      <c r="F66" s="14">
        <f t="shared" si="5"/>
        <v>-1887.352527</v>
      </c>
      <c r="G66" s="15">
        <f t="shared" si="5"/>
        <v>-3469.1847720000001</v>
      </c>
    </row>
    <row r="67" spans="1:7">
      <c r="A67" s="13" t="s">
        <v>53</v>
      </c>
      <c r="B67" s="14">
        <v>75.070830000000001</v>
      </c>
      <c r="C67" s="15">
        <v>274.65854999999999</v>
      </c>
      <c r="D67" s="14">
        <v>392.95171399999998</v>
      </c>
      <c r="E67" s="15">
        <v>2461.0990430000002</v>
      </c>
      <c r="F67" s="14">
        <f t="shared" si="5"/>
        <v>-317.88088399999998</v>
      </c>
      <c r="G67" s="15">
        <f t="shared" si="5"/>
        <v>-2186.4404930000001</v>
      </c>
    </row>
    <row r="68" spans="1:7">
      <c r="A68" s="13" t="s">
        <v>54</v>
      </c>
      <c r="B68" s="14">
        <v>11.933999999999999</v>
      </c>
      <c r="C68" s="15">
        <v>61.335999999999999</v>
      </c>
      <c r="D68" s="14">
        <v>183.24199999999999</v>
      </c>
      <c r="E68" s="15">
        <v>907.01998300000002</v>
      </c>
      <c r="F68" s="14">
        <f t="shared" si="5"/>
        <v>-171.30799999999999</v>
      </c>
      <c r="G68" s="15">
        <f t="shared" si="5"/>
        <v>-845.68398300000001</v>
      </c>
    </row>
    <row r="69" spans="1:7">
      <c r="A69" s="16" t="s">
        <v>55</v>
      </c>
      <c r="B69" s="17">
        <f>B11-SUM(B12:B68)</f>
        <v>423866.73417999782</v>
      </c>
      <c r="C69" s="18">
        <f>C11-SUM(C12:C68)</f>
        <v>686881.14211810101</v>
      </c>
      <c r="D69" s="17">
        <f>D11-SUM(D12:D68)</f>
        <v>698588.05496099917</v>
      </c>
      <c r="E69" s="18">
        <f>E11-SUM(E12:E68)</f>
        <v>963380.03915399965</v>
      </c>
      <c r="F69" s="17">
        <f t="shared" si="5"/>
        <v>-274721.32078100136</v>
      </c>
      <c r="G69" s="18">
        <f t="shared" si="5"/>
        <v>-276498.89703589864</v>
      </c>
    </row>
    <row r="70" spans="1:7">
      <c r="A70" s="64"/>
      <c r="B70" s="64"/>
      <c r="C70" s="64"/>
      <c r="D70" s="64"/>
      <c r="E70" s="64"/>
      <c r="F70" s="64"/>
      <c r="G70" s="22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A3:G3"/>
    <mergeCell ref="A4:G4"/>
    <mergeCell ref="A5:C5"/>
    <mergeCell ref="D5:G5"/>
    <mergeCell ref="B9:C9"/>
    <mergeCell ref="D9:E9"/>
    <mergeCell ref="F9:G9"/>
    <mergeCell ref="A6:H6"/>
  </mergeCells>
  <hyperlinks>
    <hyperlink ref="J1" location="ÍNDICE!A1" display="ÍNDICE" xr:uid="{00000000-0004-0000-0D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6640625" customWidth="1"/>
    <col min="8" max="8" width="11.6640625" bestFit="1" customWidth="1"/>
  </cols>
  <sheetData>
    <row r="1" spans="1:10" ht="31.95" customHeight="1">
      <c r="A1" s="94" t="s">
        <v>224</v>
      </c>
      <c r="B1" s="95"/>
      <c r="C1" s="95"/>
      <c r="D1" s="96"/>
      <c r="E1" s="106" t="s">
        <v>225</v>
      </c>
      <c r="F1" s="106"/>
      <c r="G1" s="106"/>
      <c r="H1" s="106"/>
      <c r="I1" s="106"/>
      <c r="J1" s="84" t="s">
        <v>195</v>
      </c>
    </row>
    <row r="2" spans="1:10" ht="7.9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237</v>
      </c>
      <c r="B5" s="116"/>
      <c r="C5" s="116"/>
      <c r="D5" s="93" t="s">
        <v>238</v>
      </c>
      <c r="E5" s="93"/>
      <c r="F5" s="93"/>
      <c r="G5" s="93"/>
    </row>
    <row r="6" spans="1:10" ht="104.4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G7" s="4"/>
    </row>
    <row r="8" spans="1:10">
      <c r="A8" s="117" t="s">
        <v>2</v>
      </c>
      <c r="B8" s="120" t="s">
        <v>239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214</v>
      </c>
      <c r="B11" s="8">
        <v>9407754.1823241003</v>
      </c>
      <c r="C11" s="9">
        <v>7438848.5771770002</v>
      </c>
      <c r="D11" s="8">
        <v>4566804.45866</v>
      </c>
      <c r="E11" s="9">
        <v>3751654.9028389999</v>
      </c>
      <c r="F11" s="88">
        <f>B11-D11</f>
        <v>4840949.7236641003</v>
      </c>
      <c r="G11" s="89">
        <f>C11-E11</f>
        <v>3687193.6743380004</v>
      </c>
    </row>
    <row r="12" spans="1:10">
      <c r="A12" s="10" t="s">
        <v>9</v>
      </c>
      <c r="B12" s="11">
        <v>0</v>
      </c>
      <c r="C12" s="12">
        <v>0</v>
      </c>
      <c r="D12" s="11">
        <v>19264.759002999999</v>
      </c>
      <c r="E12" s="12">
        <v>21359.691493999999</v>
      </c>
      <c r="F12" s="11">
        <f>B12-D12</f>
        <v>-19264.759002999999</v>
      </c>
      <c r="G12" s="12">
        <f>C12-E12</f>
        <v>-21359.691493999999</v>
      </c>
    </row>
    <row r="13" spans="1:10" ht="15">
      <c r="A13" s="13" t="s">
        <v>213</v>
      </c>
      <c r="B13" s="14">
        <v>19135.541829999998</v>
      </c>
      <c r="C13" s="15">
        <v>9730.0005600000004</v>
      </c>
      <c r="D13" s="14">
        <v>651.10694000000001</v>
      </c>
      <c r="E13" s="15">
        <v>706.80694100000005</v>
      </c>
      <c r="F13" s="11">
        <f t="shared" ref="F13:F68" si="0">B13-D13</f>
        <v>18484.434889999997</v>
      </c>
      <c r="G13" s="12">
        <f t="shared" ref="G13:G68" si="1">C13-E13</f>
        <v>9023.1936189999997</v>
      </c>
    </row>
    <row r="14" spans="1:10" ht="15">
      <c r="A14" s="13" t="s">
        <v>212</v>
      </c>
      <c r="B14" s="14">
        <v>91.266800000000003</v>
      </c>
      <c r="C14" s="15">
        <v>112.22941</v>
      </c>
      <c r="D14" s="14">
        <v>3347.049</v>
      </c>
      <c r="E14" s="15">
        <v>1775.8688890000001</v>
      </c>
      <c r="F14" s="11">
        <f t="shared" si="0"/>
        <v>-3255.7822000000001</v>
      </c>
      <c r="G14" s="12">
        <f t="shared" si="1"/>
        <v>-1663.6394790000002</v>
      </c>
    </row>
    <row r="15" spans="1:10" ht="15">
      <c r="A15" s="13" t="s">
        <v>211</v>
      </c>
      <c r="B15" s="14">
        <v>144.70930000000001</v>
      </c>
      <c r="C15" s="15">
        <v>395.58190000000002</v>
      </c>
      <c r="D15" s="14">
        <v>366.23143299999998</v>
      </c>
      <c r="E15" s="15">
        <v>429.04203100000001</v>
      </c>
      <c r="F15" s="11">
        <f t="shared" si="0"/>
        <v>-221.52213299999997</v>
      </c>
      <c r="G15" s="12">
        <f t="shared" si="1"/>
        <v>-33.46013099999999</v>
      </c>
    </row>
    <row r="16" spans="1:10" ht="15">
      <c r="A16" s="13" t="s">
        <v>210</v>
      </c>
      <c r="B16" s="14">
        <v>21880.071449999999</v>
      </c>
      <c r="C16" s="15">
        <v>15076.50173</v>
      </c>
      <c r="D16" s="14">
        <v>39545.418916000002</v>
      </c>
      <c r="E16" s="15">
        <v>19872.547032999999</v>
      </c>
      <c r="F16" s="11">
        <f t="shared" si="0"/>
        <v>-17665.347466000003</v>
      </c>
      <c r="G16" s="12">
        <f t="shared" si="1"/>
        <v>-4796.045302999999</v>
      </c>
    </row>
    <row r="17" spans="1:7">
      <c r="A17" s="13" t="s">
        <v>14</v>
      </c>
      <c r="B17" s="14">
        <v>6625031.8037660001</v>
      </c>
      <c r="C17" s="15">
        <v>3272117.1475169999</v>
      </c>
      <c r="D17" s="14">
        <v>22.534420000000001</v>
      </c>
      <c r="E17" s="15">
        <v>7.5333110000000003</v>
      </c>
      <c r="F17" s="11">
        <f t="shared" si="0"/>
        <v>6625009.2693459997</v>
      </c>
      <c r="G17" s="12">
        <f t="shared" si="1"/>
        <v>3272109.6142059998</v>
      </c>
    </row>
    <row r="18" spans="1:7">
      <c r="A18" s="13" t="s">
        <v>15</v>
      </c>
      <c r="B18" s="14">
        <v>89602.057339999999</v>
      </c>
      <c r="C18" s="15">
        <v>150177.77226</v>
      </c>
      <c r="D18" s="14">
        <v>2.6579999999999999</v>
      </c>
      <c r="E18" s="15">
        <v>3.1412620000000002</v>
      </c>
      <c r="F18" s="11">
        <f t="shared" si="0"/>
        <v>89599.399340000004</v>
      </c>
      <c r="G18" s="12">
        <f t="shared" si="1"/>
        <v>150174.63099800001</v>
      </c>
    </row>
    <row r="19" spans="1:7">
      <c r="A19" s="13" t="s">
        <v>16</v>
      </c>
      <c r="B19" s="14">
        <v>329783.60051299998</v>
      </c>
      <c r="C19" s="15">
        <v>819457.17763799999</v>
      </c>
      <c r="D19" s="14">
        <v>15</v>
      </c>
      <c r="E19" s="15">
        <v>51.964500000000001</v>
      </c>
      <c r="F19" s="11">
        <f t="shared" si="0"/>
        <v>329768.60051299998</v>
      </c>
      <c r="G19" s="12">
        <f t="shared" si="1"/>
        <v>819405.21313799999</v>
      </c>
    </row>
    <row r="20" spans="1:7">
      <c r="A20" s="13" t="s">
        <v>243</v>
      </c>
      <c r="B20" s="14">
        <v>10313.837425</v>
      </c>
      <c r="C20" s="15">
        <v>61691.248979999997</v>
      </c>
      <c r="D20" s="14">
        <v>2237.0615200000002</v>
      </c>
      <c r="E20" s="15">
        <v>25447.497357</v>
      </c>
      <c r="F20" s="11">
        <f t="shared" si="0"/>
        <v>8076.7759049999995</v>
      </c>
      <c r="G20" s="12">
        <f t="shared" si="1"/>
        <v>36243.751622999996</v>
      </c>
    </row>
    <row r="21" spans="1:7">
      <c r="A21" s="13" t="s">
        <v>17</v>
      </c>
      <c r="B21" s="14">
        <v>4063.316671</v>
      </c>
      <c r="C21" s="15">
        <v>16477.139459999999</v>
      </c>
      <c r="D21" s="14">
        <v>361.24710299999998</v>
      </c>
      <c r="E21" s="15">
        <v>2866.9454479999999</v>
      </c>
      <c r="F21" s="11">
        <f t="shared" si="0"/>
        <v>3702.0695679999999</v>
      </c>
      <c r="G21" s="12">
        <f t="shared" si="1"/>
        <v>13610.194011999998</v>
      </c>
    </row>
    <row r="22" spans="1:7">
      <c r="A22" s="13" t="s">
        <v>18</v>
      </c>
      <c r="B22" s="14">
        <v>244.41</v>
      </c>
      <c r="C22" s="15">
        <v>51.166800000000002</v>
      </c>
      <c r="D22" s="14">
        <v>50</v>
      </c>
      <c r="E22" s="15">
        <v>22.6846</v>
      </c>
      <c r="F22" s="11">
        <f t="shared" si="0"/>
        <v>194.41</v>
      </c>
      <c r="G22" s="12">
        <f t="shared" si="1"/>
        <v>28.482200000000002</v>
      </c>
    </row>
    <row r="23" spans="1:7">
      <c r="A23" s="13" t="s">
        <v>19</v>
      </c>
      <c r="B23" s="14">
        <v>1753.1634959999999</v>
      </c>
      <c r="C23" s="15">
        <v>20229.137166</v>
      </c>
      <c r="D23" s="14">
        <v>9449.3435289999998</v>
      </c>
      <c r="E23" s="15">
        <v>46113.042129000001</v>
      </c>
      <c r="F23" s="11">
        <f t="shared" si="0"/>
        <v>-7696.1800329999996</v>
      </c>
      <c r="G23" s="12">
        <f t="shared" si="1"/>
        <v>-25883.904963000001</v>
      </c>
    </row>
    <row r="24" spans="1:7" ht="15">
      <c r="A24" s="13" t="s">
        <v>209</v>
      </c>
      <c r="B24" s="14">
        <v>7572.19463</v>
      </c>
      <c r="C24" s="15">
        <v>7938.5477000000001</v>
      </c>
      <c r="D24" s="14">
        <v>528.82163500000001</v>
      </c>
      <c r="E24" s="15">
        <v>575.30192099999999</v>
      </c>
      <c r="F24" s="11">
        <f t="shared" si="0"/>
        <v>7043.3729949999997</v>
      </c>
      <c r="G24" s="12">
        <f t="shared" si="1"/>
        <v>7363.2457789999999</v>
      </c>
    </row>
    <row r="25" spans="1:7" ht="15">
      <c r="A25" s="13" t="s">
        <v>208</v>
      </c>
      <c r="B25" s="14">
        <v>3414.20714</v>
      </c>
      <c r="C25" s="15">
        <v>6551.1751100000001</v>
      </c>
      <c r="D25" s="14">
        <v>47.123925</v>
      </c>
      <c r="E25" s="15">
        <v>99.337164999999999</v>
      </c>
      <c r="F25" s="11">
        <f t="shared" si="0"/>
        <v>3367.0832150000001</v>
      </c>
      <c r="G25" s="12">
        <f t="shared" si="1"/>
        <v>6451.8379450000002</v>
      </c>
    </row>
    <row r="26" spans="1:7">
      <c r="A26" s="13" t="s">
        <v>233</v>
      </c>
      <c r="B26" s="14">
        <v>1.26746</v>
      </c>
      <c r="C26" s="15">
        <v>2.2915999999999999</v>
      </c>
      <c r="D26" s="14">
        <v>22501.274000000001</v>
      </c>
      <c r="E26" s="15">
        <v>19536.517431</v>
      </c>
      <c r="F26" s="11">
        <f t="shared" ref="F26:F34" si="2">B26-D26</f>
        <v>-22500.006540000002</v>
      </c>
      <c r="G26" s="12">
        <f t="shared" ref="G26:G34" si="3">C26-E26</f>
        <v>-19534.225831</v>
      </c>
    </row>
    <row r="27" spans="1:7">
      <c r="A27" s="13" t="s">
        <v>22</v>
      </c>
      <c r="B27" s="14">
        <v>4641.83194</v>
      </c>
      <c r="C27" s="15">
        <v>1468.14723</v>
      </c>
      <c r="D27" s="14">
        <v>57199.92</v>
      </c>
      <c r="E27" s="15">
        <v>15109.166574999999</v>
      </c>
      <c r="F27" s="11">
        <f t="shared" si="2"/>
        <v>-52558.088059999995</v>
      </c>
      <c r="G27" s="12">
        <f t="shared" si="3"/>
        <v>-13641.019344999999</v>
      </c>
    </row>
    <row r="28" spans="1:7" ht="15">
      <c r="A28" s="13" t="s">
        <v>199</v>
      </c>
      <c r="B28" s="14">
        <v>10.9429</v>
      </c>
      <c r="C28" s="15">
        <v>14.130140000000001</v>
      </c>
      <c r="D28" s="14">
        <v>200.14</v>
      </c>
      <c r="E28" s="15">
        <v>156.869809</v>
      </c>
      <c r="F28" s="11">
        <f t="shared" si="2"/>
        <v>-189.19709999999998</v>
      </c>
      <c r="G28" s="12">
        <f t="shared" si="3"/>
        <v>-142.73966899999999</v>
      </c>
    </row>
    <row r="29" spans="1:7" ht="15">
      <c r="A29" s="13" t="s">
        <v>198</v>
      </c>
      <c r="B29" s="14">
        <v>6.7360199999999999</v>
      </c>
      <c r="C29" s="15">
        <v>22.83952</v>
      </c>
      <c r="D29" s="14">
        <v>1286.9566319999999</v>
      </c>
      <c r="E29" s="15">
        <v>1809.587364</v>
      </c>
      <c r="F29" s="11">
        <f t="shared" si="2"/>
        <v>-1280.2206119999998</v>
      </c>
      <c r="G29" s="12">
        <f t="shared" si="3"/>
        <v>-1786.747844</v>
      </c>
    </row>
    <row r="30" spans="1:7">
      <c r="A30" s="13" t="s">
        <v>23</v>
      </c>
      <c r="B30" s="14">
        <v>0</v>
      </c>
      <c r="C30" s="15">
        <v>0</v>
      </c>
      <c r="D30" s="14">
        <v>60146.139480999998</v>
      </c>
      <c r="E30" s="15">
        <v>54822.791948999999</v>
      </c>
      <c r="F30" s="11">
        <f t="shared" si="2"/>
        <v>-60146.139480999998</v>
      </c>
      <c r="G30" s="12">
        <f t="shared" si="3"/>
        <v>-54822.791948999999</v>
      </c>
    </row>
    <row r="31" spans="1:7">
      <c r="A31" s="13" t="s">
        <v>24</v>
      </c>
      <c r="B31" s="14">
        <v>3323.7828399999999</v>
      </c>
      <c r="C31" s="15">
        <v>979.24207000000001</v>
      </c>
      <c r="D31" s="14">
        <v>0</v>
      </c>
      <c r="E31" s="15">
        <v>0</v>
      </c>
      <c r="F31" s="11">
        <f t="shared" si="2"/>
        <v>3323.7828399999999</v>
      </c>
      <c r="G31" s="12">
        <f t="shared" si="3"/>
        <v>979.24207000000001</v>
      </c>
    </row>
    <row r="32" spans="1:7">
      <c r="A32" s="13" t="s">
        <v>25</v>
      </c>
      <c r="B32" s="14">
        <v>10690.054899999999</v>
      </c>
      <c r="C32" s="15">
        <v>34342.912660000002</v>
      </c>
      <c r="D32" s="14">
        <v>0</v>
      </c>
      <c r="E32" s="15">
        <v>0</v>
      </c>
      <c r="F32" s="11">
        <f t="shared" si="2"/>
        <v>10690.054899999999</v>
      </c>
      <c r="G32" s="12">
        <f t="shared" si="3"/>
        <v>34342.912660000002</v>
      </c>
    </row>
    <row r="33" spans="1:9">
      <c r="A33" s="13" t="s">
        <v>218</v>
      </c>
      <c r="B33" s="14">
        <v>120.77087</v>
      </c>
      <c r="C33" s="15">
        <v>352.12493000000001</v>
      </c>
      <c r="D33" s="14">
        <v>96.440950000000001</v>
      </c>
      <c r="E33" s="15">
        <v>118.40089500000001</v>
      </c>
      <c r="F33" s="11">
        <f t="shared" si="2"/>
        <v>24.329920000000001</v>
      </c>
      <c r="G33" s="12">
        <f t="shared" si="3"/>
        <v>233.72403500000001</v>
      </c>
    </row>
    <row r="34" spans="1:9">
      <c r="A34" s="13" t="s">
        <v>234</v>
      </c>
      <c r="B34" s="14">
        <v>176990.366626</v>
      </c>
      <c r="C34" s="15">
        <v>105301.013075</v>
      </c>
      <c r="D34" s="14">
        <v>0</v>
      </c>
      <c r="E34" s="15">
        <v>0</v>
      </c>
      <c r="F34" s="11">
        <f t="shared" si="2"/>
        <v>176990.366626</v>
      </c>
      <c r="G34" s="12">
        <f t="shared" si="3"/>
        <v>105301.013075</v>
      </c>
    </row>
    <row r="35" spans="1:9">
      <c r="A35" s="13" t="s">
        <v>26</v>
      </c>
      <c r="B35" s="14">
        <v>113121.93489999999</v>
      </c>
      <c r="C35" s="15">
        <v>139290.46967200001</v>
      </c>
      <c r="D35" s="14">
        <v>14267.527470000001</v>
      </c>
      <c r="E35" s="15">
        <v>19131.749749999999</v>
      </c>
      <c r="F35" s="11">
        <f t="shared" si="0"/>
        <v>98854.407429999992</v>
      </c>
      <c r="G35" s="12">
        <f t="shared" si="1"/>
        <v>120158.719922</v>
      </c>
    </row>
    <row r="36" spans="1:9">
      <c r="A36" s="13" t="s">
        <v>27</v>
      </c>
      <c r="B36" s="14">
        <v>28941.682538000001</v>
      </c>
      <c r="C36" s="15">
        <v>65689.546759999997</v>
      </c>
      <c r="D36" s="14">
        <v>0</v>
      </c>
      <c r="E36" s="15">
        <v>0</v>
      </c>
      <c r="F36" s="11">
        <f t="shared" si="0"/>
        <v>28941.682538000001</v>
      </c>
      <c r="G36" s="12">
        <f t="shared" si="1"/>
        <v>65689.546759999997</v>
      </c>
    </row>
    <row r="37" spans="1:9">
      <c r="A37" s="13" t="s">
        <v>28</v>
      </c>
      <c r="B37" s="14">
        <v>52.695010000000003</v>
      </c>
      <c r="C37" s="15">
        <v>57.854500000000002</v>
      </c>
      <c r="D37" s="14">
        <v>0</v>
      </c>
      <c r="E37" s="15">
        <v>0</v>
      </c>
      <c r="F37" s="11">
        <f t="shared" si="0"/>
        <v>52.695010000000003</v>
      </c>
      <c r="G37" s="12">
        <f t="shared" si="1"/>
        <v>57.854500000000002</v>
      </c>
    </row>
    <row r="38" spans="1:9" ht="15">
      <c r="A38" s="13" t="s">
        <v>207</v>
      </c>
      <c r="B38" s="14">
        <v>485.80623400000002</v>
      </c>
      <c r="C38" s="15">
        <v>797.74572999999998</v>
      </c>
      <c r="D38" s="14">
        <v>13943.203743</v>
      </c>
      <c r="E38" s="15">
        <v>12859.182183999999</v>
      </c>
      <c r="F38" s="11">
        <f t="shared" si="0"/>
        <v>-13457.397509</v>
      </c>
      <c r="G38" s="12">
        <f t="shared" si="1"/>
        <v>-12061.436453999999</v>
      </c>
      <c r="H38" s="91"/>
    </row>
    <row r="39" spans="1:9">
      <c r="A39" s="13" t="s">
        <v>30</v>
      </c>
      <c r="B39" s="14">
        <v>100196.66419</v>
      </c>
      <c r="C39" s="15">
        <v>50572.939380000003</v>
      </c>
      <c r="D39" s="14">
        <v>34.92</v>
      </c>
      <c r="E39" s="15">
        <v>27.653980000000001</v>
      </c>
      <c r="F39" s="11">
        <f t="shared" si="0"/>
        <v>100161.74419</v>
      </c>
      <c r="G39" s="12">
        <f t="shared" si="1"/>
        <v>50545.285400000001</v>
      </c>
      <c r="H39" s="102"/>
      <c r="I39" s="102"/>
    </row>
    <row r="40" spans="1:9">
      <c r="A40" s="13" t="s">
        <v>215</v>
      </c>
      <c r="B40" s="14">
        <v>18950.16647</v>
      </c>
      <c r="C40" s="15">
        <v>91174.136362000005</v>
      </c>
      <c r="D40" s="14">
        <v>0</v>
      </c>
      <c r="E40" s="15">
        <v>0</v>
      </c>
      <c r="F40" s="11">
        <f t="shared" si="0"/>
        <v>18950.16647</v>
      </c>
      <c r="G40" s="12">
        <f t="shared" si="1"/>
        <v>91174.136362000005</v>
      </c>
    </row>
    <row r="41" spans="1:9">
      <c r="A41" s="13" t="s">
        <v>31</v>
      </c>
      <c r="B41" s="14">
        <v>211950.09953000001</v>
      </c>
      <c r="C41" s="15">
        <v>104053.93392</v>
      </c>
      <c r="D41" s="14">
        <v>0</v>
      </c>
      <c r="E41" s="15">
        <v>0</v>
      </c>
      <c r="F41" s="11">
        <f t="shared" si="0"/>
        <v>211950.09953000001</v>
      </c>
      <c r="G41" s="12">
        <f t="shared" si="1"/>
        <v>104053.93392</v>
      </c>
    </row>
    <row r="42" spans="1:9">
      <c r="A42" s="13" t="s">
        <v>32</v>
      </c>
      <c r="B42" s="14">
        <v>1439.2782999999999</v>
      </c>
      <c r="C42" s="15">
        <v>3379.6969800000002</v>
      </c>
      <c r="D42" s="14">
        <v>59.18</v>
      </c>
      <c r="E42" s="15">
        <v>71.881836000000007</v>
      </c>
      <c r="F42" s="11">
        <f t="shared" si="0"/>
        <v>1380.0982999999999</v>
      </c>
      <c r="G42" s="12">
        <f t="shared" si="1"/>
        <v>3307.8151440000001</v>
      </c>
    </row>
    <row r="43" spans="1:9">
      <c r="A43" s="13" t="s">
        <v>33</v>
      </c>
      <c r="B43" s="14">
        <v>167795.021194</v>
      </c>
      <c r="C43" s="15">
        <v>927276.06629300001</v>
      </c>
      <c r="D43" s="14">
        <v>42.761229</v>
      </c>
      <c r="E43" s="15">
        <v>147.75531100000001</v>
      </c>
      <c r="F43" s="11">
        <f t="shared" si="0"/>
        <v>167752.259965</v>
      </c>
      <c r="G43" s="12">
        <f t="shared" si="1"/>
        <v>927128.31098199997</v>
      </c>
    </row>
    <row r="44" spans="1:9">
      <c r="A44" s="13" t="s">
        <v>34</v>
      </c>
      <c r="B44" s="14">
        <v>1154.47425</v>
      </c>
      <c r="C44" s="15">
        <v>1856.1601599999999</v>
      </c>
      <c r="D44" s="14">
        <v>115742.047542</v>
      </c>
      <c r="E44" s="15">
        <v>147017.68616799999</v>
      </c>
      <c r="F44" s="11">
        <f t="shared" si="0"/>
        <v>-114587.573292</v>
      </c>
      <c r="G44" s="12">
        <f t="shared" si="1"/>
        <v>-145161.52600799999</v>
      </c>
    </row>
    <row r="45" spans="1:9">
      <c r="A45" s="13" t="s">
        <v>35</v>
      </c>
      <c r="B45" s="14">
        <v>9.0071499999999993</v>
      </c>
      <c r="C45" s="15">
        <v>38.126460000000002</v>
      </c>
      <c r="D45" s="14">
        <v>0</v>
      </c>
      <c r="E45" s="15">
        <v>0</v>
      </c>
      <c r="F45" s="11">
        <f t="shared" si="0"/>
        <v>9.0071499999999993</v>
      </c>
      <c r="G45" s="12">
        <f t="shared" si="1"/>
        <v>38.126460000000002</v>
      </c>
    </row>
    <row r="46" spans="1:9">
      <c r="A46" s="13" t="s">
        <v>36</v>
      </c>
      <c r="B46" s="14">
        <v>0</v>
      </c>
      <c r="C46" s="15">
        <v>0</v>
      </c>
      <c r="D46" s="14">
        <v>1450134.16818</v>
      </c>
      <c r="E46" s="15">
        <v>730464.53682599997</v>
      </c>
      <c r="F46" s="11">
        <f t="shared" si="0"/>
        <v>-1450134.16818</v>
      </c>
      <c r="G46" s="12">
        <f t="shared" si="1"/>
        <v>-730464.53682599997</v>
      </c>
    </row>
    <row r="47" spans="1:9">
      <c r="A47" s="13" t="s">
        <v>37</v>
      </c>
      <c r="B47" s="14">
        <v>783.77161999999998</v>
      </c>
      <c r="C47" s="15">
        <v>1965.95181</v>
      </c>
      <c r="D47" s="14">
        <v>0</v>
      </c>
      <c r="E47" s="15">
        <v>0</v>
      </c>
      <c r="F47" s="11">
        <f t="shared" si="0"/>
        <v>783.77161999999998</v>
      </c>
      <c r="G47" s="12">
        <f t="shared" si="1"/>
        <v>1965.95181</v>
      </c>
    </row>
    <row r="48" spans="1:9">
      <c r="A48" s="13" t="s">
        <v>38</v>
      </c>
      <c r="B48" s="14">
        <v>0</v>
      </c>
      <c r="C48" s="15">
        <v>0</v>
      </c>
      <c r="D48" s="14">
        <v>0</v>
      </c>
      <c r="E48" s="15">
        <v>0</v>
      </c>
      <c r="F48" s="11">
        <f t="shared" si="0"/>
        <v>0</v>
      </c>
      <c r="G48" s="12">
        <f t="shared" si="1"/>
        <v>0</v>
      </c>
    </row>
    <row r="49" spans="1:7" ht="15">
      <c r="A49" s="13" t="s">
        <v>206</v>
      </c>
      <c r="B49" s="14">
        <v>7.3499999999999996E-2</v>
      </c>
      <c r="C49" s="15">
        <v>8.1299999999999997E-2</v>
      </c>
      <c r="D49" s="14">
        <v>8058.8640400000004</v>
      </c>
      <c r="E49" s="15">
        <v>8421.9723259999992</v>
      </c>
      <c r="F49" s="11">
        <f t="shared" si="0"/>
        <v>-8058.79054</v>
      </c>
      <c r="G49" s="12">
        <f t="shared" si="1"/>
        <v>-8421.8910259999993</v>
      </c>
    </row>
    <row r="50" spans="1:7">
      <c r="A50" s="10" t="s">
        <v>40</v>
      </c>
      <c r="B50" s="14">
        <v>0</v>
      </c>
      <c r="C50" s="15">
        <v>0</v>
      </c>
      <c r="D50" s="14">
        <v>1505263.35194</v>
      </c>
      <c r="E50" s="15">
        <v>499020.84973999998</v>
      </c>
      <c r="F50" s="11">
        <f t="shared" si="0"/>
        <v>-1505263.35194</v>
      </c>
      <c r="G50" s="12">
        <f t="shared" si="1"/>
        <v>-499020.84973999998</v>
      </c>
    </row>
    <row r="51" spans="1:7">
      <c r="A51" s="10" t="s">
        <v>221</v>
      </c>
      <c r="B51" s="14">
        <v>744.14324999999997</v>
      </c>
      <c r="C51" s="15">
        <v>1691.6833799999999</v>
      </c>
      <c r="D51" s="14">
        <v>13680.401233000001</v>
      </c>
      <c r="E51" s="15">
        <v>24623.161489999999</v>
      </c>
      <c r="F51" s="11">
        <f t="shared" si="0"/>
        <v>-12936.257983000001</v>
      </c>
      <c r="G51" s="12">
        <f t="shared" si="1"/>
        <v>-22931.47811</v>
      </c>
    </row>
    <row r="52" spans="1:7" ht="15">
      <c r="A52" s="10" t="s">
        <v>219</v>
      </c>
      <c r="B52" s="14">
        <v>71.416257000000002</v>
      </c>
      <c r="C52" s="15">
        <v>694.56673999999998</v>
      </c>
      <c r="D52" s="14">
        <v>0</v>
      </c>
      <c r="E52" s="15">
        <v>0</v>
      </c>
      <c r="F52" s="11">
        <f t="shared" si="0"/>
        <v>71.416257000000002</v>
      </c>
      <c r="G52" s="12">
        <f t="shared" si="1"/>
        <v>694.56673999999998</v>
      </c>
    </row>
    <row r="53" spans="1:7">
      <c r="A53" s="10" t="s">
        <v>41</v>
      </c>
      <c r="B53" s="14">
        <v>31.41751</v>
      </c>
      <c r="C53" s="15">
        <v>202.3852</v>
      </c>
      <c r="D53" s="14">
        <v>11214.815275000001</v>
      </c>
      <c r="E53" s="15">
        <v>78622.634552000003</v>
      </c>
      <c r="F53" s="11">
        <f t="shared" si="0"/>
        <v>-11183.397765000002</v>
      </c>
      <c r="G53" s="12">
        <f t="shared" si="1"/>
        <v>-78420.249351999999</v>
      </c>
    </row>
    <row r="54" spans="1:7">
      <c r="A54" s="13" t="s">
        <v>42</v>
      </c>
      <c r="B54" s="14">
        <v>13598.5</v>
      </c>
      <c r="C54" s="15">
        <v>35824.670030000001</v>
      </c>
      <c r="D54" s="14">
        <v>0</v>
      </c>
      <c r="E54" s="15">
        <v>0</v>
      </c>
      <c r="F54" s="11">
        <f t="shared" si="0"/>
        <v>13598.5</v>
      </c>
      <c r="G54" s="12">
        <f t="shared" si="1"/>
        <v>35824.670030000001</v>
      </c>
    </row>
    <row r="55" spans="1:7">
      <c r="A55" s="10" t="s">
        <v>196</v>
      </c>
      <c r="B55" s="14">
        <v>19422.179735000002</v>
      </c>
      <c r="C55" s="15">
        <v>64678.285676</v>
      </c>
      <c r="D55" s="14">
        <v>93845.218513999993</v>
      </c>
      <c r="E55" s="15">
        <v>367191.85103800002</v>
      </c>
      <c r="F55" s="11">
        <f t="shared" si="0"/>
        <v>-74423.038778999995</v>
      </c>
      <c r="G55" s="12">
        <f t="shared" si="1"/>
        <v>-302513.56536200002</v>
      </c>
    </row>
    <row r="56" spans="1:7">
      <c r="A56" s="10" t="s">
        <v>43</v>
      </c>
      <c r="B56" s="14">
        <v>902189.12238700001</v>
      </c>
      <c r="C56" s="15">
        <v>582978.67157400004</v>
      </c>
      <c r="D56" s="14">
        <v>100023.8939</v>
      </c>
      <c r="E56" s="15">
        <v>95128.83541</v>
      </c>
      <c r="F56" s="11">
        <f t="shared" si="0"/>
        <v>802165.22848699999</v>
      </c>
      <c r="G56" s="12">
        <f t="shared" si="1"/>
        <v>487849.83616400004</v>
      </c>
    </row>
    <row r="57" spans="1:7">
      <c r="A57" s="10" t="s">
        <v>44</v>
      </c>
      <c r="B57" s="14">
        <v>54086.156418999999</v>
      </c>
      <c r="C57" s="15">
        <v>45653.059324000002</v>
      </c>
      <c r="D57" s="14">
        <v>288828.04749600001</v>
      </c>
      <c r="E57" s="15">
        <v>341949.09482900001</v>
      </c>
      <c r="F57" s="11">
        <f t="shared" si="0"/>
        <v>-234741.89107700001</v>
      </c>
      <c r="G57" s="12">
        <f t="shared" si="1"/>
        <v>-296296.03550500004</v>
      </c>
    </row>
    <row r="58" spans="1:7">
      <c r="A58" s="13" t="s">
        <v>45</v>
      </c>
      <c r="B58" s="14">
        <v>0</v>
      </c>
      <c r="C58" s="15">
        <v>0</v>
      </c>
      <c r="D58" s="14">
        <v>0</v>
      </c>
      <c r="E58" s="15">
        <v>0</v>
      </c>
      <c r="F58" s="11">
        <f t="shared" si="0"/>
        <v>0</v>
      </c>
      <c r="G58" s="12">
        <f t="shared" si="1"/>
        <v>0</v>
      </c>
    </row>
    <row r="59" spans="1:7" ht="15">
      <c r="A59" s="13" t="s">
        <v>205</v>
      </c>
      <c r="B59" s="14">
        <v>0</v>
      </c>
      <c r="C59" s="15">
        <v>0</v>
      </c>
      <c r="D59" s="14">
        <v>2253.0822370000001</v>
      </c>
      <c r="E59" s="15">
        <v>13639.726573</v>
      </c>
      <c r="F59" s="11">
        <f t="shared" si="0"/>
        <v>-2253.0822370000001</v>
      </c>
      <c r="G59" s="12">
        <f t="shared" si="1"/>
        <v>-13639.726573</v>
      </c>
    </row>
    <row r="60" spans="1:7">
      <c r="A60" s="13" t="s">
        <v>47</v>
      </c>
      <c r="B60" s="14">
        <v>0</v>
      </c>
      <c r="C60" s="15">
        <v>0</v>
      </c>
      <c r="D60" s="14">
        <v>27.4</v>
      </c>
      <c r="E60" s="15">
        <v>574.23189000000002</v>
      </c>
      <c r="F60" s="11">
        <f t="shared" si="0"/>
        <v>-27.4</v>
      </c>
      <c r="G60" s="12">
        <f t="shared" si="1"/>
        <v>-574.23189000000002</v>
      </c>
    </row>
    <row r="61" spans="1:7" ht="15">
      <c r="A61" s="13" t="s">
        <v>204</v>
      </c>
      <c r="B61" s="14">
        <v>2.1000000000000001E-2</v>
      </c>
      <c r="C61" s="15">
        <v>0.17224999999999999</v>
      </c>
      <c r="D61" s="14">
        <v>4684.4030110000003</v>
      </c>
      <c r="E61" s="15">
        <v>9652.6065589999998</v>
      </c>
      <c r="F61" s="11">
        <f t="shared" si="0"/>
        <v>-4684.3820110000006</v>
      </c>
      <c r="G61" s="12">
        <f t="shared" si="1"/>
        <v>-9652.4343090000002</v>
      </c>
    </row>
    <row r="62" spans="1:7" ht="15">
      <c r="A62" s="13" t="s">
        <v>203</v>
      </c>
      <c r="B62" s="14">
        <v>0</v>
      </c>
      <c r="C62" s="15">
        <v>0</v>
      </c>
      <c r="D62" s="14">
        <v>152.08982</v>
      </c>
      <c r="E62" s="15">
        <v>18618.481865000002</v>
      </c>
      <c r="F62" s="11">
        <f t="shared" si="0"/>
        <v>-152.08982</v>
      </c>
      <c r="G62" s="12">
        <f t="shared" si="1"/>
        <v>-18618.481865000002</v>
      </c>
    </row>
    <row r="63" spans="1:7">
      <c r="A63" s="13" t="s">
        <v>197</v>
      </c>
      <c r="B63" s="14">
        <v>537.36009999999999</v>
      </c>
      <c r="C63" s="15">
        <v>292.75319999999999</v>
      </c>
      <c r="D63" s="14">
        <v>0</v>
      </c>
      <c r="E63" s="15">
        <v>0</v>
      </c>
      <c r="F63" s="11">
        <f t="shared" si="0"/>
        <v>537.36009999999999</v>
      </c>
      <c r="G63" s="12">
        <f t="shared" si="1"/>
        <v>292.75319999999999</v>
      </c>
    </row>
    <row r="64" spans="1:7">
      <c r="A64" s="13" t="s">
        <v>50</v>
      </c>
      <c r="B64" s="14">
        <v>402.75700000000001</v>
      </c>
      <c r="C64" s="15">
        <v>1448.9571000000001</v>
      </c>
      <c r="D64" s="14">
        <v>317.90300000000002</v>
      </c>
      <c r="E64" s="15">
        <v>1034.6651750000001</v>
      </c>
      <c r="F64" s="11">
        <f t="shared" si="0"/>
        <v>84.853999999999985</v>
      </c>
      <c r="G64" s="12">
        <f t="shared" si="1"/>
        <v>414.29192499999999</v>
      </c>
    </row>
    <row r="65" spans="1:7">
      <c r="A65" s="13" t="s">
        <v>51</v>
      </c>
      <c r="B65" s="14">
        <v>0</v>
      </c>
      <c r="C65" s="15">
        <v>0</v>
      </c>
      <c r="D65" s="14">
        <v>0</v>
      </c>
      <c r="E65" s="15">
        <v>0</v>
      </c>
      <c r="F65" s="11">
        <f t="shared" si="0"/>
        <v>0</v>
      </c>
      <c r="G65" s="12">
        <f t="shared" si="1"/>
        <v>0</v>
      </c>
    </row>
    <row r="66" spans="1:7">
      <c r="A66" s="13" t="s">
        <v>52</v>
      </c>
      <c r="B66" s="14">
        <v>0.13100000000000001</v>
      </c>
      <c r="C66" s="15">
        <v>0.83450000000000002</v>
      </c>
      <c r="D66" s="14">
        <v>2654.9359330000002</v>
      </c>
      <c r="E66" s="15">
        <v>4993.0850579999997</v>
      </c>
      <c r="F66" s="11">
        <f t="shared" si="0"/>
        <v>-2654.8049330000003</v>
      </c>
      <c r="G66" s="12">
        <f t="shared" si="1"/>
        <v>-4992.2505579999997</v>
      </c>
    </row>
    <row r="67" spans="1:7">
      <c r="A67" s="13" t="s">
        <v>53</v>
      </c>
      <c r="B67" s="14">
        <v>84.048649999999995</v>
      </c>
      <c r="C67" s="15">
        <v>307.82636000000002</v>
      </c>
      <c r="D67" s="14">
        <v>445.66848900000002</v>
      </c>
      <c r="E67" s="15">
        <v>3049.4246320000002</v>
      </c>
      <c r="F67" s="11">
        <f t="shared" si="0"/>
        <v>-361.61983900000001</v>
      </c>
      <c r="G67" s="12">
        <f t="shared" si="1"/>
        <v>-2741.5982720000002</v>
      </c>
    </row>
    <row r="68" spans="1:7">
      <c r="A68" s="13" t="s">
        <v>54</v>
      </c>
      <c r="B68" s="14">
        <v>0</v>
      </c>
      <c r="C68" s="15">
        <v>0</v>
      </c>
      <c r="D68" s="14">
        <v>165.1</v>
      </c>
      <c r="E68" s="15">
        <v>729.61734000000001</v>
      </c>
      <c r="F68" s="11">
        <f t="shared" si="0"/>
        <v>-165.1</v>
      </c>
      <c r="G68" s="12">
        <f t="shared" si="1"/>
        <v>-729.61734000000001</v>
      </c>
    </row>
    <row r="69" spans="1:7">
      <c r="A69" s="16" t="s">
        <v>55</v>
      </c>
      <c r="B69" s="17">
        <f>B11-SUM(B12:B68)</f>
        <v>462890.32021310553</v>
      </c>
      <c r="C69" s="18">
        <f>C11-SUM(C12:C68)</f>
        <v>796434.47505999915</v>
      </c>
      <c r="D69" s="17">
        <f>D11-SUM(D12:D68)</f>
        <v>723646.24912100052</v>
      </c>
      <c r="E69" s="18">
        <f>E11-SUM(E12:E68)</f>
        <v>1163799.4802029999</v>
      </c>
      <c r="F69" s="17">
        <f>B69-D69</f>
        <v>-260755.928907895</v>
      </c>
      <c r="G69" s="18">
        <f>C69-E69</f>
        <v>-367365.00514300074</v>
      </c>
    </row>
    <row r="70" spans="1:7">
      <c r="A70" s="64"/>
      <c r="B70" s="64"/>
      <c r="C70" s="64"/>
      <c r="D70" s="64"/>
      <c r="E70" s="64"/>
      <c r="F70" s="64"/>
      <c r="G70" s="22"/>
    </row>
    <row r="71" spans="1:7">
      <c r="A71" s="19"/>
      <c r="B71" s="20"/>
      <c r="C71" s="104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0">
    <mergeCell ref="E1:I1"/>
    <mergeCell ref="A8:A10"/>
    <mergeCell ref="B8:G8"/>
    <mergeCell ref="A3:G3"/>
    <mergeCell ref="A4:G4"/>
    <mergeCell ref="A5:C5"/>
    <mergeCell ref="A6:H6"/>
    <mergeCell ref="B9:C9"/>
    <mergeCell ref="D9:E9"/>
    <mergeCell ref="F9:G9"/>
  </mergeCells>
  <conditionalFormatting sqref="H39:I39 H38">
    <cfRule type="cellIs" dxfId="9" priority="10" operator="lessThan">
      <formula>0</formula>
    </cfRule>
  </conditionalFormatting>
  <conditionalFormatting sqref="H39:I39">
    <cfRule type="cellIs" dxfId="8" priority="8" operator="lessThan">
      <formula>0</formula>
    </cfRule>
  </conditionalFormatting>
  <hyperlinks>
    <hyperlink ref="J1" location="ÍNDICE!A1" display="ÍNDICE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79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7" sqref="A7"/>
    </sheetView>
  </sheetViews>
  <sheetFormatPr baseColWidth="10" defaultRowHeight="14.4"/>
  <cols>
    <col min="1" max="1" width="36.6640625" customWidth="1"/>
    <col min="2" max="7" width="9.6640625" customWidth="1"/>
    <col min="8" max="8" width="1.88671875" customWidth="1"/>
    <col min="9" max="14" width="9.6640625" customWidth="1"/>
    <col min="15" max="15" width="1.88671875" customWidth="1"/>
    <col min="16" max="21" width="11.6640625" customWidth="1"/>
    <col min="23" max="23" width="11.6640625" bestFit="1" customWidth="1"/>
  </cols>
  <sheetData>
    <row r="1" spans="1:21" ht="31.95" customHeight="1">
      <c r="A1" s="94" t="s">
        <v>224</v>
      </c>
      <c r="B1" s="95"/>
      <c r="C1" s="95"/>
      <c r="D1" s="96"/>
      <c r="E1" s="106" t="s">
        <v>225</v>
      </c>
      <c r="F1" s="106"/>
      <c r="G1" s="106"/>
      <c r="H1" s="106"/>
      <c r="I1" s="106"/>
      <c r="J1" s="106"/>
      <c r="K1" s="106"/>
      <c r="L1" s="84" t="s">
        <v>195</v>
      </c>
    </row>
    <row r="2" spans="1:21" ht="7.95" customHeight="1">
      <c r="G2" s="1"/>
    </row>
    <row r="3" spans="1:21">
      <c r="A3" s="116" t="s">
        <v>181</v>
      </c>
      <c r="B3" s="116"/>
      <c r="C3" s="116"/>
      <c r="D3" s="116"/>
      <c r="E3" s="116"/>
      <c r="F3" s="116"/>
      <c r="G3" s="116"/>
    </row>
    <row r="4" spans="1:21">
      <c r="A4" s="116" t="s">
        <v>180</v>
      </c>
      <c r="B4" s="116"/>
      <c r="C4" s="116"/>
      <c r="D4" s="116"/>
      <c r="E4" s="116"/>
      <c r="F4" s="116"/>
      <c r="G4" s="1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spans="1:21">
      <c r="A5" s="116" t="s">
        <v>247</v>
      </c>
      <c r="B5" s="116"/>
      <c r="C5" s="116"/>
      <c r="D5" s="93" t="s">
        <v>246</v>
      </c>
      <c r="E5" s="93"/>
      <c r="F5" s="93"/>
      <c r="G5" s="9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</row>
    <row r="6" spans="1:21" ht="113.25" customHeight="1">
      <c r="A6" s="112" t="s">
        <v>236</v>
      </c>
      <c r="B6" s="112"/>
      <c r="C6" s="112"/>
      <c r="D6" s="112"/>
      <c r="E6" s="112"/>
      <c r="F6" s="112"/>
      <c r="G6" s="112"/>
      <c r="H6" s="11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</row>
    <row r="7" spans="1:21" ht="7.9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17" t="s">
        <v>2</v>
      </c>
      <c r="B8" s="120" t="s">
        <v>244</v>
      </c>
      <c r="C8" s="120"/>
      <c r="D8" s="120"/>
      <c r="E8" s="120"/>
      <c r="F8" s="120"/>
      <c r="G8" s="121"/>
      <c r="H8" s="24"/>
      <c r="I8" s="125" t="s">
        <v>245</v>
      </c>
      <c r="J8" s="126"/>
      <c r="K8" s="126"/>
      <c r="L8" s="126"/>
      <c r="M8" s="126"/>
      <c r="N8" s="127"/>
      <c r="O8" s="25"/>
      <c r="P8" s="125" t="s">
        <v>200</v>
      </c>
      <c r="Q8" s="126"/>
      <c r="R8" s="126"/>
      <c r="S8" s="126"/>
      <c r="T8" s="126"/>
      <c r="U8" s="127"/>
    </row>
    <row r="9" spans="1:21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  <c r="H9" s="26"/>
      <c r="I9" s="128" t="s">
        <v>0</v>
      </c>
      <c r="J9" s="122"/>
      <c r="K9" s="122" t="s">
        <v>1</v>
      </c>
      <c r="L9" s="122"/>
      <c r="M9" s="122" t="s">
        <v>3</v>
      </c>
      <c r="N9" s="123"/>
      <c r="O9" s="27"/>
      <c r="P9" s="128" t="s">
        <v>0</v>
      </c>
      <c r="Q9" s="122"/>
      <c r="R9" s="122" t="s">
        <v>1</v>
      </c>
      <c r="S9" s="122"/>
      <c r="T9" s="122" t="s">
        <v>3</v>
      </c>
      <c r="U9" s="123"/>
    </row>
    <row r="10" spans="1:21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  <c r="H10" s="26"/>
      <c r="I10" s="28" t="s">
        <v>4</v>
      </c>
      <c r="J10" s="29" t="s">
        <v>5</v>
      </c>
      <c r="K10" s="29" t="s">
        <v>4</v>
      </c>
      <c r="L10" s="29" t="s">
        <v>6</v>
      </c>
      <c r="M10" s="29" t="s">
        <v>4</v>
      </c>
      <c r="N10" s="30" t="s">
        <v>7</v>
      </c>
      <c r="O10" s="27"/>
      <c r="P10" s="28" t="s">
        <v>4</v>
      </c>
      <c r="Q10" s="29" t="s">
        <v>5</v>
      </c>
      <c r="R10" s="29" t="s">
        <v>4</v>
      </c>
      <c r="S10" s="29" t="s">
        <v>6</v>
      </c>
      <c r="T10" s="29" t="s">
        <v>4</v>
      </c>
      <c r="U10" s="30" t="s">
        <v>7</v>
      </c>
    </row>
    <row r="11" spans="1:21" ht="15">
      <c r="A11" s="7" t="s">
        <v>214</v>
      </c>
      <c r="B11" s="8">
        <v>5127473.5756179998</v>
      </c>
      <c r="C11" s="9">
        <v>4216978.6196219996</v>
      </c>
      <c r="D11" s="8">
        <v>2909332.0788639998</v>
      </c>
      <c r="E11" s="9">
        <v>2674784.9428110002</v>
      </c>
      <c r="F11" s="88">
        <f>B11-D11</f>
        <v>2218141.496754</v>
      </c>
      <c r="G11" s="89">
        <f>C11-E11</f>
        <v>1542193.6768109994</v>
      </c>
      <c r="H11" s="31"/>
      <c r="I11" s="8">
        <v>5402486.8514160998</v>
      </c>
      <c r="J11" s="9">
        <v>4157335.7302990002</v>
      </c>
      <c r="K11" s="8">
        <v>2726666.3308250001</v>
      </c>
      <c r="L11" s="9">
        <v>2062347.8451390001</v>
      </c>
      <c r="M11" s="88">
        <f>I11-K11</f>
        <v>2675820.5205910997</v>
      </c>
      <c r="N11" s="89">
        <f>J11-L11</f>
        <v>2094987.8851600001</v>
      </c>
      <c r="O11" s="27"/>
      <c r="P11" s="32">
        <f t="shared" ref="P11:U46" si="0">IF(AND(I11=0,B11=0),0,IF(AND(I11=0,B11&lt;&gt;0),1*SIGN(B11),1*(B11-I11)/ABS(I11)))</f>
        <v>-5.0904941254232498E-2</v>
      </c>
      <c r="Q11" s="33">
        <f t="shared" si="0"/>
        <v>1.4346421167844873E-2</v>
      </c>
      <c r="R11" s="34">
        <f t="shared" si="0"/>
        <v>6.6992336383062706E-2</v>
      </c>
      <c r="S11" s="33">
        <f t="shared" si="0"/>
        <v>0.29696110630198874</v>
      </c>
      <c r="T11" s="35">
        <f t="shared" si="0"/>
        <v>-0.17104249717615463</v>
      </c>
      <c r="U11" s="36">
        <f t="shared" si="0"/>
        <v>-0.26386510980075772</v>
      </c>
    </row>
    <row r="12" spans="1:21">
      <c r="A12" s="10" t="s">
        <v>9</v>
      </c>
      <c r="B12" s="11">
        <v>119.25</v>
      </c>
      <c r="C12" s="12">
        <v>59.625</v>
      </c>
      <c r="D12" s="11">
        <v>10246.40682</v>
      </c>
      <c r="E12" s="12">
        <v>11286.832743000001</v>
      </c>
      <c r="F12" s="11">
        <f>B12-D12</f>
        <v>-10127.15682</v>
      </c>
      <c r="G12" s="12">
        <f>C12-E12</f>
        <v>-11227.207743000001</v>
      </c>
      <c r="H12" s="37"/>
      <c r="I12" s="11">
        <v>0</v>
      </c>
      <c r="J12" s="12">
        <v>0</v>
      </c>
      <c r="K12" s="11">
        <v>11682.388000999999</v>
      </c>
      <c r="L12" s="12">
        <v>12270.176546000001</v>
      </c>
      <c r="M12" s="11">
        <f>I12-K12</f>
        <v>-11682.388000999999</v>
      </c>
      <c r="N12" s="12">
        <f>J12-L12</f>
        <v>-12270.176546000001</v>
      </c>
      <c r="O12" s="38"/>
      <c r="P12" s="39">
        <f t="shared" si="0"/>
        <v>1</v>
      </c>
      <c r="Q12" s="40">
        <f t="shared" si="0"/>
        <v>1</v>
      </c>
      <c r="R12" s="41">
        <f t="shared" si="0"/>
        <v>-0.12291846332077661</v>
      </c>
      <c r="S12" s="40">
        <f t="shared" si="0"/>
        <v>-8.0140966131458283E-2</v>
      </c>
      <c r="T12" s="42">
        <f t="shared" si="0"/>
        <v>0.13312613661409578</v>
      </c>
      <c r="U12" s="43">
        <f t="shared" si="0"/>
        <v>8.5000309416085856E-2</v>
      </c>
    </row>
    <row r="13" spans="1:21" ht="15">
      <c r="A13" s="13" t="s">
        <v>213</v>
      </c>
      <c r="B13" s="14">
        <v>39028.406280000003</v>
      </c>
      <c r="C13" s="15">
        <v>23727.451666000001</v>
      </c>
      <c r="D13" s="14">
        <v>695.7808</v>
      </c>
      <c r="E13" s="15">
        <v>696.30515400000002</v>
      </c>
      <c r="F13" s="11">
        <f t="shared" ref="F13:G68" si="1">B13-D13</f>
        <v>38332.625480000002</v>
      </c>
      <c r="G13" s="12">
        <f t="shared" si="1"/>
        <v>23031.146511999999</v>
      </c>
      <c r="H13" s="37"/>
      <c r="I13" s="14">
        <v>1142.42</v>
      </c>
      <c r="J13" s="15">
        <v>642.48478</v>
      </c>
      <c r="K13" s="14">
        <v>442.137</v>
      </c>
      <c r="L13" s="15">
        <v>391.15105499999999</v>
      </c>
      <c r="M13" s="11">
        <f t="shared" ref="M13:N68" si="2">I13-K13</f>
        <v>700.28300000000013</v>
      </c>
      <c r="N13" s="12">
        <f t="shared" si="2"/>
        <v>251.33372500000002</v>
      </c>
      <c r="O13" s="44"/>
      <c r="P13" s="45">
        <f t="shared" si="0"/>
        <v>33.162922812975964</v>
      </c>
      <c r="Q13" s="46">
        <f t="shared" si="0"/>
        <v>35.930760703778851</v>
      </c>
      <c r="R13" s="47">
        <f t="shared" si="0"/>
        <v>0.57367693723891011</v>
      </c>
      <c r="S13" s="46">
        <f t="shared" si="0"/>
        <v>0.78014387306203237</v>
      </c>
      <c r="T13" s="48">
        <f t="shared" si="0"/>
        <v>53.73876344277955</v>
      </c>
      <c r="U13" s="49">
        <f t="shared" si="0"/>
        <v>90.635718652560442</v>
      </c>
    </row>
    <row r="14" spans="1:21" ht="15">
      <c r="A14" s="13" t="s">
        <v>212</v>
      </c>
      <c r="B14" s="14">
        <v>0</v>
      </c>
      <c r="C14" s="15">
        <v>0</v>
      </c>
      <c r="D14" s="14">
        <v>1514.61463</v>
      </c>
      <c r="E14" s="15">
        <v>1137.0766389999999</v>
      </c>
      <c r="F14" s="11">
        <f t="shared" si="1"/>
        <v>-1514.61463</v>
      </c>
      <c r="G14" s="12">
        <f t="shared" si="1"/>
        <v>-1137.0766389999999</v>
      </c>
      <c r="H14" s="37"/>
      <c r="I14" s="14">
        <v>22.9068</v>
      </c>
      <c r="J14" s="15">
        <v>37.229410000000001</v>
      </c>
      <c r="K14" s="14">
        <v>1379.691</v>
      </c>
      <c r="L14" s="15">
        <v>644.44317899999999</v>
      </c>
      <c r="M14" s="11">
        <f t="shared" si="2"/>
        <v>-1356.7842000000001</v>
      </c>
      <c r="N14" s="12">
        <f t="shared" si="2"/>
        <v>-607.21376899999996</v>
      </c>
      <c r="O14" s="44"/>
      <c r="P14" s="45">
        <f t="shared" si="0"/>
        <v>-1</v>
      </c>
      <c r="Q14" s="46">
        <f t="shared" si="0"/>
        <v>-1</v>
      </c>
      <c r="R14" s="47">
        <f t="shared" si="0"/>
        <v>9.7792643425230724E-2</v>
      </c>
      <c r="S14" s="46">
        <f t="shared" si="0"/>
        <v>0.76443273209041118</v>
      </c>
      <c r="T14" s="48">
        <f t="shared" si="0"/>
        <v>-0.11632684844059946</v>
      </c>
      <c r="U14" s="49">
        <f t="shared" si="0"/>
        <v>-0.87261339753973854</v>
      </c>
    </row>
    <row r="15" spans="1:21" ht="15">
      <c r="A15" s="13" t="s">
        <v>211</v>
      </c>
      <c r="B15" s="14">
        <v>85.315179999999998</v>
      </c>
      <c r="C15" s="15">
        <v>197.616803</v>
      </c>
      <c r="D15" s="14">
        <v>240.420244</v>
      </c>
      <c r="E15" s="15">
        <v>265.19274899999999</v>
      </c>
      <c r="F15" s="11">
        <f t="shared" si="1"/>
        <v>-155.105064</v>
      </c>
      <c r="G15" s="12">
        <f t="shared" si="1"/>
        <v>-67.575945999999988</v>
      </c>
      <c r="H15" s="37"/>
      <c r="I15" s="14">
        <v>82.545749999999998</v>
      </c>
      <c r="J15" s="15">
        <v>271.96703000000002</v>
      </c>
      <c r="K15" s="14">
        <v>139.90576300000001</v>
      </c>
      <c r="L15" s="15">
        <v>171.57672500000001</v>
      </c>
      <c r="M15" s="11">
        <f t="shared" si="2"/>
        <v>-57.360013000000009</v>
      </c>
      <c r="N15" s="12">
        <f t="shared" si="2"/>
        <v>100.39030500000001</v>
      </c>
      <c r="O15" s="44"/>
      <c r="P15" s="45">
        <f t="shared" si="0"/>
        <v>3.3550243349899901E-2</v>
      </c>
      <c r="Q15" s="46">
        <f t="shared" si="0"/>
        <v>-0.27337956001505037</v>
      </c>
      <c r="R15" s="47">
        <f t="shared" si="0"/>
        <v>0.71844417874337307</v>
      </c>
      <c r="S15" s="46">
        <f t="shared" si="0"/>
        <v>0.54562193094663614</v>
      </c>
      <c r="T15" s="48">
        <f t="shared" si="0"/>
        <v>-1.7040625670708962</v>
      </c>
      <c r="U15" s="49">
        <f t="shared" si="0"/>
        <v>-1.6731321914003547</v>
      </c>
    </row>
    <row r="16" spans="1:21" ht="15">
      <c r="A16" s="13" t="s">
        <v>210</v>
      </c>
      <c r="B16" s="14">
        <v>9435.9300980000007</v>
      </c>
      <c r="C16" s="15">
        <v>6999.7147400000003</v>
      </c>
      <c r="D16" s="14">
        <v>20584.709642000002</v>
      </c>
      <c r="E16" s="15">
        <v>11287.884724</v>
      </c>
      <c r="F16" s="11">
        <f t="shared" si="1"/>
        <v>-11148.779544000001</v>
      </c>
      <c r="G16" s="12">
        <f t="shared" si="1"/>
        <v>-4288.1699839999992</v>
      </c>
      <c r="H16" s="37"/>
      <c r="I16" s="14">
        <v>4425.3275400000002</v>
      </c>
      <c r="J16" s="15">
        <v>3207.23342</v>
      </c>
      <c r="K16" s="14">
        <v>19676.605380000001</v>
      </c>
      <c r="L16" s="15">
        <v>9550.1525259999999</v>
      </c>
      <c r="M16" s="11">
        <f t="shared" si="2"/>
        <v>-15251.277840000001</v>
      </c>
      <c r="N16" s="12">
        <f t="shared" si="2"/>
        <v>-6342.9191059999994</v>
      </c>
      <c r="O16" s="44"/>
      <c r="P16" s="45">
        <f t="shared" si="0"/>
        <v>1.1322557511754261</v>
      </c>
      <c r="Q16" s="46">
        <f t="shared" si="0"/>
        <v>1.1824774886512626</v>
      </c>
      <c r="R16" s="47">
        <f t="shared" si="0"/>
        <v>4.6151469954417552E-2</v>
      </c>
      <c r="S16" s="46">
        <f t="shared" si="0"/>
        <v>0.18195858058487302</v>
      </c>
      <c r="T16" s="48">
        <f t="shared" si="0"/>
        <v>0.26899374196962367</v>
      </c>
      <c r="U16" s="49">
        <f t="shared" si="0"/>
        <v>0.32394376905364247</v>
      </c>
    </row>
    <row r="17" spans="1:21">
      <c r="A17" s="13" t="s">
        <v>14</v>
      </c>
      <c r="B17" s="14">
        <v>3585970.0414320002</v>
      </c>
      <c r="C17" s="15">
        <v>1816707.772743</v>
      </c>
      <c r="D17" s="14">
        <v>0</v>
      </c>
      <c r="E17" s="15">
        <v>0</v>
      </c>
      <c r="F17" s="11">
        <f t="shared" si="1"/>
        <v>3585970.0414320002</v>
      </c>
      <c r="G17" s="12">
        <f t="shared" si="1"/>
        <v>1816707.772743</v>
      </c>
      <c r="H17" s="37"/>
      <c r="I17" s="14">
        <v>3898824.2147849998</v>
      </c>
      <c r="J17" s="15">
        <v>1920672.0058899999</v>
      </c>
      <c r="K17" s="14">
        <v>22.534420000000001</v>
      </c>
      <c r="L17" s="15">
        <v>7.5333110000000003</v>
      </c>
      <c r="M17" s="11">
        <f t="shared" si="2"/>
        <v>3898801.6803649999</v>
      </c>
      <c r="N17" s="12">
        <f t="shared" si="2"/>
        <v>1920664.4725789998</v>
      </c>
      <c r="O17" s="44"/>
      <c r="P17" s="45">
        <f t="shared" si="0"/>
        <v>-8.0243210803555537E-2</v>
      </c>
      <c r="Q17" s="46">
        <f t="shared" si="0"/>
        <v>-5.412909274888144E-2</v>
      </c>
      <c r="R17" s="47">
        <f t="shared" si="0"/>
        <v>-1</v>
      </c>
      <c r="S17" s="46">
        <f t="shared" si="0"/>
        <v>-1</v>
      </c>
      <c r="T17" s="48">
        <f t="shared" si="0"/>
        <v>-8.0237894763529716E-2</v>
      </c>
      <c r="U17" s="49">
        <f t="shared" si="0"/>
        <v>-5.4125382814214557E-2</v>
      </c>
    </row>
    <row r="18" spans="1:21">
      <c r="A18" s="13" t="s">
        <v>15</v>
      </c>
      <c r="B18" s="14">
        <v>50654.889320000002</v>
      </c>
      <c r="C18" s="15">
        <v>80943.647920000003</v>
      </c>
      <c r="D18" s="14">
        <v>1.07982</v>
      </c>
      <c r="E18" s="15">
        <v>1.1072599999999999</v>
      </c>
      <c r="F18" s="11">
        <f t="shared" si="1"/>
        <v>50653.809500000003</v>
      </c>
      <c r="G18" s="12">
        <f t="shared" si="1"/>
        <v>80942.540659999999</v>
      </c>
      <c r="H18" s="37"/>
      <c r="I18" s="14">
        <v>51263.223299999998</v>
      </c>
      <c r="J18" s="15">
        <v>88791.400810000006</v>
      </c>
      <c r="K18" s="14">
        <v>0.45500000000000002</v>
      </c>
      <c r="L18" s="15">
        <v>0.49332999999999999</v>
      </c>
      <c r="M18" s="11">
        <f t="shared" si="2"/>
        <v>51262.768299999996</v>
      </c>
      <c r="N18" s="12">
        <f t="shared" si="2"/>
        <v>88790.907480000009</v>
      </c>
      <c r="O18" s="44"/>
      <c r="P18" s="45">
        <f t="shared" si="0"/>
        <v>-1.1866869479508439E-2</v>
      </c>
      <c r="Q18" s="46">
        <f t="shared" si="0"/>
        <v>-8.8384154528578646E-2</v>
      </c>
      <c r="R18" s="47">
        <f t="shared" si="0"/>
        <v>1.373230769230769</v>
      </c>
      <c r="S18" s="46">
        <f t="shared" si="0"/>
        <v>1.2444611112237243</v>
      </c>
      <c r="T18" s="48">
        <f t="shared" si="0"/>
        <v>-1.1879163381037951E-2</v>
      </c>
      <c r="U18" s="49">
        <f t="shared" si="0"/>
        <v>-8.8391559932731179E-2</v>
      </c>
    </row>
    <row r="19" spans="1:21">
      <c r="A19" s="13" t="s">
        <v>16</v>
      </c>
      <c r="B19" s="14">
        <v>158249.37512000001</v>
      </c>
      <c r="C19" s="15">
        <v>386070.00988000003</v>
      </c>
      <c r="D19" s="14">
        <v>12.671726</v>
      </c>
      <c r="E19" s="15">
        <v>25.439350000000001</v>
      </c>
      <c r="F19" s="11">
        <f t="shared" si="1"/>
        <v>158236.70339400001</v>
      </c>
      <c r="G19" s="12">
        <f t="shared" si="1"/>
        <v>386044.57053000003</v>
      </c>
      <c r="H19" s="37"/>
      <c r="I19" s="14">
        <v>145404.63720200001</v>
      </c>
      <c r="J19" s="15">
        <v>362992.31872799998</v>
      </c>
      <c r="K19" s="14">
        <v>15</v>
      </c>
      <c r="L19" s="15">
        <v>51.964500000000001</v>
      </c>
      <c r="M19" s="11">
        <f t="shared" si="2"/>
        <v>145389.63720200001</v>
      </c>
      <c r="N19" s="12">
        <f t="shared" si="2"/>
        <v>362940.35422799998</v>
      </c>
      <c r="O19" s="44"/>
      <c r="P19" s="45">
        <f t="shared" si="0"/>
        <v>8.8337883613407359E-2</v>
      </c>
      <c r="Q19" s="46">
        <f t="shared" si="0"/>
        <v>6.3576252061941799E-2</v>
      </c>
      <c r="R19" s="47">
        <f t="shared" si="0"/>
        <v>-0.15521826666666669</v>
      </c>
      <c r="S19" s="46">
        <f t="shared" si="0"/>
        <v>-0.51044751705491243</v>
      </c>
      <c r="T19" s="48">
        <f t="shared" si="0"/>
        <v>8.836301155460391E-2</v>
      </c>
      <c r="U19" s="49">
        <f t="shared" si="0"/>
        <v>6.3658438729262717E-2</v>
      </c>
    </row>
    <row r="20" spans="1:21">
      <c r="A20" s="13" t="s">
        <v>243</v>
      </c>
      <c r="B20" s="14">
        <v>4496.8858399999999</v>
      </c>
      <c r="C20" s="15">
        <v>36371.342929999999</v>
      </c>
      <c r="D20" s="14">
        <v>1009.713208</v>
      </c>
      <c r="E20" s="15">
        <v>15523.465569</v>
      </c>
      <c r="F20" s="11">
        <f t="shared" si="1"/>
        <v>3487.1726319999998</v>
      </c>
      <c r="G20" s="12">
        <f t="shared" si="1"/>
        <v>20847.877360999999</v>
      </c>
      <c r="H20" s="37"/>
      <c r="I20" s="14">
        <v>5308.402255</v>
      </c>
      <c r="J20" s="15">
        <v>31241.895799999998</v>
      </c>
      <c r="K20" s="14">
        <v>1268.7485630000001</v>
      </c>
      <c r="L20" s="15">
        <v>14059.587865</v>
      </c>
      <c r="M20" s="11">
        <f t="shared" si="2"/>
        <v>4039.6536919999999</v>
      </c>
      <c r="N20" s="12">
        <f t="shared" si="2"/>
        <v>17182.307934999997</v>
      </c>
      <c r="O20" s="44"/>
      <c r="P20" s="45">
        <f t="shared" si="0"/>
        <v>-0.15287394888652803</v>
      </c>
      <c r="Q20" s="46">
        <f t="shared" si="0"/>
        <v>0.16418488694914604</v>
      </c>
      <c r="R20" s="47">
        <f t="shared" si="0"/>
        <v>-0.20416602828499131</v>
      </c>
      <c r="S20" s="46">
        <f t="shared" si="0"/>
        <v>0.10411953167163485</v>
      </c>
      <c r="T20" s="48">
        <f t="shared" si="0"/>
        <v>-0.1367644610462812</v>
      </c>
      <c r="U20" s="49">
        <f t="shared" si="0"/>
        <v>0.21333393859932603</v>
      </c>
    </row>
    <row r="21" spans="1:21">
      <c r="A21" s="13" t="s">
        <v>17</v>
      </c>
      <c r="B21" s="14">
        <v>2241.4125100000001</v>
      </c>
      <c r="C21" s="15">
        <v>11894.486492</v>
      </c>
      <c r="D21" s="14">
        <v>917.39411900000005</v>
      </c>
      <c r="E21" s="15">
        <v>3621.934127</v>
      </c>
      <c r="F21" s="11">
        <f t="shared" si="1"/>
        <v>1324.0183910000001</v>
      </c>
      <c r="G21" s="12">
        <f t="shared" si="1"/>
        <v>8272.5523649999996</v>
      </c>
      <c r="H21" s="37"/>
      <c r="I21" s="14">
        <v>967.69127300000002</v>
      </c>
      <c r="J21" s="15">
        <v>4256.7506800000001</v>
      </c>
      <c r="K21" s="14">
        <v>192.22495699999999</v>
      </c>
      <c r="L21" s="15">
        <v>1460.5550350000001</v>
      </c>
      <c r="M21" s="11">
        <f t="shared" si="2"/>
        <v>775.46631600000001</v>
      </c>
      <c r="N21" s="12">
        <f t="shared" si="2"/>
        <v>2796.1956449999998</v>
      </c>
      <c r="O21" s="44"/>
      <c r="P21" s="45">
        <f t="shared" si="0"/>
        <v>1.3162475187476452</v>
      </c>
      <c r="Q21" s="46">
        <f t="shared" si="0"/>
        <v>1.7942643077230918</v>
      </c>
      <c r="R21" s="47">
        <f t="shared" si="0"/>
        <v>3.7725026620762883</v>
      </c>
      <c r="S21" s="46">
        <f t="shared" si="0"/>
        <v>1.4798340632196718</v>
      </c>
      <c r="T21" s="48">
        <f t="shared" si="0"/>
        <v>0.70738349775079079</v>
      </c>
      <c r="U21" s="49">
        <f t="shared" si="0"/>
        <v>1.9585026998352257</v>
      </c>
    </row>
    <row r="22" spans="1:21">
      <c r="A22" s="13" t="s">
        <v>18</v>
      </c>
      <c r="B22" s="14">
        <v>3.9500000000000004E-3</v>
      </c>
      <c r="C22" s="15">
        <v>7.7000000000000002E-3</v>
      </c>
      <c r="D22" s="14">
        <v>0</v>
      </c>
      <c r="E22" s="15">
        <v>0</v>
      </c>
      <c r="F22" s="11">
        <f t="shared" si="1"/>
        <v>3.9500000000000004E-3</v>
      </c>
      <c r="G22" s="12">
        <f t="shared" si="1"/>
        <v>7.7000000000000002E-3</v>
      </c>
      <c r="H22" s="37"/>
      <c r="I22" s="14">
        <v>8.16</v>
      </c>
      <c r="J22" s="15">
        <v>3.9167999999999998</v>
      </c>
      <c r="K22" s="14">
        <v>50</v>
      </c>
      <c r="L22" s="15">
        <v>22.6846</v>
      </c>
      <c r="M22" s="11">
        <f t="shared" si="2"/>
        <v>-41.84</v>
      </c>
      <c r="N22" s="12">
        <f t="shared" si="2"/>
        <v>-18.767800000000001</v>
      </c>
      <c r="O22" s="44"/>
      <c r="P22" s="45">
        <f t="shared" si="0"/>
        <v>-0.99951593137254902</v>
      </c>
      <c r="Q22" s="46">
        <f t="shared" si="0"/>
        <v>-0.99803410947712423</v>
      </c>
      <c r="R22" s="47">
        <f t="shared" si="0"/>
        <v>-1</v>
      </c>
      <c r="S22" s="46">
        <f t="shared" si="0"/>
        <v>-1</v>
      </c>
      <c r="T22" s="48">
        <f t="shared" si="0"/>
        <v>1.0000944072657745</v>
      </c>
      <c r="U22" s="49">
        <f t="shared" si="0"/>
        <v>1.0004102771768668</v>
      </c>
    </row>
    <row r="23" spans="1:21">
      <c r="A23" s="13" t="s">
        <v>19</v>
      </c>
      <c r="B23" s="14">
        <v>1075.5296129999999</v>
      </c>
      <c r="C23" s="15">
        <v>13489.083130000001</v>
      </c>
      <c r="D23" s="14">
        <v>5217.7386269999997</v>
      </c>
      <c r="E23" s="15">
        <v>25507.824884000001</v>
      </c>
      <c r="F23" s="11">
        <f t="shared" si="1"/>
        <v>-4142.209014</v>
      </c>
      <c r="G23" s="12">
        <f t="shared" si="1"/>
        <v>-12018.741754000001</v>
      </c>
      <c r="H23" s="37"/>
      <c r="I23" s="14">
        <v>920.45075899999995</v>
      </c>
      <c r="J23" s="15">
        <v>9811.9280560000007</v>
      </c>
      <c r="K23" s="14">
        <v>5008.6332579999998</v>
      </c>
      <c r="L23" s="15">
        <v>24511.857325000001</v>
      </c>
      <c r="M23" s="11">
        <f t="shared" si="2"/>
        <v>-4088.182499</v>
      </c>
      <c r="N23" s="12">
        <f t="shared" si="2"/>
        <v>-14699.929269</v>
      </c>
      <c r="O23" s="44"/>
      <c r="P23" s="45">
        <f t="shared" si="0"/>
        <v>0.16848142335010013</v>
      </c>
      <c r="Q23" s="46">
        <f t="shared" si="0"/>
        <v>0.37476376233225817</v>
      </c>
      <c r="R23" s="47">
        <f t="shared" si="0"/>
        <v>4.1748987843341891E-2</v>
      </c>
      <c r="S23" s="46">
        <f t="shared" si="0"/>
        <v>4.0632072298503415E-2</v>
      </c>
      <c r="T23" s="48">
        <f t="shared" si="0"/>
        <v>-1.3215289438085337E-2</v>
      </c>
      <c r="U23" s="49">
        <f t="shared" si="0"/>
        <v>0.18239458611914763</v>
      </c>
    </row>
    <row r="24" spans="1:21" ht="15">
      <c r="A24" s="13" t="s">
        <v>209</v>
      </c>
      <c r="B24" s="14">
        <v>3482.8977199999999</v>
      </c>
      <c r="C24" s="15">
        <v>6600.5885799999996</v>
      </c>
      <c r="D24" s="14">
        <v>181.44</v>
      </c>
      <c r="E24" s="15">
        <v>272.61277999999999</v>
      </c>
      <c r="F24" s="11">
        <f t="shared" si="1"/>
        <v>3301.4577199999999</v>
      </c>
      <c r="G24" s="12">
        <f t="shared" si="1"/>
        <v>6327.9757999999993</v>
      </c>
      <c r="H24" s="37"/>
      <c r="I24" s="14">
        <v>2514.6017999999999</v>
      </c>
      <c r="J24" s="15">
        <v>2368.94398</v>
      </c>
      <c r="K24" s="14">
        <v>480.091635</v>
      </c>
      <c r="L24" s="15">
        <v>528.91216499999996</v>
      </c>
      <c r="M24" s="11">
        <f t="shared" si="2"/>
        <v>2034.5101649999999</v>
      </c>
      <c r="N24" s="12">
        <f t="shared" si="2"/>
        <v>1840.0318150000001</v>
      </c>
      <c r="O24" s="44"/>
      <c r="P24" s="45">
        <f t="shared" si="0"/>
        <v>0.38506928611917801</v>
      </c>
      <c r="Q24" s="46">
        <f t="shared" si="0"/>
        <v>1.7862999867139111</v>
      </c>
      <c r="R24" s="47">
        <f t="shared" si="0"/>
        <v>-0.62207214878884531</v>
      </c>
      <c r="S24" s="46">
        <f t="shared" si="0"/>
        <v>-0.48457835149244488</v>
      </c>
      <c r="T24" s="48">
        <f t="shared" si="0"/>
        <v>0.62272854507954745</v>
      </c>
      <c r="U24" s="49">
        <f t="shared" si="0"/>
        <v>2.4390578186823357</v>
      </c>
    </row>
    <row r="25" spans="1:21" ht="15">
      <c r="A25" s="13" t="s">
        <v>208</v>
      </c>
      <c r="B25" s="14">
        <v>2559.60412</v>
      </c>
      <c r="C25" s="15">
        <v>9163.1812000000009</v>
      </c>
      <c r="D25" s="14">
        <v>74.931922999999998</v>
      </c>
      <c r="E25" s="15">
        <v>119.364024</v>
      </c>
      <c r="F25" s="11">
        <f t="shared" si="1"/>
        <v>2484.6721969999999</v>
      </c>
      <c r="G25" s="12">
        <f t="shared" si="1"/>
        <v>9043.8171760000005</v>
      </c>
      <c r="H25" s="37"/>
      <c r="I25" s="14">
        <v>777.92886999999996</v>
      </c>
      <c r="J25" s="15">
        <v>1397.18318</v>
      </c>
      <c r="K25" s="14">
        <v>22.391893</v>
      </c>
      <c r="L25" s="15">
        <v>44.230004000000001</v>
      </c>
      <c r="M25" s="11">
        <f t="shared" si="2"/>
        <v>755.53697699999998</v>
      </c>
      <c r="N25" s="12">
        <f t="shared" si="2"/>
        <v>1352.953176</v>
      </c>
      <c r="O25" s="44"/>
      <c r="P25" s="45">
        <f t="shared" si="0"/>
        <v>2.2902804082846289</v>
      </c>
      <c r="Q25" s="46">
        <f t="shared" si="0"/>
        <v>5.5583248719040554</v>
      </c>
      <c r="R25" s="47">
        <f t="shared" si="0"/>
        <v>2.346386256847512</v>
      </c>
      <c r="S25" s="46">
        <f t="shared" si="0"/>
        <v>1.6987115804918307</v>
      </c>
      <c r="T25" s="48">
        <f t="shared" si="0"/>
        <v>2.2886175960121142</v>
      </c>
      <c r="U25" s="49">
        <f t="shared" si="0"/>
        <v>5.6845012350966986</v>
      </c>
    </row>
    <row r="26" spans="1:21">
      <c r="A26" s="13" t="s">
        <v>233</v>
      </c>
      <c r="B26" s="14">
        <v>2.32E-3</v>
      </c>
      <c r="C26" s="15">
        <v>2E-3</v>
      </c>
      <c r="D26" s="14">
        <v>12253.603999999999</v>
      </c>
      <c r="E26" s="15">
        <v>15618.184515999999</v>
      </c>
      <c r="F26" s="11">
        <f t="shared" si="1"/>
        <v>-12253.60168</v>
      </c>
      <c r="G26" s="12">
        <f t="shared" si="1"/>
        <v>-15618.182515999999</v>
      </c>
      <c r="H26" s="37"/>
      <c r="I26" s="14">
        <v>1.2672600000000001</v>
      </c>
      <c r="J26" s="15">
        <v>2.2898000000000001</v>
      </c>
      <c r="K26" s="14">
        <v>11857.679</v>
      </c>
      <c r="L26" s="15">
        <v>9255.9343840000001</v>
      </c>
      <c r="M26" s="11">
        <f t="shared" si="2"/>
        <v>-11856.41174</v>
      </c>
      <c r="N26" s="12">
        <f t="shared" si="2"/>
        <v>-9253.6445839999997</v>
      </c>
      <c r="O26" s="44"/>
      <c r="P26" s="45">
        <f t="shared" si="0"/>
        <v>-0.99816927860107629</v>
      </c>
      <c r="Q26" s="46">
        <f t="shared" si="0"/>
        <v>-0.99912656127172683</v>
      </c>
      <c r="R26" s="47">
        <f t="shared" si="0"/>
        <v>3.3389755280101553E-2</v>
      </c>
      <c r="S26" s="46">
        <f t="shared" si="0"/>
        <v>0.68736983950511976</v>
      </c>
      <c r="T26" s="48">
        <f t="shared" si="0"/>
        <v>-3.3500012373895528E-2</v>
      </c>
      <c r="U26" s="49">
        <f t="shared" si="0"/>
        <v>-0.68778716042375287</v>
      </c>
    </row>
    <row r="27" spans="1:21">
      <c r="A27" s="13" t="s">
        <v>22</v>
      </c>
      <c r="B27" s="14">
        <v>0.45950000000000002</v>
      </c>
      <c r="C27" s="15">
        <v>1.2850999999999999</v>
      </c>
      <c r="D27" s="14">
        <v>180629.67</v>
      </c>
      <c r="E27" s="15">
        <v>63639.977709999999</v>
      </c>
      <c r="F27" s="11">
        <f t="shared" si="1"/>
        <v>-180629.21050000002</v>
      </c>
      <c r="G27" s="12">
        <f t="shared" si="1"/>
        <v>-63638.692609999998</v>
      </c>
      <c r="H27" s="37"/>
      <c r="I27" s="14">
        <v>4640.9429799999998</v>
      </c>
      <c r="J27" s="15">
        <v>1465.1489099999999</v>
      </c>
      <c r="K27" s="14">
        <v>57199.92</v>
      </c>
      <c r="L27" s="15">
        <v>15109.166574999999</v>
      </c>
      <c r="M27" s="11">
        <f t="shared" si="2"/>
        <v>-52558.977019999998</v>
      </c>
      <c r="N27" s="12">
        <f t="shared" si="2"/>
        <v>-13644.017664999999</v>
      </c>
      <c r="O27" s="44"/>
      <c r="P27" s="45">
        <f t="shared" si="0"/>
        <v>-0.99990098994924514</v>
      </c>
      <c r="Q27" s="46">
        <f t="shared" si="0"/>
        <v>-0.99912288778892788</v>
      </c>
      <c r="R27" s="47">
        <f t="shared" si="0"/>
        <v>2.1578657802318606</v>
      </c>
      <c r="S27" s="46">
        <f t="shared" si="0"/>
        <v>3.2120111254382673</v>
      </c>
      <c r="T27" s="48">
        <f t="shared" si="0"/>
        <v>-2.436695703405074</v>
      </c>
      <c r="U27" s="49">
        <f t="shared" si="0"/>
        <v>-3.6642194529876404</v>
      </c>
    </row>
    <row r="28" spans="1:21" ht="15">
      <c r="A28" s="13" t="s">
        <v>199</v>
      </c>
      <c r="B28" s="14">
        <v>3.04908</v>
      </c>
      <c r="C28" s="15">
        <v>3.6503999999999999</v>
      </c>
      <c r="D28" s="14">
        <v>0</v>
      </c>
      <c r="E28" s="15">
        <v>0</v>
      </c>
      <c r="F28" s="11">
        <f t="shared" si="1"/>
        <v>3.04908</v>
      </c>
      <c r="G28" s="12">
        <f t="shared" si="1"/>
        <v>3.6503999999999999</v>
      </c>
      <c r="H28" s="37"/>
      <c r="I28" s="14">
        <v>7.89</v>
      </c>
      <c r="J28" s="15">
        <v>8.3425399999999996</v>
      </c>
      <c r="K28" s="14">
        <v>180.29</v>
      </c>
      <c r="L28" s="15">
        <v>142.80422799999999</v>
      </c>
      <c r="M28" s="11">
        <f t="shared" si="2"/>
        <v>-172.4</v>
      </c>
      <c r="N28" s="12">
        <f t="shared" si="2"/>
        <v>-134.46168799999998</v>
      </c>
      <c r="O28" s="44"/>
      <c r="P28" s="45">
        <f t="shared" si="0"/>
        <v>-0.61355133079847912</v>
      </c>
      <c r="Q28" s="46">
        <f t="shared" si="0"/>
        <v>-0.56243542134649649</v>
      </c>
      <c r="R28" s="47">
        <f t="shared" si="0"/>
        <v>-1</v>
      </c>
      <c r="S28" s="46">
        <f t="shared" si="0"/>
        <v>-1</v>
      </c>
      <c r="T28" s="48">
        <f t="shared" si="0"/>
        <v>1.0176860788863109</v>
      </c>
      <c r="U28" s="49">
        <f t="shared" si="0"/>
        <v>1.0271482535605234</v>
      </c>
    </row>
    <row r="29" spans="1:21" ht="15">
      <c r="A29" s="13" t="s">
        <v>198</v>
      </c>
      <c r="B29" s="14">
        <v>5.6211900000000004</v>
      </c>
      <c r="C29" s="15">
        <v>13.37588</v>
      </c>
      <c r="D29" s="14">
        <v>570.18658300000004</v>
      </c>
      <c r="E29" s="15">
        <v>1019.636977</v>
      </c>
      <c r="F29" s="11">
        <f t="shared" si="1"/>
        <v>-564.56539300000009</v>
      </c>
      <c r="G29" s="12">
        <f t="shared" si="1"/>
        <v>-1006.2610969999999</v>
      </c>
      <c r="H29" s="37"/>
      <c r="I29" s="14">
        <v>3.59762</v>
      </c>
      <c r="J29" s="15">
        <v>16.66048</v>
      </c>
      <c r="K29" s="14">
        <v>644.99330899999995</v>
      </c>
      <c r="L29" s="15">
        <v>899.87365199999999</v>
      </c>
      <c r="M29" s="11">
        <f t="shared" si="2"/>
        <v>-641.39568899999995</v>
      </c>
      <c r="N29" s="12">
        <f t="shared" si="2"/>
        <v>-883.21317199999999</v>
      </c>
      <c r="O29" s="44"/>
      <c r="P29" s="45">
        <f t="shared" si="0"/>
        <v>0.56247463600936187</v>
      </c>
      <c r="Q29" s="46">
        <f t="shared" si="0"/>
        <v>-0.1971491817762753</v>
      </c>
      <c r="R29" s="47">
        <f t="shared" si="0"/>
        <v>-0.11598062329666728</v>
      </c>
      <c r="S29" s="46">
        <f t="shared" si="0"/>
        <v>0.13308904503851393</v>
      </c>
      <c r="T29" s="48">
        <f t="shared" si="0"/>
        <v>0.11978611225121576</v>
      </c>
      <c r="U29" s="49">
        <f t="shared" si="0"/>
        <v>-0.13931848946654973</v>
      </c>
    </row>
    <row r="30" spans="1:21">
      <c r="A30" s="13" t="s">
        <v>23</v>
      </c>
      <c r="B30" s="14">
        <v>0</v>
      </c>
      <c r="C30" s="15">
        <v>0</v>
      </c>
      <c r="D30" s="14">
        <v>36677.481757000001</v>
      </c>
      <c r="E30" s="15">
        <v>36480.527716999997</v>
      </c>
      <c r="F30" s="11">
        <f t="shared" si="1"/>
        <v>-36677.481757000001</v>
      </c>
      <c r="G30" s="12">
        <f t="shared" si="1"/>
        <v>-36480.527716999997</v>
      </c>
      <c r="H30" s="37"/>
      <c r="I30" s="14">
        <v>0</v>
      </c>
      <c r="J30" s="15">
        <v>0</v>
      </c>
      <c r="K30" s="14">
        <v>35061.946446000002</v>
      </c>
      <c r="L30" s="15">
        <v>30919.427301</v>
      </c>
      <c r="M30" s="11">
        <f t="shared" si="2"/>
        <v>-35061.946446000002</v>
      </c>
      <c r="N30" s="12">
        <f t="shared" si="2"/>
        <v>-30919.427301</v>
      </c>
      <c r="O30" s="44"/>
      <c r="P30" s="45">
        <f t="shared" si="0"/>
        <v>0</v>
      </c>
      <c r="Q30" s="46">
        <f t="shared" si="0"/>
        <v>0</v>
      </c>
      <c r="R30" s="47">
        <f t="shared" si="0"/>
        <v>4.6076600838123351E-2</v>
      </c>
      <c r="S30" s="46">
        <f t="shared" si="0"/>
        <v>0.17985780790383979</v>
      </c>
      <c r="T30" s="48">
        <f t="shared" si="0"/>
        <v>-4.6076600838123351E-2</v>
      </c>
      <c r="U30" s="49">
        <f t="shared" si="0"/>
        <v>-0.17985780790383979</v>
      </c>
    </row>
    <row r="31" spans="1:21">
      <c r="A31" s="13" t="s">
        <v>24</v>
      </c>
      <c r="B31" s="14">
        <v>1778.4053200000001</v>
      </c>
      <c r="C31" s="15">
        <v>643.38633000000004</v>
      </c>
      <c r="D31" s="14">
        <v>0</v>
      </c>
      <c r="E31" s="15">
        <v>0</v>
      </c>
      <c r="F31" s="11">
        <f t="shared" si="1"/>
        <v>1778.4053200000001</v>
      </c>
      <c r="G31" s="12">
        <f t="shared" si="1"/>
        <v>643.38633000000004</v>
      </c>
      <c r="H31" s="37"/>
      <c r="I31" s="14">
        <v>1426.7307800000001</v>
      </c>
      <c r="J31" s="15">
        <v>384.86349999999999</v>
      </c>
      <c r="K31" s="14">
        <v>0</v>
      </c>
      <c r="L31" s="15">
        <v>0</v>
      </c>
      <c r="M31" s="11">
        <f t="shared" si="2"/>
        <v>1426.7307800000001</v>
      </c>
      <c r="N31" s="12">
        <f t="shared" si="2"/>
        <v>384.86349999999999</v>
      </c>
      <c r="O31" s="44"/>
      <c r="P31" s="45">
        <f t="shared" si="0"/>
        <v>0.24648976872847725</v>
      </c>
      <c r="Q31" s="46">
        <f t="shared" si="0"/>
        <v>0.6717260275396344</v>
      </c>
      <c r="R31" s="47">
        <f t="shared" si="0"/>
        <v>0</v>
      </c>
      <c r="S31" s="46">
        <f t="shared" si="0"/>
        <v>0</v>
      </c>
      <c r="T31" s="48">
        <f t="shared" si="0"/>
        <v>0.24648976872847725</v>
      </c>
      <c r="U31" s="49">
        <f t="shared" si="0"/>
        <v>0.6717260275396344</v>
      </c>
    </row>
    <row r="32" spans="1:21">
      <c r="A32" s="13" t="s">
        <v>25</v>
      </c>
      <c r="B32" s="14">
        <v>6438.0247399999998</v>
      </c>
      <c r="C32" s="15">
        <v>21794.828730000001</v>
      </c>
      <c r="D32" s="14">
        <v>0</v>
      </c>
      <c r="E32" s="15">
        <v>0</v>
      </c>
      <c r="F32" s="11">
        <f t="shared" si="1"/>
        <v>6438.0247399999998</v>
      </c>
      <c r="G32" s="12">
        <f t="shared" si="1"/>
        <v>21794.828730000001</v>
      </c>
      <c r="H32" s="37"/>
      <c r="I32" s="14">
        <v>5966.9767000000002</v>
      </c>
      <c r="J32" s="15">
        <v>18494.543539999999</v>
      </c>
      <c r="K32" s="14">
        <v>0</v>
      </c>
      <c r="L32" s="15">
        <v>0</v>
      </c>
      <c r="M32" s="11">
        <f t="shared" si="2"/>
        <v>5966.9767000000002</v>
      </c>
      <c r="N32" s="12">
        <f t="shared" si="2"/>
        <v>18494.543539999999</v>
      </c>
      <c r="O32" s="44"/>
      <c r="P32" s="45">
        <f t="shared" si="0"/>
        <v>7.8942496959976335E-2</v>
      </c>
      <c r="Q32" s="46">
        <f t="shared" si="0"/>
        <v>0.17844642571805816</v>
      </c>
      <c r="R32" s="47">
        <f t="shared" si="0"/>
        <v>0</v>
      </c>
      <c r="S32" s="46">
        <f t="shared" si="0"/>
        <v>0</v>
      </c>
      <c r="T32" s="48">
        <f t="shared" si="0"/>
        <v>7.8942496959976335E-2</v>
      </c>
      <c r="U32" s="49">
        <f t="shared" si="0"/>
        <v>0.17844642571805816</v>
      </c>
    </row>
    <row r="33" spans="1:24">
      <c r="A33" s="13" t="s">
        <v>218</v>
      </c>
      <c r="B33" s="14">
        <v>99.88297</v>
      </c>
      <c r="C33" s="15">
        <v>246.42138</v>
      </c>
      <c r="D33" s="14">
        <v>36.764899999999997</v>
      </c>
      <c r="E33" s="15">
        <v>58.865816000000002</v>
      </c>
      <c r="F33" s="11">
        <f t="shared" si="1"/>
        <v>63.118070000000003</v>
      </c>
      <c r="G33" s="12">
        <f t="shared" si="1"/>
        <v>187.555564</v>
      </c>
      <c r="H33" s="37"/>
      <c r="I33" s="14">
        <v>59.243099999999998</v>
      </c>
      <c r="J33" s="15">
        <v>176.53167999999999</v>
      </c>
      <c r="K33" s="14">
        <v>45.563000000000002</v>
      </c>
      <c r="L33" s="15">
        <v>50.202030000000001</v>
      </c>
      <c r="M33" s="11">
        <f t="shared" si="2"/>
        <v>13.680099999999996</v>
      </c>
      <c r="N33" s="12">
        <f t="shared" si="2"/>
        <v>126.32964999999999</v>
      </c>
      <c r="O33" s="44"/>
      <c r="P33" s="45">
        <f t="shared" si="0"/>
        <v>0.68598486574807871</v>
      </c>
      <c r="Q33" s="46">
        <f t="shared" si="0"/>
        <v>0.39590457644769489</v>
      </c>
      <c r="R33" s="47">
        <f t="shared" si="0"/>
        <v>-0.19309746943792122</v>
      </c>
      <c r="S33" s="46">
        <f t="shared" si="0"/>
        <v>0.17257839971809907</v>
      </c>
      <c r="T33" s="48">
        <f t="shared" si="0"/>
        <v>3.613860278799133</v>
      </c>
      <c r="U33" s="49">
        <f t="shared" si="0"/>
        <v>0.48465197204298455</v>
      </c>
    </row>
    <row r="34" spans="1:24">
      <c r="A34" s="13" t="s">
        <v>234</v>
      </c>
      <c r="B34" s="14">
        <v>134239.21352600001</v>
      </c>
      <c r="C34" s="15">
        <v>51585.235308000003</v>
      </c>
      <c r="D34" s="14">
        <v>0</v>
      </c>
      <c r="E34" s="15">
        <v>0</v>
      </c>
      <c r="F34" s="11">
        <f t="shared" si="1"/>
        <v>134239.21352600001</v>
      </c>
      <c r="G34" s="12">
        <f t="shared" si="1"/>
        <v>51585.235308000003</v>
      </c>
      <c r="H34" s="37"/>
      <c r="I34" s="14">
        <v>138187.58821399999</v>
      </c>
      <c r="J34" s="15">
        <v>77313.250604999994</v>
      </c>
      <c r="K34" s="14">
        <v>0</v>
      </c>
      <c r="L34" s="15">
        <v>0</v>
      </c>
      <c r="M34" s="11">
        <f t="shared" si="2"/>
        <v>138187.58821399999</v>
      </c>
      <c r="N34" s="12">
        <f t="shared" si="2"/>
        <v>77313.250604999994</v>
      </c>
      <c r="O34" s="44"/>
      <c r="P34" s="45">
        <f t="shared" si="0"/>
        <v>-2.8572571089998704E-2</v>
      </c>
      <c r="Q34" s="46">
        <f t="shared" si="0"/>
        <v>-0.33277627179908165</v>
      </c>
      <c r="R34" s="47">
        <f t="shared" si="0"/>
        <v>0</v>
      </c>
      <c r="S34" s="46">
        <f t="shared" si="0"/>
        <v>0</v>
      </c>
      <c r="T34" s="48">
        <f t="shared" si="0"/>
        <v>-2.8572571089998704E-2</v>
      </c>
      <c r="U34" s="49">
        <f t="shared" si="0"/>
        <v>-0.33277627179908165</v>
      </c>
    </row>
    <row r="35" spans="1:24">
      <c r="A35" s="13" t="s">
        <v>26</v>
      </c>
      <c r="B35" s="14">
        <v>67722.459000000003</v>
      </c>
      <c r="C35" s="15">
        <v>99952.726540000003</v>
      </c>
      <c r="D35" s="14">
        <v>4978.4066999999995</v>
      </c>
      <c r="E35" s="15">
        <v>8363.9760900000001</v>
      </c>
      <c r="F35" s="11">
        <f t="shared" si="1"/>
        <v>62744.052300000003</v>
      </c>
      <c r="G35" s="12">
        <f t="shared" si="1"/>
        <v>91588.750450000007</v>
      </c>
      <c r="H35" s="37"/>
      <c r="I35" s="14">
        <v>62730.010390000003</v>
      </c>
      <c r="J35" s="15">
        <v>71337.618581999996</v>
      </c>
      <c r="K35" s="14">
        <v>4123.8371699999998</v>
      </c>
      <c r="L35" s="15">
        <v>5592.5698000000002</v>
      </c>
      <c r="M35" s="11">
        <f t="shared" si="2"/>
        <v>58606.173220000004</v>
      </c>
      <c r="N35" s="12">
        <f t="shared" si="2"/>
        <v>65745.048781999998</v>
      </c>
      <c r="O35" s="44"/>
      <c r="P35" s="45">
        <f t="shared" si="0"/>
        <v>7.9586286993439781E-2</v>
      </c>
      <c r="Q35" s="46">
        <f t="shared" si="0"/>
        <v>0.40112227639205511</v>
      </c>
      <c r="R35" s="47">
        <f t="shared" si="0"/>
        <v>0.2072267877637855</v>
      </c>
      <c r="S35" s="46">
        <f t="shared" si="0"/>
        <v>0.49555148869129889</v>
      </c>
      <c r="T35" s="48">
        <f t="shared" si="0"/>
        <v>7.0604833120001459E-2</v>
      </c>
      <c r="U35" s="49">
        <f t="shared" si="0"/>
        <v>0.3930897025218365</v>
      </c>
    </row>
    <row r="36" spans="1:24">
      <c r="A36" s="13" t="s">
        <v>27</v>
      </c>
      <c r="B36" s="14">
        <v>16546.778839999999</v>
      </c>
      <c r="C36" s="15">
        <v>49532.898459999997</v>
      </c>
      <c r="D36" s="14">
        <v>0</v>
      </c>
      <c r="E36" s="15">
        <v>0</v>
      </c>
      <c r="F36" s="11">
        <f t="shared" si="1"/>
        <v>16546.778839999999</v>
      </c>
      <c r="G36" s="12">
        <f t="shared" si="1"/>
        <v>49532.898459999997</v>
      </c>
      <c r="H36" s="37"/>
      <c r="I36" s="14">
        <v>16943.555789999999</v>
      </c>
      <c r="J36" s="15">
        <v>36418.795760000001</v>
      </c>
      <c r="K36" s="14">
        <v>0</v>
      </c>
      <c r="L36" s="15">
        <v>0</v>
      </c>
      <c r="M36" s="11">
        <f t="shared" si="2"/>
        <v>16943.555789999999</v>
      </c>
      <c r="N36" s="12">
        <f t="shared" si="2"/>
        <v>36418.795760000001</v>
      </c>
      <c r="O36" s="44"/>
      <c r="P36" s="45">
        <f t="shared" si="0"/>
        <v>-2.341757272898852E-2</v>
      </c>
      <c r="Q36" s="46">
        <f t="shared" si="0"/>
        <v>0.36009160726845502</v>
      </c>
      <c r="R36" s="47">
        <f t="shared" si="0"/>
        <v>0</v>
      </c>
      <c r="S36" s="46">
        <f t="shared" si="0"/>
        <v>0</v>
      </c>
      <c r="T36" s="48">
        <f t="shared" si="0"/>
        <v>-2.341757272898852E-2</v>
      </c>
      <c r="U36" s="49">
        <f t="shared" si="0"/>
        <v>0.36009160726845502</v>
      </c>
    </row>
    <row r="37" spans="1:24">
      <c r="A37" s="13" t="s">
        <v>28</v>
      </c>
      <c r="B37" s="14">
        <v>21.390999999999998</v>
      </c>
      <c r="C37" s="15">
        <v>46.004399999999997</v>
      </c>
      <c r="D37" s="14">
        <v>0</v>
      </c>
      <c r="E37" s="15">
        <v>0</v>
      </c>
      <c r="F37" s="11">
        <f t="shared" si="1"/>
        <v>21.390999999999998</v>
      </c>
      <c r="G37" s="12">
        <f t="shared" si="1"/>
        <v>46.004399999999997</v>
      </c>
      <c r="H37" s="37"/>
      <c r="I37" s="14">
        <v>47.251289999999997</v>
      </c>
      <c r="J37" s="15">
        <v>46.419499999999999</v>
      </c>
      <c r="K37" s="14">
        <v>0</v>
      </c>
      <c r="L37" s="15">
        <v>0</v>
      </c>
      <c r="M37" s="11">
        <f t="shared" si="2"/>
        <v>47.251289999999997</v>
      </c>
      <c r="N37" s="12">
        <f t="shared" si="2"/>
        <v>46.419499999999999</v>
      </c>
      <c r="O37" s="44"/>
      <c r="P37" s="45">
        <f t="shared" si="0"/>
        <v>-0.54729278290603289</v>
      </c>
      <c r="Q37" s="46">
        <f t="shared" si="0"/>
        <v>-8.9423625846896775E-3</v>
      </c>
      <c r="R37" s="47">
        <f t="shared" si="0"/>
        <v>0</v>
      </c>
      <c r="S37" s="46">
        <f t="shared" si="0"/>
        <v>0</v>
      </c>
      <c r="T37" s="48">
        <f t="shared" si="0"/>
        <v>-0.54729278290603289</v>
      </c>
      <c r="U37" s="49">
        <f t="shared" si="0"/>
        <v>-8.9423625846896775E-3</v>
      </c>
    </row>
    <row r="38" spans="1:24" ht="15">
      <c r="A38" s="13" t="s">
        <v>207</v>
      </c>
      <c r="B38" s="14">
        <v>201.07276999999999</v>
      </c>
      <c r="C38" s="15">
        <v>544.09364000000005</v>
      </c>
      <c r="D38" s="14">
        <v>8753.7605600000006</v>
      </c>
      <c r="E38" s="15">
        <v>9297.7603720000006</v>
      </c>
      <c r="F38" s="11">
        <f t="shared" si="1"/>
        <v>-8552.6877899999999</v>
      </c>
      <c r="G38" s="12">
        <f t="shared" si="1"/>
        <v>-8753.6667320000015</v>
      </c>
      <c r="H38" s="37"/>
      <c r="I38" s="14">
        <v>312.09339499999999</v>
      </c>
      <c r="J38" s="15">
        <v>500.33825000000002</v>
      </c>
      <c r="K38" s="14">
        <v>6986.6270599999998</v>
      </c>
      <c r="L38" s="15">
        <v>6346.4570199999998</v>
      </c>
      <c r="M38" s="11">
        <f t="shared" si="2"/>
        <v>-6674.5336649999999</v>
      </c>
      <c r="N38" s="12">
        <f t="shared" si="2"/>
        <v>-5846.11877</v>
      </c>
      <c r="O38" s="44"/>
      <c r="P38" s="45">
        <f t="shared" si="0"/>
        <v>-0.35572885161507506</v>
      </c>
      <c r="Q38" s="46">
        <f t="shared" si="0"/>
        <v>8.7451618979760254E-2</v>
      </c>
      <c r="R38" s="47">
        <f t="shared" si="0"/>
        <v>0.25293084700587998</v>
      </c>
      <c r="S38" s="46">
        <f t="shared" si="0"/>
        <v>0.46503164564092503</v>
      </c>
      <c r="T38" s="48">
        <f t="shared" si="0"/>
        <v>-0.28139106329610519</v>
      </c>
      <c r="U38" s="49">
        <f t="shared" si="0"/>
        <v>-0.49734671435695127</v>
      </c>
      <c r="V38" s="91"/>
      <c r="W38" s="91"/>
    </row>
    <row r="39" spans="1:24">
      <c r="A39" s="13" t="s">
        <v>30</v>
      </c>
      <c r="B39" s="14">
        <v>56791.32185</v>
      </c>
      <c r="C39" s="15">
        <v>30568.787400000001</v>
      </c>
      <c r="D39" s="14">
        <v>0</v>
      </c>
      <c r="E39" s="15">
        <v>0</v>
      </c>
      <c r="F39" s="11">
        <f t="shared" si="1"/>
        <v>56791.32185</v>
      </c>
      <c r="G39" s="12">
        <f t="shared" si="1"/>
        <v>30568.787400000001</v>
      </c>
      <c r="H39" s="37"/>
      <c r="I39" s="14">
        <v>53984.445749999999</v>
      </c>
      <c r="J39" s="15">
        <v>27287.540929999999</v>
      </c>
      <c r="K39" s="14">
        <v>25.92</v>
      </c>
      <c r="L39" s="15">
        <v>16.320589999999999</v>
      </c>
      <c r="M39" s="11">
        <f t="shared" si="2"/>
        <v>53958.525750000001</v>
      </c>
      <c r="N39" s="12">
        <f t="shared" si="2"/>
        <v>27271.22034</v>
      </c>
      <c r="O39" s="44"/>
      <c r="P39" s="45">
        <f t="shared" si="0"/>
        <v>5.1994163522555037E-2</v>
      </c>
      <c r="Q39" s="46">
        <f t="shared" si="0"/>
        <v>0.1202470562817403</v>
      </c>
      <c r="R39" s="47">
        <f t="shared" si="0"/>
        <v>-1</v>
      </c>
      <c r="S39" s="46">
        <f t="shared" si="0"/>
        <v>-1</v>
      </c>
      <c r="T39" s="48">
        <f t="shared" si="0"/>
        <v>5.2499508847311298E-2</v>
      </c>
      <c r="U39" s="49">
        <f t="shared" si="0"/>
        <v>0.12091747339825869</v>
      </c>
      <c r="W39" s="102"/>
      <c r="X39" s="102"/>
    </row>
    <row r="40" spans="1:24">
      <c r="A40" s="13" t="s">
        <v>215</v>
      </c>
      <c r="B40" s="14">
        <v>14645.399219999999</v>
      </c>
      <c r="C40" s="15">
        <v>58374.244070000001</v>
      </c>
      <c r="D40" s="14">
        <v>0</v>
      </c>
      <c r="E40" s="15">
        <v>0</v>
      </c>
      <c r="F40" s="11">
        <f t="shared" si="1"/>
        <v>14645.399219999999</v>
      </c>
      <c r="G40" s="12">
        <f t="shared" si="1"/>
        <v>58374.244070000001</v>
      </c>
      <c r="H40" s="37"/>
      <c r="I40" s="14">
        <v>9864.6497799999997</v>
      </c>
      <c r="J40" s="15">
        <v>49361.730162</v>
      </c>
      <c r="K40" s="14">
        <v>0</v>
      </c>
      <c r="L40" s="15">
        <v>0</v>
      </c>
      <c r="M40" s="11">
        <f t="shared" si="2"/>
        <v>9864.6497799999997</v>
      </c>
      <c r="N40" s="12">
        <f t="shared" si="2"/>
        <v>49361.730162</v>
      </c>
      <c r="O40" s="44"/>
      <c r="P40" s="45">
        <f t="shared" si="0"/>
        <v>0.48463448238098522</v>
      </c>
      <c r="Q40" s="46">
        <f t="shared" si="0"/>
        <v>0.18258099702789751</v>
      </c>
      <c r="R40" s="47">
        <f t="shared" si="0"/>
        <v>0</v>
      </c>
      <c r="S40" s="46">
        <f t="shared" si="0"/>
        <v>0</v>
      </c>
      <c r="T40" s="48">
        <f t="shared" si="0"/>
        <v>0.48463448238098522</v>
      </c>
      <c r="U40" s="49">
        <f t="shared" si="0"/>
        <v>0.18258099702789751</v>
      </c>
    </row>
    <row r="41" spans="1:24">
      <c r="A41" s="13" t="s">
        <v>31</v>
      </c>
      <c r="B41" s="14">
        <v>155056.89935600001</v>
      </c>
      <c r="C41" s="15">
        <v>67452.441999999995</v>
      </c>
      <c r="D41" s="14">
        <v>0</v>
      </c>
      <c r="E41" s="15">
        <v>0</v>
      </c>
      <c r="F41" s="11">
        <f t="shared" si="1"/>
        <v>155056.89935600001</v>
      </c>
      <c r="G41" s="12">
        <f t="shared" si="1"/>
        <v>67452.441999999995</v>
      </c>
      <c r="H41" s="37"/>
      <c r="I41" s="14">
        <v>129499.62998</v>
      </c>
      <c r="J41" s="15">
        <v>61321.863279999998</v>
      </c>
      <c r="K41" s="14">
        <v>0</v>
      </c>
      <c r="L41" s="15">
        <v>0</v>
      </c>
      <c r="M41" s="11">
        <f t="shared" si="2"/>
        <v>129499.62998</v>
      </c>
      <c r="N41" s="12">
        <f t="shared" si="2"/>
        <v>61321.863279999998</v>
      </c>
      <c r="O41" s="44"/>
      <c r="P41" s="45">
        <f t="shared" si="0"/>
        <v>0.19735399537394116</v>
      </c>
      <c r="Q41" s="46">
        <f t="shared" si="0"/>
        <v>9.9973784097318413E-2</v>
      </c>
      <c r="R41" s="47">
        <f t="shared" si="0"/>
        <v>0</v>
      </c>
      <c r="S41" s="46">
        <f t="shared" si="0"/>
        <v>0</v>
      </c>
      <c r="T41" s="48">
        <f t="shared" si="0"/>
        <v>0.19735399537394116</v>
      </c>
      <c r="U41" s="49">
        <f t="shared" si="0"/>
        <v>9.9973784097318413E-2</v>
      </c>
    </row>
    <row r="42" spans="1:24">
      <c r="A42" s="13" t="s">
        <v>32</v>
      </c>
      <c r="B42" s="14">
        <v>726.39642000000003</v>
      </c>
      <c r="C42" s="15">
        <v>1668.7458999999999</v>
      </c>
      <c r="D42" s="14">
        <v>0</v>
      </c>
      <c r="E42" s="15">
        <v>0</v>
      </c>
      <c r="F42" s="11">
        <f t="shared" si="1"/>
        <v>726.39642000000003</v>
      </c>
      <c r="G42" s="12">
        <f t="shared" si="1"/>
        <v>1668.7458999999999</v>
      </c>
      <c r="H42" s="37"/>
      <c r="I42" s="14">
        <v>830.62690999999995</v>
      </c>
      <c r="J42" s="15">
        <v>2024.9847199999999</v>
      </c>
      <c r="K42" s="14">
        <v>30.55</v>
      </c>
      <c r="L42" s="15">
        <v>37.104714000000001</v>
      </c>
      <c r="M42" s="11">
        <f t="shared" si="2"/>
        <v>800.07691</v>
      </c>
      <c r="N42" s="12">
        <f t="shared" si="2"/>
        <v>1987.8800059999999</v>
      </c>
      <c r="O42" s="44"/>
      <c r="P42" s="45">
        <f t="shared" si="0"/>
        <v>-0.12548412379271451</v>
      </c>
      <c r="Q42" s="46">
        <f t="shared" si="0"/>
        <v>-0.17592173238719552</v>
      </c>
      <c r="R42" s="47">
        <f t="shared" si="0"/>
        <v>-1</v>
      </c>
      <c r="S42" s="46">
        <f t="shared" si="0"/>
        <v>-1</v>
      </c>
      <c r="T42" s="48">
        <f t="shared" si="0"/>
        <v>-9.2091759028516351E-2</v>
      </c>
      <c r="U42" s="49">
        <f t="shared" si="0"/>
        <v>-0.16053992446061152</v>
      </c>
    </row>
    <row r="43" spans="1:24">
      <c r="A43" s="13" t="s">
        <v>33</v>
      </c>
      <c r="B43" s="14">
        <v>95878.607025999998</v>
      </c>
      <c r="C43" s="15">
        <v>576336.99114399997</v>
      </c>
      <c r="D43" s="14">
        <v>43.047756</v>
      </c>
      <c r="E43" s="15">
        <v>153.74989600000001</v>
      </c>
      <c r="F43" s="11">
        <f t="shared" si="1"/>
        <v>95835.559269999998</v>
      </c>
      <c r="G43" s="12">
        <f t="shared" si="1"/>
        <v>576183.24124799995</v>
      </c>
      <c r="H43" s="37"/>
      <c r="I43" s="14">
        <v>98289.045593000003</v>
      </c>
      <c r="J43" s="15">
        <v>556337.95964699995</v>
      </c>
      <c r="K43" s="14">
        <v>17.358048</v>
      </c>
      <c r="L43" s="15">
        <v>65.190703999999997</v>
      </c>
      <c r="M43" s="11">
        <f t="shared" si="2"/>
        <v>98271.687545000008</v>
      </c>
      <c r="N43" s="12">
        <f t="shared" si="2"/>
        <v>556272.768943</v>
      </c>
      <c r="O43" s="44"/>
      <c r="P43" s="45">
        <f t="shared" si="0"/>
        <v>-2.4523979782866794E-2</v>
      </c>
      <c r="Q43" s="46">
        <f t="shared" si="0"/>
        <v>3.5947630662645301E-2</v>
      </c>
      <c r="R43" s="47">
        <f t="shared" si="0"/>
        <v>1.4799883028322078</v>
      </c>
      <c r="S43" s="46">
        <f t="shared" si="0"/>
        <v>1.358463501176487</v>
      </c>
      <c r="T43" s="48">
        <f t="shared" si="0"/>
        <v>-2.4789726683837318E-2</v>
      </c>
      <c r="U43" s="49">
        <f t="shared" si="0"/>
        <v>3.5792642416835843E-2</v>
      </c>
    </row>
    <row r="44" spans="1:24">
      <c r="A44" s="13" t="s">
        <v>34</v>
      </c>
      <c r="B44" s="14">
        <v>0</v>
      </c>
      <c r="C44" s="15">
        <v>0</v>
      </c>
      <c r="D44" s="14">
        <v>84256.226381999993</v>
      </c>
      <c r="E44" s="15">
        <v>139727.22689600001</v>
      </c>
      <c r="F44" s="11">
        <f t="shared" si="1"/>
        <v>-84256.226381999993</v>
      </c>
      <c r="G44" s="12">
        <f t="shared" si="1"/>
        <v>-139727.22689600001</v>
      </c>
      <c r="H44" s="37"/>
      <c r="I44" s="14">
        <v>669.20425</v>
      </c>
      <c r="J44" s="15">
        <v>1008.16372</v>
      </c>
      <c r="K44" s="14">
        <v>67361.961517000003</v>
      </c>
      <c r="L44" s="15">
        <v>79393.416322999998</v>
      </c>
      <c r="M44" s="11">
        <f t="shared" si="2"/>
        <v>-66692.757267000008</v>
      </c>
      <c r="N44" s="12">
        <f t="shared" si="2"/>
        <v>-78385.252603000001</v>
      </c>
      <c r="O44" s="44"/>
      <c r="P44" s="45">
        <f t="shared" si="0"/>
        <v>-1</v>
      </c>
      <c r="Q44" s="46">
        <f t="shared" si="0"/>
        <v>-1</v>
      </c>
      <c r="R44" s="47">
        <f t="shared" si="0"/>
        <v>0.25079829156602601</v>
      </c>
      <c r="S44" s="46">
        <f t="shared" si="0"/>
        <v>0.75993468183232105</v>
      </c>
      <c r="T44" s="48">
        <f t="shared" si="0"/>
        <v>-0.26334897273306318</v>
      </c>
      <c r="U44" s="49">
        <f t="shared" si="0"/>
        <v>-0.78257034653802082</v>
      </c>
    </row>
    <row r="45" spans="1:24">
      <c r="A45" s="13" t="s">
        <v>35</v>
      </c>
      <c r="B45" s="14">
        <v>14.42224</v>
      </c>
      <c r="C45" s="15">
        <v>69.462680000000006</v>
      </c>
      <c r="D45" s="14">
        <v>0</v>
      </c>
      <c r="E45" s="15">
        <v>0</v>
      </c>
      <c r="F45" s="11">
        <f t="shared" si="1"/>
        <v>14.42224</v>
      </c>
      <c r="G45" s="12">
        <f t="shared" si="1"/>
        <v>69.462680000000006</v>
      </c>
      <c r="H45" s="37"/>
      <c r="I45" s="14">
        <v>6.9139099999999996</v>
      </c>
      <c r="J45" s="15">
        <v>33.64002</v>
      </c>
      <c r="K45" s="14">
        <v>0</v>
      </c>
      <c r="L45" s="15">
        <v>0</v>
      </c>
      <c r="M45" s="11">
        <f t="shared" si="2"/>
        <v>6.9139099999999996</v>
      </c>
      <c r="N45" s="12">
        <f t="shared" si="2"/>
        <v>33.64002</v>
      </c>
      <c r="O45" s="44"/>
      <c r="P45" s="45">
        <f t="shared" si="0"/>
        <v>1.0859745064659507</v>
      </c>
      <c r="Q45" s="46">
        <f t="shared" si="0"/>
        <v>1.0648822444219714</v>
      </c>
      <c r="R45" s="47">
        <f t="shared" si="0"/>
        <v>0</v>
      </c>
      <c r="S45" s="46">
        <f t="shared" si="0"/>
        <v>0</v>
      </c>
      <c r="T45" s="48">
        <f t="shared" si="0"/>
        <v>1.0859745064659507</v>
      </c>
      <c r="U45" s="49">
        <f t="shared" si="0"/>
        <v>1.0648822444219714</v>
      </c>
    </row>
    <row r="46" spans="1:24">
      <c r="A46" s="13" t="s">
        <v>36</v>
      </c>
      <c r="B46" s="14">
        <v>0</v>
      </c>
      <c r="C46" s="15">
        <v>0</v>
      </c>
      <c r="D46" s="14">
        <v>980851.35592</v>
      </c>
      <c r="E46" s="15">
        <v>543268.15052499995</v>
      </c>
      <c r="F46" s="11">
        <f t="shared" si="1"/>
        <v>-980851.35592</v>
      </c>
      <c r="G46" s="12">
        <f t="shared" si="1"/>
        <v>-543268.15052499995</v>
      </c>
      <c r="H46" s="37"/>
      <c r="I46" s="14">
        <v>0</v>
      </c>
      <c r="J46" s="15">
        <v>0</v>
      </c>
      <c r="K46" s="14">
        <v>791342.50517999998</v>
      </c>
      <c r="L46" s="15">
        <v>404548.42895700003</v>
      </c>
      <c r="M46" s="11">
        <f t="shared" si="2"/>
        <v>-791342.50517999998</v>
      </c>
      <c r="N46" s="12">
        <f t="shared" si="2"/>
        <v>-404548.42895700003</v>
      </c>
      <c r="O46" s="44"/>
      <c r="P46" s="45">
        <f t="shared" si="0"/>
        <v>0</v>
      </c>
      <c r="Q46" s="46">
        <f t="shared" si="0"/>
        <v>0</v>
      </c>
      <c r="R46" s="47">
        <f t="shared" si="0"/>
        <v>0.23947765916718203</v>
      </c>
      <c r="S46" s="46">
        <f t="shared" si="0"/>
        <v>0.34290016136175533</v>
      </c>
      <c r="T46" s="48">
        <f t="shared" si="0"/>
        <v>-0.23947765916718203</v>
      </c>
      <c r="U46" s="49">
        <f t="shared" si="0"/>
        <v>-0.34290016136175533</v>
      </c>
    </row>
    <row r="47" spans="1:24">
      <c r="A47" s="13" t="s">
        <v>37</v>
      </c>
      <c r="B47" s="14">
        <v>459.59298999999999</v>
      </c>
      <c r="C47" s="15">
        <v>1116.61366</v>
      </c>
      <c r="D47" s="14">
        <v>0</v>
      </c>
      <c r="E47" s="15">
        <v>0</v>
      </c>
      <c r="F47" s="11">
        <f t="shared" si="1"/>
        <v>459.59298999999999</v>
      </c>
      <c r="G47" s="12">
        <f t="shared" si="1"/>
        <v>1116.61366</v>
      </c>
      <c r="H47" s="37"/>
      <c r="I47" s="14">
        <v>443.70902000000001</v>
      </c>
      <c r="J47" s="15">
        <v>1099.15688</v>
      </c>
      <c r="K47" s="14">
        <v>0</v>
      </c>
      <c r="L47" s="15">
        <v>0</v>
      </c>
      <c r="M47" s="11">
        <f t="shared" si="2"/>
        <v>443.70902000000001</v>
      </c>
      <c r="N47" s="12">
        <f t="shared" si="2"/>
        <v>1099.15688</v>
      </c>
      <c r="O47" s="44"/>
      <c r="P47" s="45">
        <f t="shared" ref="P47:U69" si="3">IF(AND(I47=0,B47=0),0,IF(AND(I47=0,B47&lt;&gt;0),1*SIGN(B47),1*(B47-I47)/ABS(I47)))</f>
        <v>3.5798167907427209E-2</v>
      </c>
      <c r="Q47" s="46">
        <f t="shared" si="3"/>
        <v>1.5881973099235825E-2</v>
      </c>
      <c r="R47" s="47">
        <f t="shared" si="3"/>
        <v>0</v>
      </c>
      <c r="S47" s="46">
        <f t="shared" si="3"/>
        <v>0</v>
      </c>
      <c r="T47" s="48">
        <f t="shared" si="3"/>
        <v>3.5798167907427209E-2</v>
      </c>
      <c r="U47" s="49">
        <f t="shared" si="3"/>
        <v>1.5881973099235825E-2</v>
      </c>
    </row>
    <row r="48" spans="1:24">
      <c r="A48" s="13" t="s">
        <v>38</v>
      </c>
      <c r="B48" s="14">
        <v>0</v>
      </c>
      <c r="C48" s="15">
        <v>0</v>
      </c>
      <c r="D48" s="14">
        <v>0</v>
      </c>
      <c r="E48" s="15">
        <v>0</v>
      </c>
      <c r="F48" s="11">
        <f t="shared" si="1"/>
        <v>0</v>
      </c>
      <c r="G48" s="12">
        <f t="shared" si="1"/>
        <v>0</v>
      </c>
      <c r="H48" s="37"/>
      <c r="I48" s="14">
        <v>0</v>
      </c>
      <c r="J48" s="15">
        <v>0</v>
      </c>
      <c r="K48" s="14">
        <v>0</v>
      </c>
      <c r="L48" s="15">
        <v>0</v>
      </c>
      <c r="M48" s="11">
        <f t="shared" si="2"/>
        <v>0</v>
      </c>
      <c r="N48" s="12">
        <f t="shared" si="2"/>
        <v>0</v>
      </c>
      <c r="O48" s="44"/>
      <c r="P48" s="45">
        <f t="shared" si="3"/>
        <v>0</v>
      </c>
      <c r="Q48" s="46">
        <f t="shared" si="3"/>
        <v>0</v>
      </c>
      <c r="R48" s="47">
        <f t="shared" si="3"/>
        <v>0</v>
      </c>
      <c r="S48" s="46">
        <f t="shared" si="3"/>
        <v>0</v>
      </c>
      <c r="T48" s="48">
        <f t="shared" si="3"/>
        <v>0</v>
      </c>
      <c r="U48" s="49">
        <f t="shared" si="3"/>
        <v>0</v>
      </c>
    </row>
    <row r="49" spans="1:21" ht="15">
      <c r="A49" s="13" t="s">
        <v>206</v>
      </c>
      <c r="B49" s="14">
        <v>57.218420000000002</v>
      </c>
      <c r="C49" s="15">
        <v>64.656189999999995</v>
      </c>
      <c r="D49" s="14">
        <v>3964.3027160000001</v>
      </c>
      <c r="E49" s="15">
        <v>5616.8058170000004</v>
      </c>
      <c r="F49" s="11">
        <f t="shared" si="1"/>
        <v>-3907.084296</v>
      </c>
      <c r="G49" s="12">
        <f t="shared" si="1"/>
        <v>-5552.1496270000007</v>
      </c>
      <c r="H49" s="50"/>
      <c r="I49" s="14">
        <v>7.0000000000000007E-2</v>
      </c>
      <c r="J49" s="15">
        <v>7.3599999999999999E-2</v>
      </c>
      <c r="K49" s="14">
        <v>4497.2347820000005</v>
      </c>
      <c r="L49" s="15">
        <v>4616.9954019999996</v>
      </c>
      <c r="M49" s="11">
        <f t="shared" si="2"/>
        <v>-4497.1647820000007</v>
      </c>
      <c r="N49" s="12">
        <f t="shared" si="2"/>
        <v>-4616.9218019999998</v>
      </c>
      <c r="O49" s="51"/>
      <c r="P49" s="45">
        <f t="shared" si="3"/>
        <v>816.40599999999995</v>
      </c>
      <c r="Q49" s="46">
        <f t="shared" si="3"/>
        <v>877.48084239130435</v>
      </c>
      <c r="R49" s="47">
        <f t="shared" si="3"/>
        <v>-0.11850216673877896</v>
      </c>
      <c r="S49" s="46">
        <f t="shared" si="3"/>
        <v>0.21655001314640707</v>
      </c>
      <c r="T49" s="52">
        <f t="shared" si="3"/>
        <v>0.13121166659532038</v>
      </c>
      <c r="U49" s="53">
        <f t="shared" si="3"/>
        <v>-0.20256522962872589</v>
      </c>
    </row>
    <row r="50" spans="1:21">
      <c r="A50" s="10" t="s">
        <v>40</v>
      </c>
      <c r="B50" s="14">
        <v>0</v>
      </c>
      <c r="C50" s="15">
        <v>0</v>
      </c>
      <c r="D50" s="14">
        <v>752274.44499999995</v>
      </c>
      <c r="E50" s="15">
        <v>319742.634319</v>
      </c>
      <c r="F50" s="11">
        <f t="shared" si="1"/>
        <v>-752274.44499999995</v>
      </c>
      <c r="G50" s="12">
        <f t="shared" si="1"/>
        <v>-319742.634319</v>
      </c>
      <c r="H50" s="37"/>
      <c r="I50" s="14">
        <v>0</v>
      </c>
      <c r="J50" s="15">
        <v>0</v>
      </c>
      <c r="K50" s="14">
        <v>1001373.41294</v>
      </c>
      <c r="L50" s="15">
        <v>306862.27218999999</v>
      </c>
      <c r="M50" s="11">
        <f t="shared" si="2"/>
        <v>-1001373.41294</v>
      </c>
      <c r="N50" s="12">
        <f t="shared" si="2"/>
        <v>-306862.27218999999</v>
      </c>
      <c r="O50" s="38"/>
      <c r="P50" s="45">
        <f t="shared" si="3"/>
        <v>0</v>
      </c>
      <c r="Q50" s="46">
        <f t="shared" si="3"/>
        <v>0</v>
      </c>
      <c r="R50" s="47">
        <f t="shared" si="3"/>
        <v>-0.24875732141584775</v>
      </c>
      <c r="S50" s="46">
        <f t="shared" si="3"/>
        <v>4.1974407727206293E-2</v>
      </c>
      <c r="T50" s="48">
        <f t="shared" si="3"/>
        <v>0.24875732141584775</v>
      </c>
      <c r="U50" s="49">
        <f t="shared" si="3"/>
        <v>-4.1974407727206293E-2</v>
      </c>
    </row>
    <row r="51" spans="1:21">
      <c r="A51" s="10" t="s">
        <v>221</v>
      </c>
      <c r="B51" s="14">
        <v>43.685920000000003</v>
      </c>
      <c r="C51" s="15">
        <v>120.76464</v>
      </c>
      <c r="D51" s="14">
        <v>10663.120647</v>
      </c>
      <c r="E51" s="15">
        <v>19879.438998000001</v>
      </c>
      <c r="F51" s="11">
        <f t="shared" si="1"/>
        <v>-10619.434727</v>
      </c>
      <c r="G51" s="12">
        <f t="shared" si="1"/>
        <v>-19758.674358</v>
      </c>
      <c r="H51" s="37"/>
      <c r="I51" s="14">
        <v>3.7464</v>
      </c>
      <c r="J51" s="15">
        <v>17.247599999999998</v>
      </c>
      <c r="K51" s="14">
        <v>10608.098343</v>
      </c>
      <c r="L51" s="15">
        <v>17949.246414000001</v>
      </c>
      <c r="M51" s="11">
        <f t="shared" si="2"/>
        <v>-10604.351943</v>
      </c>
      <c r="N51" s="12">
        <f t="shared" si="2"/>
        <v>-17931.998814000002</v>
      </c>
      <c r="O51" s="44"/>
      <c r="P51" s="45">
        <f t="shared" si="3"/>
        <v>10.660773008755072</v>
      </c>
      <c r="Q51" s="46">
        <f t="shared" si="3"/>
        <v>6.001822862311279</v>
      </c>
      <c r="R51" s="47">
        <f t="shared" si="3"/>
        <v>5.1868206931082817E-3</v>
      </c>
      <c r="S51" s="46">
        <f t="shared" si="3"/>
        <v>0.10753613491508447</v>
      </c>
      <c r="T51" s="48">
        <f t="shared" si="3"/>
        <v>-1.4223202022219203E-3</v>
      </c>
      <c r="U51" s="49">
        <f t="shared" si="3"/>
        <v>-0.10186681155554518</v>
      </c>
    </row>
    <row r="52" spans="1:21" ht="15">
      <c r="A52" s="10" t="s">
        <v>219</v>
      </c>
      <c r="B52" s="14">
        <v>71.61515</v>
      </c>
      <c r="C52" s="15">
        <v>682.02434000000005</v>
      </c>
      <c r="D52" s="14">
        <v>0</v>
      </c>
      <c r="E52" s="15">
        <v>0</v>
      </c>
      <c r="F52" s="11">
        <f t="shared" si="1"/>
        <v>71.61515</v>
      </c>
      <c r="G52" s="12">
        <f t="shared" si="1"/>
        <v>682.02434000000005</v>
      </c>
      <c r="H52" s="37"/>
      <c r="I52" s="14">
        <v>39.036169999999998</v>
      </c>
      <c r="J52" s="15">
        <v>384.45465000000002</v>
      </c>
      <c r="K52" s="14">
        <v>0</v>
      </c>
      <c r="L52" s="15">
        <v>0</v>
      </c>
      <c r="M52" s="11">
        <f t="shared" si="2"/>
        <v>39.036169999999998</v>
      </c>
      <c r="N52" s="12">
        <f t="shared" si="2"/>
        <v>384.45465000000002</v>
      </c>
      <c r="O52" s="44"/>
      <c r="P52" s="45">
        <f t="shared" si="3"/>
        <v>0.83458443797124571</v>
      </c>
      <c r="Q52" s="46">
        <f t="shared" si="3"/>
        <v>0.7740046582867447</v>
      </c>
      <c r="R52" s="47">
        <f t="shared" si="3"/>
        <v>0</v>
      </c>
      <c r="S52" s="46">
        <f t="shared" si="3"/>
        <v>0</v>
      </c>
      <c r="T52" s="48">
        <f t="shared" si="3"/>
        <v>0.83458443797124571</v>
      </c>
      <c r="U52" s="49">
        <f t="shared" si="3"/>
        <v>0.7740046582867447</v>
      </c>
    </row>
    <row r="53" spans="1:21">
      <c r="A53" s="10" t="s">
        <v>41</v>
      </c>
      <c r="B53" s="14">
        <v>3.41614</v>
      </c>
      <c r="C53" s="15">
        <v>183.33199999999999</v>
      </c>
      <c r="D53" s="14">
        <v>4625.364313</v>
      </c>
      <c r="E53" s="15">
        <v>38276.327640000003</v>
      </c>
      <c r="F53" s="11">
        <f t="shared" si="1"/>
        <v>-4621.9481729999998</v>
      </c>
      <c r="G53" s="12">
        <f t="shared" si="1"/>
        <v>-38092.995640000001</v>
      </c>
      <c r="H53" s="37"/>
      <c r="I53" s="14">
        <v>5.9461000000000004</v>
      </c>
      <c r="J53" s="15">
        <v>117.71599999999999</v>
      </c>
      <c r="K53" s="14">
        <v>4721.5612019999999</v>
      </c>
      <c r="L53" s="15">
        <v>32129.783979</v>
      </c>
      <c r="M53" s="11">
        <f t="shared" si="2"/>
        <v>-4715.6151019999998</v>
      </c>
      <c r="N53" s="12">
        <f t="shared" si="2"/>
        <v>-32012.067978999999</v>
      </c>
      <c r="O53" s="38"/>
      <c r="P53" s="45">
        <f t="shared" si="3"/>
        <v>-0.4254822488690066</v>
      </c>
      <c r="Q53" s="46">
        <f t="shared" si="3"/>
        <v>0.557409358116144</v>
      </c>
      <c r="R53" s="47">
        <f t="shared" si="3"/>
        <v>-2.0373957867845051E-2</v>
      </c>
      <c r="S53" s="46">
        <f t="shared" si="3"/>
        <v>0.19130360991587678</v>
      </c>
      <c r="T53" s="48">
        <f t="shared" si="3"/>
        <v>1.9863141281457365E-2</v>
      </c>
      <c r="U53" s="49">
        <f t="shared" si="3"/>
        <v>-0.18995735186458762</v>
      </c>
    </row>
    <row r="54" spans="1:21">
      <c r="A54" s="13" t="s">
        <v>42</v>
      </c>
      <c r="B54" s="14">
        <v>6352</v>
      </c>
      <c r="C54" s="15">
        <v>15999.201300000001</v>
      </c>
      <c r="D54" s="14">
        <v>0</v>
      </c>
      <c r="E54" s="15">
        <v>0</v>
      </c>
      <c r="F54" s="11">
        <f t="shared" si="1"/>
        <v>6352</v>
      </c>
      <c r="G54" s="12">
        <f t="shared" si="1"/>
        <v>15999.201300000001</v>
      </c>
      <c r="H54" s="37"/>
      <c r="I54" s="14">
        <v>7842.5</v>
      </c>
      <c r="J54" s="15">
        <v>20739.293239999999</v>
      </c>
      <c r="K54" s="14">
        <v>0</v>
      </c>
      <c r="L54" s="15">
        <v>0</v>
      </c>
      <c r="M54" s="11">
        <f t="shared" si="2"/>
        <v>7842.5</v>
      </c>
      <c r="N54" s="12">
        <f t="shared" si="2"/>
        <v>20739.293239999999</v>
      </c>
      <c r="O54" s="38"/>
      <c r="P54" s="45">
        <f t="shared" si="3"/>
        <v>-0.19005419190309214</v>
      </c>
      <c r="Q54" s="46">
        <f t="shared" si="3"/>
        <v>-0.22855609808620453</v>
      </c>
      <c r="R54" s="47">
        <f t="shared" si="3"/>
        <v>0</v>
      </c>
      <c r="S54" s="46">
        <f t="shared" si="3"/>
        <v>0</v>
      </c>
      <c r="T54" s="52">
        <f t="shared" si="3"/>
        <v>-0.19005419190309214</v>
      </c>
      <c r="U54" s="53">
        <f t="shared" si="3"/>
        <v>-0.22855609808620453</v>
      </c>
    </row>
    <row r="55" spans="1:21">
      <c r="A55" s="10" t="s">
        <v>196</v>
      </c>
      <c r="B55" s="14">
        <v>10116.141358999999</v>
      </c>
      <c r="C55" s="15">
        <v>40861.597241000003</v>
      </c>
      <c r="D55" s="14">
        <v>53936.635439999998</v>
      </c>
      <c r="E55" s="15">
        <v>229214.352105</v>
      </c>
      <c r="F55" s="11">
        <f t="shared" si="1"/>
        <v>-43820.494080999997</v>
      </c>
      <c r="G55" s="12">
        <f t="shared" si="1"/>
        <v>-188352.75486399999</v>
      </c>
      <c r="H55" s="37"/>
      <c r="I55" s="14">
        <v>10412.475246</v>
      </c>
      <c r="J55" s="15">
        <v>34920.216585000002</v>
      </c>
      <c r="K55" s="14">
        <v>54723.103824999998</v>
      </c>
      <c r="L55" s="15">
        <v>201303.05946700001</v>
      </c>
      <c r="M55" s="11">
        <f t="shared" si="2"/>
        <v>-44310.628578999997</v>
      </c>
      <c r="N55" s="12">
        <f t="shared" si="2"/>
        <v>-166382.84288200003</v>
      </c>
      <c r="O55" s="38"/>
      <c r="P55" s="54">
        <f t="shared" si="3"/>
        <v>-2.8459504584545228E-2</v>
      </c>
      <c r="Q55" s="55">
        <f t="shared" si="3"/>
        <v>0.17014157519722042</v>
      </c>
      <c r="R55" s="56">
        <f t="shared" si="3"/>
        <v>-1.4371779559782676E-2</v>
      </c>
      <c r="S55" s="55">
        <f t="shared" si="3"/>
        <v>0.13865309703638923</v>
      </c>
      <c r="T55" s="57">
        <f t="shared" si="3"/>
        <v>1.1061330288424015E-2</v>
      </c>
      <c r="U55" s="58">
        <f t="shared" si="3"/>
        <v>-0.13204433583083558</v>
      </c>
    </row>
    <row r="56" spans="1:21">
      <c r="A56" s="10" t="s">
        <v>43</v>
      </c>
      <c r="B56" s="14">
        <v>450782.22586599999</v>
      </c>
      <c r="C56" s="15">
        <v>329397.92300000001</v>
      </c>
      <c r="D56" s="14">
        <v>53475.468763999997</v>
      </c>
      <c r="E56" s="15">
        <v>57985.584266999998</v>
      </c>
      <c r="F56" s="11">
        <f t="shared" si="1"/>
        <v>397306.757102</v>
      </c>
      <c r="G56" s="12">
        <f t="shared" si="1"/>
        <v>271412.33873299998</v>
      </c>
      <c r="H56" s="37"/>
      <c r="I56" s="14">
        <v>496233.13553500001</v>
      </c>
      <c r="J56" s="15">
        <v>336202.45064300002</v>
      </c>
      <c r="K56" s="14">
        <v>59383.873469999999</v>
      </c>
      <c r="L56" s="15">
        <v>51735.480026999998</v>
      </c>
      <c r="M56" s="11">
        <f t="shared" si="2"/>
        <v>436849.26206500002</v>
      </c>
      <c r="N56" s="12">
        <f t="shared" si="2"/>
        <v>284466.97061600001</v>
      </c>
      <c r="O56" s="38"/>
      <c r="P56" s="45">
        <f t="shared" si="3"/>
        <v>-9.1591847489181422E-2</v>
      </c>
      <c r="Q56" s="46">
        <f t="shared" si="3"/>
        <v>-2.0239375501237691E-2</v>
      </c>
      <c r="R56" s="47">
        <f t="shared" si="3"/>
        <v>-9.9495104659766839E-2</v>
      </c>
      <c r="S56" s="46">
        <f t="shared" si="3"/>
        <v>0.12080885761064093</v>
      </c>
      <c r="T56" s="48">
        <f t="shared" si="3"/>
        <v>-9.0517504312772251E-2</v>
      </c>
      <c r="U56" s="49">
        <f t="shared" si="3"/>
        <v>-4.5891555897441538E-2</v>
      </c>
    </row>
    <row r="57" spans="1:21">
      <c r="A57" s="10" t="s">
        <v>44</v>
      </c>
      <c r="B57" s="14">
        <v>24539.478573</v>
      </c>
      <c r="C57" s="15">
        <v>28170.794269000002</v>
      </c>
      <c r="D57" s="14">
        <v>229018.28155000001</v>
      </c>
      <c r="E57" s="15">
        <v>310577.78909500001</v>
      </c>
      <c r="F57" s="11">
        <f t="shared" si="1"/>
        <v>-204478.80297700001</v>
      </c>
      <c r="G57" s="12">
        <f t="shared" si="1"/>
        <v>-282406.99482600001</v>
      </c>
      <c r="H57" s="37"/>
      <c r="I57" s="14">
        <v>31888.112840000002</v>
      </c>
      <c r="J57" s="15">
        <v>23701.922430999999</v>
      </c>
      <c r="K57" s="14">
        <v>156124.68799999999</v>
      </c>
      <c r="L57" s="15">
        <v>174713.23582999999</v>
      </c>
      <c r="M57" s="11">
        <f t="shared" si="2"/>
        <v>-124236.57515999999</v>
      </c>
      <c r="N57" s="12">
        <f t="shared" si="2"/>
        <v>-151011.31339899998</v>
      </c>
      <c r="O57" s="38"/>
      <c r="P57" s="45">
        <f t="shared" si="3"/>
        <v>-0.23045058526580406</v>
      </c>
      <c r="Q57" s="46">
        <f t="shared" si="3"/>
        <v>0.18854469931751686</v>
      </c>
      <c r="R57" s="47">
        <f t="shared" si="3"/>
        <v>0.46689344576944819</v>
      </c>
      <c r="S57" s="46">
        <f t="shared" si="3"/>
        <v>0.77764316263479527</v>
      </c>
      <c r="T57" s="48">
        <f t="shared" si="3"/>
        <v>-0.64588248439446139</v>
      </c>
      <c r="U57" s="49">
        <f t="shared" si="3"/>
        <v>-0.87010488465740443</v>
      </c>
    </row>
    <row r="58" spans="1:21">
      <c r="A58" s="13" t="s">
        <v>45</v>
      </c>
      <c r="B58" s="14">
        <v>0</v>
      </c>
      <c r="C58" s="15">
        <v>0</v>
      </c>
      <c r="D58" s="14">
        <v>0</v>
      </c>
      <c r="E58" s="15">
        <v>0</v>
      </c>
      <c r="F58" s="11">
        <f t="shared" si="1"/>
        <v>0</v>
      </c>
      <c r="G58" s="12">
        <f t="shared" si="1"/>
        <v>0</v>
      </c>
      <c r="H58" s="37"/>
      <c r="I58" s="14">
        <v>0</v>
      </c>
      <c r="J58" s="15">
        <v>0</v>
      </c>
      <c r="K58" s="14">
        <v>0</v>
      </c>
      <c r="L58" s="15">
        <v>0</v>
      </c>
      <c r="M58" s="11">
        <f t="shared" si="2"/>
        <v>0</v>
      </c>
      <c r="N58" s="12">
        <f t="shared" si="2"/>
        <v>0</v>
      </c>
      <c r="O58" s="44"/>
      <c r="P58" s="45">
        <f t="shared" si="3"/>
        <v>0</v>
      </c>
      <c r="Q58" s="46">
        <f t="shared" si="3"/>
        <v>0</v>
      </c>
      <c r="R58" s="47">
        <f t="shared" si="3"/>
        <v>0</v>
      </c>
      <c r="S58" s="46">
        <f t="shared" si="3"/>
        <v>0</v>
      </c>
      <c r="T58" s="48">
        <f t="shared" si="3"/>
        <v>0</v>
      </c>
      <c r="U58" s="49">
        <f t="shared" si="3"/>
        <v>0</v>
      </c>
    </row>
    <row r="59" spans="1:21" ht="15">
      <c r="A59" s="13" t="s">
        <v>205</v>
      </c>
      <c r="B59" s="14">
        <v>0</v>
      </c>
      <c r="C59" s="15">
        <v>0</v>
      </c>
      <c r="D59" s="14">
        <v>1142.1935410000001</v>
      </c>
      <c r="E59" s="15">
        <v>7851.2891140000002</v>
      </c>
      <c r="F59" s="11">
        <f t="shared" si="1"/>
        <v>-1142.1935410000001</v>
      </c>
      <c r="G59" s="12">
        <f t="shared" si="1"/>
        <v>-7851.2891140000002</v>
      </c>
      <c r="H59" s="37"/>
      <c r="I59" s="14">
        <v>0</v>
      </c>
      <c r="J59" s="15">
        <v>0</v>
      </c>
      <c r="K59" s="14">
        <v>1162.1634469999999</v>
      </c>
      <c r="L59" s="15">
        <v>6435.8675540000004</v>
      </c>
      <c r="M59" s="11">
        <f t="shared" si="2"/>
        <v>-1162.1634469999999</v>
      </c>
      <c r="N59" s="12">
        <f t="shared" si="2"/>
        <v>-6435.8675540000004</v>
      </c>
      <c r="O59" s="44"/>
      <c r="P59" s="45">
        <f t="shared" si="3"/>
        <v>0</v>
      </c>
      <c r="Q59" s="46">
        <f t="shared" si="3"/>
        <v>0</v>
      </c>
      <c r="R59" s="47">
        <f t="shared" si="3"/>
        <v>-1.718338849113692E-2</v>
      </c>
      <c r="S59" s="46">
        <f t="shared" si="3"/>
        <v>0.21992708024581573</v>
      </c>
      <c r="T59" s="48">
        <f t="shared" si="3"/>
        <v>1.718338849113692E-2</v>
      </c>
      <c r="U59" s="49">
        <f t="shared" si="3"/>
        <v>-0.21992708024581573</v>
      </c>
    </row>
    <row r="60" spans="1:21">
      <c r="A60" s="13" t="s">
        <v>47</v>
      </c>
      <c r="B60" s="14">
        <v>0</v>
      </c>
      <c r="C60" s="15">
        <v>0</v>
      </c>
      <c r="D60" s="14">
        <v>17.29</v>
      </c>
      <c r="E60" s="15">
        <v>526.17483000000004</v>
      </c>
      <c r="F60" s="11">
        <f t="shared" si="1"/>
        <v>-17.29</v>
      </c>
      <c r="G60" s="12">
        <f t="shared" si="1"/>
        <v>-526.17483000000004</v>
      </c>
      <c r="H60" s="37"/>
      <c r="I60" s="14">
        <v>0</v>
      </c>
      <c r="J60" s="15">
        <v>0</v>
      </c>
      <c r="K60" s="14">
        <v>13.63</v>
      </c>
      <c r="L60" s="15">
        <v>300.73016000000001</v>
      </c>
      <c r="M60" s="11">
        <f t="shared" si="2"/>
        <v>-13.63</v>
      </c>
      <c r="N60" s="12">
        <f t="shared" si="2"/>
        <v>-300.73016000000001</v>
      </c>
      <c r="O60" s="44"/>
      <c r="P60" s="45">
        <f t="shared" si="3"/>
        <v>0</v>
      </c>
      <c r="Q60" s="46">
        <f t="shared" si="3"/>
        <v>0</v>
      </c>
      <c r="R60" s="47">
        <f t="shared" si="3"/>
        <v>0.26852531181217887</v>
      </c>
      <c r="S60" s="46">
        <f t="shared" si="3"/>
        <v>0.74965766652736132</v>
      </c>
      <c r="T60" s="48">
        <f t="shared" si="3"/>
        <v>-0.26852531181217887</v>
      </c>
      <c r="U60" s="49">
        <f t="shared" si="3"/>
        <v>-0.74965766652736132</v>
      </c>
    </row>
    <row r="61" spans="1:21" ht="15">
      <c r="A61" s="13" t="s">
        <v>204</v>
      </c>
      <c r="B61" s="14">
        <v>0.01</v>
      </c>
      <c r="C61" s="15">
        <v>9.9000000000000005E-2</v>
      </c>
      <c r="D61" s="14">
        <v>2787.1889860000001</v>
      </c>
      <c r="E61" s="15">
        <v>5220.8153190000003</v>
      </c>
      <c r="F61" s="11">
        <f t="shared" si="1"/>
        <v>-2787.1789859999999</v>
      </c>
      <c r="G61" s="12">
        <f t="shared" si="1"/>
        <v>-5220.7163190000001</v>
      </c>
      <c r="H61" s="37"/>
      <c r="I61" s="14">
        <v>0</v>
      </c>
      <c r="J61" s="15">
        <v>0</v>
      </c>
      <c r="K61" s="14">
        <v>2462.1270880000002</v>
      </c>
      <c r="L61" s="15">
        <v>4969.9171829999996</v>
      </c>
      <c r="M61" s="11">
        <f t="shared" si="2"/>
        <v>-2462.1270880000002</v>
      </c>
      <c r="N61" s="12">
        <f t="shared" si="2"/>
        <v>-4969.9171829999996</v>
      </c>
      <c r="O61" s="44"/>
      <c r="P61" s="45">
        <f t="shared" si="3"/>
        <v>1</v>
      </c>
      <c r="Q61" s="46">
        <f t="shared" si="3"/>
        <v>1</v>
      </c>
      <c r="R61" s="47">
        <f t="shared" si="3"/>
        <v>0.13202482503210244</v>
      </c>
      <c r="S61" s="46">
        <f t="shared" si="3"/>
        <v>5.048336355748903E-2</v>
      </c>
      <c r="T61" s="48">
        <f t="shared" si="3"/>
        <v>-0.13202076350333369</v>
      </c>
      <c r="U61" s="49">
        <f t="shared" si="3"/>
        <v>-5.0463443708454361E-2</v>
      </c>
    </row>
    <row r="62" spans="1:21" ht="15">
      <c r="A62" s="13" t="s">
        <v>203</v>
      </c>
      <c r="B62" s="14">
        <v>0</v>
      </c>
      <c r="C62" s="15">
        <v>0</v>
      </c>
      <c r="D62" s="14">
        <v>88.210509999999999</v>
      </c>
      <c r="E62" s="15">
        <v>12050.544943999999</v>
      </c>
      <c r="F62" s="11">
        <f t="shared" si="1"/>
        <v>-88.210509999999999</v>
      </c>
      <c r="G62" s="12">
        <f t="shared" si="1"/>
        <v>-12050.544943999999</v>
      </c>
      <c r="H62" s="37"/>
      <c r="I62" s="14">
        <v>0</v>
      </c>
      <c r="J62" s="15">
        <v>0</v>
      </c>
      <c r="K62" s="14">
        <v>76.959760000000003</v>
      </c>
      <c r="L62" s="15">
        <v>9963.3514329999998</v>
      </c>
      <c r="M62" s="11">
        <f t="shared" si="2"/>
        <v>-76.959760000000003</v>
      </c>
      <c r="N62" s="12">
        <f t="shared" si="2"/>
        <v>-9963.3514329999998</v>
      </c>
      <c r="O62" s="44"/>
      <c r="P62" s="45">
        <f t="shared" si="3"/>
        <v>0</v>
      </c>
      <c r="Q62" s="46">
        <f t="shared" si="3"/>
        <v>0</v>
      </c>
      <c r="R62" s="47">
        <f t="shared" si="3"/>
        <v>0.14619003489615867</v>
      </c>
      <c r="S62" s="46">
        <f t="shared" si="3"/>
        <v>0.20948709127000434</v>
      </c>
      <c r="T62" s="48">
        <f t="shared" si="3"/>
        <v>-0.14619003489615867</v>
      </c>
      <c r="U62" s="49">
        <f t="shared" si="3"/>
        <v>-0.20948709127000434</v>
      </c>
    </row>
    <row r="63" spans="1:21">
      <c r="A63" s="13" t="s">
        <v>197</v>
      </c>
      <c r="B63" s="14">
        <v>13.68501</v>
      </c>
      <c r="C63" s="15">
        <v>40.712150000000001</v>
      </c>
      <c r="D63" s="14">
        <v>0</v>
      </c>
      <c r="E63" s="15">
        <v>0</v>
      </c>
      <c r="F63" s="11">
        <f t="shared" si="1"/>
        <v>13.68501</v>
      </c>
      <c r="G63" s="12">
        <f t="shared" si="1"/>
        <v>40.712150000000001</v>
      </c>
      <c r="H63" s="37"/>
      <c r="I63" s="14">
        <v>13.667999999999999</v>
      </c>
      <c r="J63" s="15">
        <v>7.6307999999999998</v>
      </c>
      <c r="K63" s="14">
        <v>0</v>
      </c>
      <c r="L63" s="15">
        <v>0</v>
      </c>
      <c r="M63" s="11">
        <f t="shared" si="2"/>
        <v>13.667999999999999</v>
      </c>
      <c r="N63" s="12">
        <f t="shared" si="2"/>
        <v>7.6307999999999998</v>
      </c>
      <c r="O63" s="44"/>
      <c r="P63" s="45">
        <f t="shared" si="3"/>
        <v>1.2445127304653832E-3</v>
      </c>
      <c r="Q63" s="46">
        <f t="shared" si="3"/>
        <v>4.3352400796770985</v>
      </c>
      <c r="R63" s="47">
        <f t="shared" si="3"/>
        <v>0</v>
      </c>
      <c r="S63" s="46">
        <f t="shared" si="3"/>
        <v>0</v>
      </c>
      <c r="T63" s="48">
        <f t="shared" si="3"/>
        <v>1.2445127304653832E-3</v>
      </c>
      <c r="U63" s="49">
        <f t="shared" si="3"/>
        <v>4.3352400796770985</v>
      </c>
    </row>
    <row r="64" spans="1:21">
      <c r="A64" s="13" t="s">
        <v>50</v>
      </c>
      <c r="B64" s="14">
        <v>240.35221000000001</v>
      </c>
      <c r="C64" s="15">
        <v>1080.9773299999999</v>
      </c>
      <c r="D64" s="14">
        <v>195.56</v>
      </c>
      <c r="E64" s="15">
        <v>857.51872000000003</v>
      </c>
      <c r="F64" s="11">
        <f t="shared" ref="F64" si="4">B64-D64</f>
        <v>44.792210000000011</v>
      </c>
      <c r="G64" s="12">
        <f t="shared" ref="G64" si="5">C64-E64</f>
        <v>223.45860999999991</v>
      </c>
      <c r="H64" s="37"/>
      <c r="I64" s="14">
        <v>1.5069999999999999</v>
      </c>
      <c r="J64" s="15">
        <v>10.4535</v>
      </c>
      <c r="K64" s="14">
        <v>136.57499999999999</v>
      </c>
      <c r="L64" s="15">
        <v>417.78133000000003</v>
      </c>
      <c r="M64" s="11">
        <f t="shared" si="2"/>
        <v>-135.06799999999998</v>
      </c>
      <c r="N64" s="12">
        <f t="shared" si="2"/>
        <v>-407.32783000000001</v>
      </c>
      <c r="O64" s="44"/>
      <c r="P64" s="45">
        <f t="shared" ref="P64" si="6">IF(AND(I64=0,B64=0),0,IF(AND(I64=0,B64&lt;&gt;0),1*SIGN(B64),1*(B64-I64)/ABS(I64)))</f>
        <v>158.49051758460519</v>
      </c>
      <c r="Q64" s="46">
        <f t="shared" ref="Q64" si="7">IF(AND(J64=0,C64=0),0,IF(AND(J64=0,C64&lt;&gt;0),1*SIGN(C64),1*(C64-J64)/ABS(J64)))</f>
        <v>102.40817238245562</v>
      </c>
      <c r="R64" s="47">
        <f t="shared" si="3"/>
        <v>0.43188724144243101</v>
      </c>
      <c r="S64" s="46">
        <f t="shared" si="3"/>
        <v>1.0525539520878062</v>
      </c>
      <c r="T64" s="48">
        <f t="shared" si="3"/>
        <v>1.3316271063464331</v>
      </c>
      <c r="U64" s="49">
        <f t="shared" si="3"/>
        <v>1.5485964708082918</v>
      </c>
    </row>
    <row r="65" spans="1:21">
      <c r="A65" s="13" t="s">
        <v>51</v>
      </c>
      <c r="B65" s="14">
        <v>2.32E-3</v>
      </c>
      <c r="C65" s="15">
        <v>1.6000000000000001E-3</v>
      </c>
      <c r="D65" s="14">
        <v>0</v>
      </c>
      <c r="E65" s="15">
        <v>0</v>
      </c>
      <c r="F65" s="11">
        <f t="shared" si="1"/>
        <v>2.32E-3</v>
      </c>
      <c r="G65" s="12">
        <f t="shared" si="1"/>
        <v>1.6000000000000001E-3</v>
      </c>
      <c r="H65" s="37"/>
      <c r="I65" s="14">
        <v>0</v>
      </c>
      <c r="J65" s="15">
        <v>0</v>
      </c>
      <c r="K65" s="14">
        <v>0</v>
      </c>
      <c r="L65" s="15">
        <v>0</v>
      </c>
      <c r="M65" s="11">
        <f t="shared" si="2"/>
        <v>0</v>
      </c>
      <c r="N65" s="12">
        <f t="shared" si="2"/>
        <v>0</v>
      </c>
      <c r="O65" s="44"/>
      <c r="P65" s="45">
        <f t="shared" si="3"/>
        <v>1</v>
      </c>
      <c r="Q65" s="46">
        <f t="shared" si="3"/>
        <v>1</v>
      </c>
      <c r="R65" s="47">
        <f t="shared" si="3"/>
        <v>0</v>
      </c>
      <c r="S65" s="46">
        <f t="shared" si="3"/>
        <v>0</v>
      </c>
      <c r="T65" s="48">
        <f t="shared" si="3"/>
        <v>1</v>
      </c>
      <c r="U65" s="49">
        <f t="shared" si="3"/>
        <v>1</v>
      </c>
    </row>
    <row r="66" spans="1:21">
      <c r="A66" s="13" t="s">
        <v>52</v>
      </c>
      <c r="B66" s="14">
        <v>3.8400000000000001E-3</v>
      </c>
      <c r="C66" s="15">
        <v>2.5250000000000002E-2</v>
      </c>
      <c r="D66" s="14">
        <v>1204.9828199999999</v>
      </c>
      <c r="E66" s="15">
        <v>2402.3755270000001</v>
      </c>
      <c r="F66" s="11">
        <f t="shared" si="1"/>
        <v>-1204.9789799999999</v>
      </c>
      <c r="G66" s="12">
        <f t="shared" si="1"/>
        <v>-2402.350277</v>
      </c>
      <c r="H66" s="37"/>
      <c r="I66" s="14">
        <v>0.121</v>
      </c>
      <c r="J66" s="15">
        <v>0.83150000000000002</v>
      </c>
      <c r="K66" s="14">
        <v>1640.249626</v>
      </c>
      <c r="L66" s="15">
        <v>2894.695115</v>
      </c>
      <c r="M66" s="11">
        <f t="shared" si="2"/>
        <v>-1640.1286259999999</v>
      </c>
      <c r="N66" s="12">
        <f t="shared" si="2"/>
        <v>-2893.8636150000002</v>
      </c>
      <c r="O66" s="44"/>
      <c r="P66" s="45">
        <f t="shared" si="3"/>
        <v>-0.9682644628099174</v>
      </c>
      <c r="Q66" s="46">
        <f t="shared" si="3"/>
        <v>-0.96963319302465423</v>
      </c>
      <c r="R66" s="47">
        <f t="shared" si="3"/>
        <v>-0.26536619737659373</v>
      </c>
      <c r="S66" s="46">
        <f t="shared" si="3"/>
        <v>-0.17007649111260542</v>
      </c>
      <c r="T66" s="48">
        <f t="shared" si="3"/>
        <v>0.26531434126679287</v>
      </c>
      <c r="U66" s="49">
        <f t="shared" si="3"/>
        <v>0.16984675278140229</v>
      </c>
    </row>
    <row r="67" spans="1:21">
      <c r="A67" s="13" t="s">
        <v>53</v>
      </c>
      <c r="B67" s="14">
        <v>47.392850000000003</v>
      </c>
      <c r="C67" s="15">
        <v>194.38754</v>
      </c>
      <c r="D67" s="14">
        <v>297.183111</v>
      </c>
      <c r="E67" s="15">
        <v>1966.0429610000001</v>
      </c>
      <c r="F67" s="11">
        <f t="shared" si="1"/>
        <v>-249.79026099999999</v>
      </c>
      <c r="G67" s="12">
        <f t="shared" si="1"/>
        <v>-1771.6554210000002</v>
      </c>
      <c r="H67" s="37"/>
      <c r="I67" s="14">
        <v>48.795760000000001</v>
      </c>
      <c r="J67" s="15">
        <v>173.97792000000001</v>
      </c>
      <c r="K67" s="14">
        <v>213.812352</v>
      </c>
      <c r="L67" s="15">
        <v>1485.9073430000001</v>
      </c>
      <c r="M67" s="11">
        <f t="shared" si="2"/>
        <v>-165.016592</v>
      </c>
      <c r="N67" s="12">
        <f t="shared" si="2"/>
        <v>-1311.929423</v>
      </c>
      <c r="O67" s="44"/>
      <c r="P67" s="45">
        <f t="shared" si="3"/>
        <v>-2.8750653745325382E-2</v>
      </c>
      <c r="Q67" s="46">
        <f t="shared" si="3"/>
        <v>0.11731155309823217</v>
      </c>
      <c r="R67" s="47">
        <f t="shared" si="3"/>
        <v>0.38992489545225145</v>
      </c>
      <c r="S67" s="46">
        <f t="shared" si="3"/>
        <v>0.32312621662574287</v>
      </c>
      <c r="T67" s="48">
        <f t="shared" si="3"/>
        <v>-0.51372815286356166</v>
      </c>
      <c r="U67" s="49">
        <f t="shared" si="3"/>
        <v>-0.35041976339606806</v>
      </c>
    </row>
    <row r="68" spans="1:21">
      <c r="A68" s="13" t="s">
        <v>54</v>
      </c>
      <c r="B68" s="14">
        <v>0</v>
      </c>
      <c r="C68" s="15">
        <v>0</v>
      </c>
      <c r="D68" s="14">
        <v>52.5</v>
      </c>
      <c r="E68" s="15">
        <v>209.50112999999999</v>
      </c>
      <c r="F68" s="11">
        <f t="shared" si="1"/>
        <v>-52.5</v>
      </c>
      <c r="G68" s="12">
        <f t="shared" si="1"/>
        <v>-209.50112999999999</v>
      </c>
      <c r="H68" s="37"/>
      <c r="I68" s="14">
        <v>0</v>
      </c>
      <c r="J68" s="15">
        <v>0</v>
      </c>
      <c r="K68" s="14">
        <v>147.65199999999999</v>
      </c>
      <c r="L68" s="15">
        <v>655.54528000000005</v>
      </c>
      <c r="M68" s="11">
        <f t="shared" si="2"/>
        <v>-147.65199999999999</v>
      </c>
      <c r="N68" s="12">
        <f t="shared" si="2"/>
        <v>-655.54528000000005</v>
      </c>
      <c r="O68" s="44"/>
      <c r="P68" s="45">
        <f t="shared" si="3"/>
        <v>0</v>
      </c>
      <c r="Q68" s="46">
        <f t="shared" si="3"/>
        <v>0</v>
      </c>
      <c r="R68" s="47">
        <f t="shared" si="3"/>
        <v>-0.6444342101698588</v>
      </c>
      <c r="S68" s="46">
        <f t="shared" si="3"/>
        <v>-0.68041699575657077</v>
      </c>
      <c r="T68" s="48">
        <f t="shared" si="3"/>
        <v>0.6444342101698588</v>
      </c>
      <c r="U68" s="49">
        <f t="shared" si="3"/>
        <v>0.68041699575657077</v>
      </c>
    </row>
    <row r="69" spans="1:21">
      <c r="A69" s="16" t="s">
        <v>55</v>
      </c>
      <c r="B69" s="17">
        <f>B11-SUM(B12:B68)</f>
        <v>227177.80741900112</v>
      </c>
      <c r="C69" s="18">
        <f>C11-SUM(C12:C68)</f>
        <v>448006.39996599965</v>
      </c>
      <c r="D69" s="17">
        <f>D11-SUM(D12:D68)</f>
        <v>445841.94534899946</v>
      </c>
      <c r="E69" s="18">
        <f>E11-SUM(E12:E68)</f>
        <v>775034.65150700021</v>
      </c>
      <c r="F69" s="17">
        <f>B69-D69</f>
        <v>-218664.13792999834</v>
      </c>
      <c r="G69" s="18">
        <f>C69-E69</f>
        <v>-327028.25154100056</v>
      </c>
      <c r="H69" s="37"/>
      <c r="I69" s="17">
        <f>I11-SUM(I12:I68)</f>
        <v>220419.85431909934</v>
      </c>
      <c r="J69" s="18">
        <f>J11-SUM(J12:J68)</f>
        <v>410724.36076000007</v>
      </c>
      <c r="K69" s="17">
        <f>K11-SUM(K12:K68)</f>
        <v>414121.23139000032</v>
      </c>
      <c r="L69" s="18">
        <f>L11-SUM(L12:L68)</f>
        <v>629821.76198800025</v>
      </c>
      <c r="M69" s="17">
        <f>I69-K69</f>
        <v>-193701.37707090098</v>
      </c>
      <c r="N69" s="18">
        <f>J69-L69</f>
        <v>-219097.40122800018</v>
      </c>
      <c r="O69" s="44"/>
      <c r="P69" s="59">
        <f t="shared" si="3"/>
        <v>3.0659457247069838E-2</v>
      </c>
      <c r="Q69" s="60">
        <f t="shared" si="3"/>
        <v>9.0771434002632045E-2</v>
      </c>
      <c r="R69" s="61">
        <f t="shared" si="3"/>
        <v>7.659765197869324E-2</v>
      </c>
      <c r="S69" s="60">
        <f t="shared" si="3"/>
        <v>0.2305618800160904</v>
      </c>
      <c r="T69" s="62">
        <f t="shared" si="3"/>
        <v>-0.12887239748409313</v>
      </c>
      <c r="U69" s="63">
        <f t="shared" si="3"/>
        <v>-0.49261583984140406</v>
      </c>
    </row>
    <row r="70" spans="1:21">
      <c r="A70" s="64"/>
      <c r="B70" s="64"/>
      <c r="C70" s="64"/>
      <c r="D70" s="64"/>
      <c r="E70" s="64"/>
      <c r="F70" s="64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1">
      <c r="A71" s="19"/>
      <c r="B71" s="20"/>
      <c r="C71" s="20"/>
      <c r="D71" s="20"/>
      <c r="E71" s="20"/>
      <c r="F71" s="4"/>
      <c r="G71" s="4"/>
      <c r="H71" s="4"/>
      <c r="I71" s="10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19"/>
      <c r="B72" s="20"/>
      <c r="C72" s="20"/>
      <c r="D72" s="20"/>
      <c r="E72" s="2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19"/>
      <c r="B73" s="20"/>
      <c r="C73" s="20"/>
      <c r="D73" s="20"/>
      <c r="E73" s="2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19"/>
      <c r="B74" s="20"/>
      <c r="C74" s="20"/>
      <c r="D74" s="20"/>
      <c r="E74" s="2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19"/>
      <c r="B75" s="20"/>
      <c r="C75" s="20"/>
      <c r="D75" s="20"/>
      <c r="E75" s="2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19"/>
      <c r="B76" s="20"/>
      <c r="C76" s="20"/>
      <c r="D76" s="20"/>
      <c r="E76" s="2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19"/>
      <c r="B77" s="20"/>
      <c r="C77" s="20"/>
      <c r="D77" s="20"/>
      <c r="E77" s="2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19"/>
      <c r="B78" s="20"/>
      <c r="C78" s="20"/>
      <c r="D78" s="20"/>
      <c r="E78" s="2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19"/>
      <c r="B79" s="20"/>
      <c r="C79" s="20"/>
      <c r="D79" s="21"/>
      <c r="E79" s="22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</sheetData>
  <mergeCells count="18">
    <mergeCell ref="P8:U8"/>
    <mergeCell ref="B9:C9"/>
    <mergeCell ref="D9:E9"/>
    <mergeCell ref="F9:G9"/>
    <mergeCell ref="I9:J9"/>
    <mergeCell ref="K9:L9"/>
    <mergeCell ref="M9:N9"/>
    <mergeCell ref="P9:Q9"/>
    <mergeCell ref="R9:S9"/>
    <mergeCell ref="T9:U9"/>
    <mergeCell ref="A8:A10"/>
    <mergeCell ref="B8:G8"/>
    <mergeCell ref="I8:N8"/>
    <mergeCell ref="E1:K1"/>
    <mergeCell ref="A3:G3"/>
    <mergeCell ref="A4:G4"/>
    <mergeCell ref="A5:C5"/>
    <mergeCell ref="A6:H6"/>
  </mergeCells>
  <conditionalFormatting sqref="V38:W38 W39:X39 P12:U50 P53:U69">
    <cfRule type="cellIs" dxfId="7" priority="8" operator="lessThan">
      <formula>0</formula>
    </cfRule>
  </conditionalFormatting>
  <conditionalFormatting sqref="P11:U11">
    <cfRule type="cellIs" dxfId="6" priority="7" operator="lessThan">
      <formula>0</formula>
    </cfRule>
  </conditionalFormatting>
  <conditionalFormatting sqref="V38:W38 W39:X39 P12:U50 P53:U69">
    <cfRule type="cellIs" dxfId="5" priority="6" operator="lessThan">
      <formula>0</formula>
    </cfRule>
  </conditionalFormatting>
  <conditionalFormatting sqref="P11:U11">
    <cfRule type="cellIs" dxfId="4" priority="5" operator="lessThan">
      <formula>0</formula>
    </cfRule>
  </conditionalFormatting>
  <conditionalFormatting sqref="P51:U51">
    <cfRule type="cellIs" dxfId="3" priority="4" operator="lessThan">
      <formula>0</formula>
    </cfRule>
  </conditionalFormatting>
  <conditionalFormatting sqref="P51:U51">
    <cfRule type="cellIs" dxfId="2" priority="3" operator="lessThan">
      <formula>0</formula>
    </cfRule>
  </conditionalFormatting>
  <conditionalFormatting sqref="P52:U52">
    <cfRule type="cellIs" dxfId="1" priority="2" operator="lessThan">
      <formula>0</formula>
    </cfRule>
  </conditionalFormatting>
  <conditionalFormatting sqref="P52:U52">
    <cfRule type="cellIs" dxfId="0" priority="1" operator="lessThan">
      <formula>0</formula>
    </cfRule>
  </conditionalFormatting>
  <hyperlinks>
    <hyperlink ref="L1" location="ÍNDICE!A1" display="ÍNDICE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09" workbookViewId="0">
      <selection activeCell="B9" sqref="B9"/>
    </sheetView>
  </sheetViews>
  <sheetFormatPr baseColWidth="10" defaultColWidth="11.44140625" defaultRowHeight="14.4"/>
  <cols>
    <col min="1" max="1" width="12.5546875" customWidth="1"/>
    <col min="2" max="2" width="104.5546875" customWidth="1"/>
    <col min="3" max="3" width="15.33203125" customWidth="1"/>
  </cols>
  <sheetData>
    <row r="1" spans="1:2">
      <c r="A1" s="2" t="s">
        <v>65</v>
      </c>
    </row>
    <row r="3" spans="1:2">
      <c r="A3" s="65" t="s">
        <v>66</v>
      </c>
    </row>
    <row r="4" spans="1:2">
      <c r="A4" s="66" t="s">
        <v>67</v>
      </c>
    </row>
    <row r="5" spans="1:2">
      <c r="A5" s="66" t="s">
        <v>68</v>
      </c>
    </row>
    <row r="6" spans="1:2" ht="28.5" customHeight="1">
      <c r="A6" s="109" t="s">
        <v>69</v>
      </c>
      <c r="B6" s="109"/>
    </row>
    <row r="8" spans="1:2">
      <c r="A8" s="68" t="s">
        <v>70</v>
      </c>
    </row>
    <row r="9" spans="1:2">
      <c r="A9" s="67" t="s">
        <v>71</v>
      </c>
    </row>
    <row r="10" spans="1:2">
      <c r="A10" s="68" t="s">
        <v>72</v>
      </c>
    </row>
    <row r="11" spans="1:2">
      <c r="A11" s="67"/>
      <c r="B11" s="67" t="s">
        <v>73</v>
      </c>
    </row>
    <row r="12" spans="1:2">
      <c r="A12" s="67"/>
      <c r="B12" s="67"/>
    </row>
    <row r="13" spans="1:2">
      <c r="A13" s="67"/>
      <c r="B13" s="67" t="s">
        <v>74</v>
      </c>
    </row>
    <row r="14" spans="1:2">
      <c r="B14" s="67" t="s">
        <v>75</v>
      </c>
    </row>
    <row r="15" spans="1:2">
      <c r="B15" s="67" t="s">
        <v>76</v>
      </c>
    </row>
    <row r="16" spans="1:2">
      <c r="B16" s="67" t="s">
        <v>77</v>
      </c>
    </row>
    <row r="17" spans="1:2">
      <c r="B17" s="69" t="s">
        <v>78</v>
      </c>
    </row>
    <row r="18" spans="1:2">
      <c r="B18" s="69" t="s">
        <v>79</v>
      </c>
    </row>
    <row r="19" spans="1:2">
      <c r="B19" s="67" t="s">
        <v>80</v>
      </c>
    </row>
    <row r="20" spans="1:2">
      <c r="B20" s="67" t="s">
        <v>81</v>
      </c>
    </row>
    <row r="21" spans="1:2">
      <c r="B21" s="67" t="s">
        <v>82</v>
      </c>
    </row>
    <row r="22" spans="1:2">
      <c r="B22" s="67" t="s">
        <v>83</v>
      </c>
    </row>
    <row r="23" spans="1:2">
      <c r="B23" s="67" t="s">
        <v>84</v>
      </c>
    </row>
    <row r="24" spans="1:2">
      <c r="B24" s="67" t="s">
        <v>85</v>
      </c>
    </row>
    <row r="25" spans="1:2">
      <c r="B25" s="67" t="s">
        <v>86</v>
      </c>
    </row>
    <row r="26" spans="1:2">
      <c r="B26" s="67" t="s">
        <v>87</v>
      </c>
    </row>
    <row r="28" spans="1:2">
      <c r="A28" s="70" t="s">
        <v>88</v>
      </c>
    </row>
    <row r="29" spans="1:2">
      <c r="A29" s="70" t="s">
        <v>89</v>
      </c>
    </row>
    <row r="32" spans="1:2">
      <c r="A32" s="2" t="s">
        <v>90</v>
      </c>
    </row>
    <row r="34" spans="1:5">
      <c r="A34" s="110" t="s">
        <v>91</v>
      </c>
      <c r="B34" s="110"/>
      <c r="C34" s="71"/>
      <c r="D34" s="71"/>
      <c r="E34" s="71"/>
    </row>
    <row r="35" spans="1:5">
      <c r="A35" s="72" t="s">
        <v>92</v>
      </c>
      <c r="B35" s="73" t="s">
        <v>93</v>
      </c>
      <c r="C35" s="74"/>
      <c r="D35" s="74"/>
      <c r="E35" s="74"/>
    </row>
    <row r="36" spans="1:5">
      <c r="A36" s="75">
        <v>1</v>
      </c>
      <c r="B36" s="76" t="s">
        <v>94</v>
      </c>
      <c r="C36" s="74"/>
      <c r="D36" s="74"/>
      <c r="E36" s="74"/>
    </row>
    <row r="37" spans="1:5">
      <c r="A37" s="75">
        <v>2</v>
      </c>
      <c r="B37" s="76" t="s">
        <v>95</v>
      </c>
      <c r="C37" s="74"/>
      <c r="D37" s="74"/>
      <c r="E37" s="74"/>
    </row>
    <row r="38" spans="1:5" ht="28.8">
      <c r="A38" s="75">
        <v>4</v>
      </c>
      <c r="B38" s="76" t="s">
        <v>96</v>
      </c>
    </row>
    <row r="39" spans="1:5">
      <c r="A39" s="75">
        <v>5</v>
      </c>
      <c r="B39" s="76" t="s">
        <v>97</v>
      </c>
    </row>
    <row r="40" spans="1:5">
      <c r="A40" s="75">
        <v>6</v>
      </c>
      <c r="B40" s="76" t="s">
        <v>98</v>
      </c>
    </row>
    <row r="41" spans="1:5">
      <c r="A41" s="75">
        <v>7</v>
      </c>
      <c r="B41" s="76" t="s">
        <v>99</v>
      </c>
    </row>
    <row r="42" spans="1:5">
      <c r="A42" s="75">
        <v>8</v>
      </c>
      <c r="B42" s="76" t="s">
        <v>100</v>
      </c>
    </row>
    <row r="43" spans="1:5">
      <c r="A43" s="75">
        <v>9</v>
      </c>
      <c r="B43" s="76" t="s">
        <v>101</v>
      </c>
    </row>
    <row r="44" spans="1:5">
      <c r="A44" s="75">
        <v>10</v>
      </c>
      <c r="B44" s="76" t="s">
        <v>102</v>
      </c>
    </row>
    <row r="45" spans="1:5">
      <c r="A45" s="75">
        <v>11</v>
      </c>
      <c r="B45" s="76" t="s">
        <v>103</v>
      </c>
    </row>
    <row r="46" spans="1:5">
      <c r="A46" s="75">
        <v>12</v>
      </c>
      <c r="B46" s="76" t="s">
        <v>104</v>
      </c>
    </row>
    <row r="47" spans="1:5">
      <c r="A47" s="75">
        <v>13</v>
      </c>
      <c r="B47" s="76" t="s">
        <v>105</v>
      </c>
    </row>
    <row r="48" spans="1:5">
      <c r="A48" s="75">
        <v>14</v>
      </c>
      <c r="B48" s="76" t="s">
        <v>106</v>
      </c>
    </row>
    <row r="49" spans="1:2" ht="28.8">
      <c r="A49" s="75">
        <v>15</v>
      </c>
      <c r="B49" s="76" t="s">
        <v>107</v>
      </c>
    </row>
    <row r="50" spans="1:2">
      <c r="A50" s="75">
        <v>16</v>
      </c>
      <c r="B50" s="76" t="s">
        <v>108</v>
      </c>
    </row>
    <row r="51" spans="1:2">
      <c r="A51" s="75">
        <v>17</v>
      </c>
      <c r="B51" s="76" t="s">
        <v>109</v>
      </c>
    </row>
    <row r="52" spans="1:2">
      <c r="A52" s="75">
        <v>18</v>
      </c>
      <c r="B52" s="76" t="s">
        <v>110</v>
      </c>
    </row>
    <row r="53" spans="1:2">
      <c r="A53" s="75">
        <v>19</v>
      </c>
      <c r="B53" s="76" t="s">
        <v>111</v>
      </c>
    </row>
    <row r="54" spans="1:2">
      <c r="A54" s="75">
        <v>20</v>
      </c>
      <c r="B54" s="76" t="s">
        <v>112</v>
      </c>
    </row>
    <row r="55" spans="1:2">
      <c r="A55" s="75">
        <v>21</v>
      </c>
      <c r="B55" s="76" t="s">
        <v>113</v>
      </c>
    </row>
    <row r="56" spans="1:2">
      <c r="A56" s="75">
        <v>22</v>
      </c>
      <c r="B56" s="76" t="s">
        <v>114</v>
      </c>
    </row>
    <row r="57" spans="1:2">
      <c r="A57" s="75">
        <v>23</v>
      </c>
      <c r="B57" s="76" t="s">
        <v>115</v>
      </c>
    </row>
    <row r="58" spans="1:2">
      <c r="A58" s="75">
        <v>24</v>
      </c>
      <c r="B58" s="76" t="s">
        <v>116</v>
      </c>
    </row>
    <row r="59" spans="1:2">
      <c r="A59" s="75">
        <v>40</v>
      </c>
      <c r="B59" s="76" t="s">
        <v>117</v>
      </c>
    </row>
    <row r="60" spans="1:2">
      <c r="A60" s="75">
        <v>44</v>
      </c>
      <c r="B60" s="76" t="s">
        <v>118</v>
      </c>
    </row>
    <row r="61" spans="1:2">
      <c r="A61" s="75">
        <v>45</v>
      </c>
      <c r="B61" s="76" t="s">
        <v>119</v>
      </c>
    </row>
    <row r="62" spans="1:2">
      <c r="A62" s="75">
        <v>46</v>
      </c>
      <c r="B62" s="76" t="s">
        <v>120</v>
      </c>
    </row>
    <row r="63" spans="1:2" ht="15" customHeight="1">
      <c r="A63" s="75">
        <v>47</v>
      </c>
      <c r="B63" s="76" t="s">
        <v>121</v>
      </c>
    </row>
    <row r="64" spans="1:2">
      <c r="A64" s="75">
        <v>48</v>
      </c>
      <c r="B64" s="76" t="s">
        <v>122</v>
      </c>
    </row>
    <row r="65" spans="1:2" ht="57.6">
      <c r="A65" s="75">
        <v>3301</v>
      </c>
      <c r="B65" s="76" t="s">
        <v>123</v>
      </c>
    </row>
    <row r="66" spans="1:2">
      <c r="A66" s="75">
        <v>3501</v>
      </c>
      <c r="B66" s="76" t="s">
        <v>124</v>
      </c>
    </row>
    <row r="67" spans="1:2" ht="33.75" customHeight="1">
      <c r="A67" s="75">
        <v>3502</v>
      </c>
      <c r="B67" s="76" t="s">
        <v>125</v>
      </c>
    </row>
    <row r="68" spans="1:2" ht="35.25" customHeight="1">
      <c r="A68" s="75">
        <v>3503</v>
      </c>
      <c r="B68" s="76" t="s">
        <v>126</v>
      </c>
    </row>
    <row r="69" spans="1:2" ht="28.8">
      <c r="A69" s="75">
        <v>3504</v>
      </c>
      <c r="B69" s="76" t="s">
        <v>127</v>
      </c>
    </row>
    <row r="70" spans="1:2" ht="28.8">
      <c r="A70" s="75">
        <v>3505</v>
      </c>
      <c r="B70" s="76" t="s">
        <v>128</v>
      </c>
    </row>
    <row r="71" spans="1:2">
      <c r="A71" s="75">
        <v>3823</v>
      </c>
      <c r="B71" s="77" t="s">
        <v>129</v>
      </c>
    </row>
    <row r="72" spans="1:2" ht="33" customHeight="1">
      <c r="A72" s="75">
        <v>4101</v>
      </c>
      <c r="B72" s="76" t="s">
        <v>130</v>
      </c>
    </row>
    <row r="73" spans="1:2" ht="43.2">
      <c r="A73" s="75">
        <v>4102</v>
      </c>
      <c r="B73" s="76" t="s">
        <v>131</v>
      </c>
    </row>
    <row r="74" spans="1:2" ht="43.2">
      <c r="A74" s="75">
        <v>4103</v>
      </c>
      <c r="B74" s="76" t="s">
        <v>132</v>
      </c>
    </row>
    <row r="75" spans="1:2" ht="28.8">
      <c r="A75" s="75">
        <v>4301</v>
      </c>
      <c r="B75" s="76" t="s">
        <v>133</v>
      </c>
    </row>
    <row r="76" spans="1:2">
      <c r="A76" s="75">
        <v>5001</v>
      </c>
      <c r="B76" s="76" t="s">
        <v>134</v>
      </c>
    </row>
    <row r="77" spans="1:2">
      <c r="A77" s="75">
        <v>5002</v>
      </c>
      <c r="B77" s="76" t="s">
        <v>135</v>
      </c>
    </row>
    <row r="78" spans="1:2">
      <c r="A78" s="75">
        <v>5003</v>
      </c>
      <c r="B78" s="76" t="s">
        <v>136</v>
      </c>
    </row>
    <row r="79" spans="1:2">
      <c r="A79" s="75">
        <v>5101</v>
      </c>
      <c r="B79" s="76" t="s">
        <v>137</v>
      </c>
    </row>
    <row r="80" spans="1:2">
      <c r="A80" s="75">
        <v>5102</v>
      </c>
      <c r="B80" s="76" t="s">
        <v>138</v>
      </c>
    </row>
    <row r="81" spans="1:2">
      <c r="A81" s="75">
        <v>5103</v>
      </c>
      <c r="B81" s="76" t="s">
        <v>139</v>
      </c>
    </row>
    <row r="82" spans="1:2">
      <c r="A82" s="75">
        <v>5201</v>
      </c>
      <c r="B82" s="76" t="s">
        <v>140</v>
      </c>
    </row>
    <row r="83" spans="1:2">
      <c r="A83" s="75">
        <v>5202</v>
      </c>
      <c r="B83" s="76" t="s">
        <v>141</v>
      </c>
    </row>
    <row r="84" spans="1:2">
      <c r="A84" s="75">
        <v>5203</v>
      </c>
      <c r="B84" s="76" t="s">
        <v>142</v>
      </c>
    </row>
    <row r="85" spans="1:2">
      <c r="A85" s="75">
        <v>5301</v>
      </c>
      <c r="B85" s="76" t="s">
        <v>143</v>
      </c>
    </row>
    <row r="86" spans="1:2" ht="28.8">
      <c r="A86" s="75">
        <v>5302</v>
      </c>
      <c r="B86" s="76" t="s">
        <v>144</v>
      </c>
    </row>
    <row r="87" spans="1:2" ht="28.8">
      <c r="A87" s="75">
        <v>5303</v>
      </c>
      <c r="B87" s="76" t="s">
        <v>145</v>
      </c>
    </row>
    <row r="88" spans="1:2" ht="28.8">
      <c r="A88" s="75">
        <v>5304</v>
      </c>
      <c r="B88" s="76" t="s">
        <v>146</v>
      </c>
    </row>
    <row r="89" spans="1:2" ht="43.2">
      <c r="A89" s="75">
        <v>5305</v>
      </c>
      <c r="B89" s="76" t="s">
        <v>147</v>
      </c>
    </row>
    <row r="90" spans="1:2">
      <c r="A90" s="75">
        <v>5306</v>
      </c>
      <c r="B90" s="76" t="s">
        <v>148</v>
      </c>
    </row>
    <row r="91" spans="1:2">
      <c r="A91" s="75">
        <v>5307</v>
      </c>
      <c r="B91" s="76" t="s">
        <v>149</v>
      </c>
    </row>
    <row r="92" spans="1:2">
      <c r="A92" s="75">
        <v>5308</v>
      </c>
      <c r="B92" s="76" t="s">
        <v>150</v>
      </c>
    </row>
    <row r="93" spans="1:2">
      <c r="A93" s="75">
        <v>2905430000</v>
      </c>
      <c r="B93" s="76" t="s">
        <v>151</v>
      </c>
    </row>
    <row r="94" spans="1:2">
      <c r="A94" s="75">
        <v>2905440000</v>
      </c>
      <c r="B94" s="76" t="s">
        <v>152</v>
      </c>
    </row>
    <row r="95" spans="1:2">
      <c r="A95" s="75">
        <v>3809100000</v>
      </c>
      <c r="B95" s="76" t="s">
        <v>153</v>
      </c>
    </row>
    <row r="96" spans="1:2">
      <c r="A96" s="75">
        <v>3823600000</v>
      </c>
      <c r="B96" s="76" t="s">
        <v>154</v>
      </c>
    </row>
    <row r="97" spans="1:2">
      <c r="A97" s="75">
        <v>3824600000</v>
      </c>
      <c r="B97" s="76" t="s">
        <v>154</v>
      </c>
    </row>
    <row r="98" spans="1:2" ht="15" customHeight="1">
      <c r="A98" s="75">
        <v>3826000000</v>
      </c>
      <c r="B98" s="78" t="s">
        <v>155</v>
      </c>
    </row>
    <row r="99" spans="1:2" ht="15" customHeight="1">
      <c r="A99" s="75">
        <v>7117190000</v>
      </c>
      <c r="B99" s="76" t="s">
        <v>156</v>
      </c>
    </row>
    <row r="100" spans="1:2" ht="15" customHeight="1">
      <c r="A100" s="75">
        <v>7117900000</v>
      </c>
      <c r="B100" s="76" t="s">
        <v>156</v>
      </c>
    </row>
    <row r="101" spans="1:2" ht="15" customHeight="1">
      <c r="A101" s="75">
        <v>9401510000</v>
      </c>
      <c r="B101" s="76" t="s">
        <v>157</v>
      </c>
    </row>
    <row r="102" spans="1:2" ht="15" customHeight="1">
      <c r="A102" s="75">
        <v>9401590000</v>
      </c>
      <c r="B102" s="76" t="s">
        <v>158</v>
      </c>
    </row>
    <row r="103" spans="1:2" ht="15" customHeight="1">
      <c r="A103" s="75">
        <v>9401610000</v>
      </c>
      <c r="B103" s="76" t="s">
        <v>159</v>
      </c>
    </row>
    <row r="104" spans="1:2" ht="15" customHeight="1">
      <c r="A104" s="75">
        <v>9401690000</v>
      </c>
      <c r="B104" s="76" t="s">
        <v>160</v>
      </c>
    </row>
    <row r="105" spans="1:2" ht="15" customHeight="1">
      <c r="A105" s="75">
        <v>9403300000</v>
      </c>
      <c r="B105" s="76" t="s">
        <v>161</v>
      </c>
    </row>
    <row r="106" spans="1:2" ht="15" customHeight="1">
      <c r="A106" s="75">
        <v>9403400000</v>
      </c>
      <c r="B106" s="76" t="s">
        <v>162</v>
      </c>
    </row>
    <row r="107" spans="1:2" ht="15" customHeight="1">
      <c r="A107" s="75">
        <v>9403500000</v>
      </c>
      <c r="B107" s="76" t="s">
        <v>163</v>
      </c>
    </row>
    <row r="108" spans="1:2" ht="15" customHeight="1">
      <c r="A108" s="75">
        <v>9403600000</v>
      </c>
      <c r="B108" s="76" t="s">
        <v>164</v>
      </c>
    </row>
    <row r="109" spans="1:2" ht="15" customHeight="1">
      <c r="A109" s="75">
        <v>9403810000</v>
      </c>
      <c r="B109" s="76" t="s">
        <v>165</v>
      </c>
    </row>
    <row r="110" spans="1:2" ht="15" customHeight="1">
      <c r="A110" s="75">
        <v>9403890000</v>
      </c>
      <c r="B110" s="76" t="s">
        <v>166</v>
      </c>
    </row>
    <row r="111" spans="1:2" ht="15" customHeight="1">
      <c r="A111" s="75">
        <v>9602001000</v>
      </c>
      <c r="B111" s="76" t="s">
        <v>167</v>
      </c>
    </row>
    <row r="112" spans="1:2" ht="15" customHeight="1">
      <c r="A112" s="75">
        <v>9602009000</v>
      </c>
      <c r="B112" s="76" t="s">
        <v>156</v>
      </c>
    </row>
    <row r="113" spans="1:2" ht="15" customHeight="1">
      <c r="A113" s="75">
        <v>9606291000</v>
      </c>
      <c r="B113" s="76" t="s">
        <v>168</v>
      </c>
    </row>
    <row r="114" spans="1:2" ht="15" customHeight="1">
      <c r="A114" s="75">
        <v>9606301000</v>
      </c>
      <c r="B114" s="76" t="s">
        <v>169</v>
      </c>
    </row>
    <row r="115" spans="1:2" ht="15" customHeight="1">
      <c r="A115" s="75">
        <v>9614000000</v>
      </c>
      <c r="B115" s="76" t="s">
        <v>170</v>
      </c>
    </row>
    <row r="116" spans="1:2">
      <c r="A116" s="2" t="s">
        <v>171</v>
      </c>
    </row>
    <row r="117" spans="1:2" ht="45" customHeight="1">
      <c r="A117" s="111" t="s">
        <v>172</v>
      </c>
      <c r="B117" s="111"/>
    </row>
    <row r="118" spans="1:2" ht="23.25" customHeight="1">
      <c r="A118" s="111" t="s">
        <v>173</v>
      </c>
      <c r="B118" s="111"/>
    </row>
    <row r="119" spans="1:2" ht="23.25" customHeight="1">
      <c r="A119" s="108" t="s">
        <v>174</v>
      </c>
      <c r="B119" s="108"/>
    </row>
    <row r="120" spans="1:2" ht="35.25" customHeight="1">
      <c r="A120" s="108" t="s">
        <v>189</v>
      </c>
      <c r="B120" s="108"/>
    </row>
    <row r="121" spans="1:2">
      <c r="A121" s="79" t="s">
        <v>175</v>
      </c>
    </row>
    <row r="122" spans="1:2">
      <c r="A122" s="80" t="s">
        <v>176</v>
      </c>
    </row>
    <row r="123" spans="1:2">
      <c r="A123" s="80" t="s">
        <v>177</v>
      </c>
    </row>
    <row r="124" spans="1:2">
      <c r="A124" s="80" t="s">
        <v>178</v>
      </c>
    </row>
    <row r="125" spans="1:2">
      <c r="A125" s="80" t="s">
        <v>179</v>
      </c>
    </row>
    <row r="126" spans="1:2">
      <c r="A126" s="80" t="s">
        <v>56</v>
      </c>
    </row>
    <row r="132" spans="4:6">
      <c r="D132" s="67"/>
      <c r="F132" s="67"/>
    </row>
  </sheetData>
  <mergeCells count="6">
    <mergeCell ref="A120:B120"/>
    <mergeCell ref="A6:B6"/>
    <mergeCell ref="A34:B34"/>
    <mergeCell ref="A117:B117"/>
    <mergeCell ref="A118:B118"/>
    <mergeCell ref="A119:B1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pane ySplit="9" topLeftCell="A10" activePane="bottomLeft" state="frozen"/>
      <selection pane="bottomLeft" activeCell="A7" sqref="A7"/>
    </sheetView>
  </sheetViews>
  <sheetFormatPr baseColWidth="10" defaultColWidth="11.44140625" defaultRowHeight="14.4"/>
  <cols>
    <col min="2" max="2" width="14.33203125" customWidth="1"/>
    <col min="3" max="3" width="13.6640625" customWidth="1"/>
    <col min="4" max="4" width="14.5546875" customWidth="1"/>
    <col min="5" max="6" width="13.6640625" customWidth="1"/>
    <col min="8" max="8" width="14.88671875" customWidth="1"/>
  </cols>
  <sheetData>
    <row r="1" spans="1:10" ht="31.95" customHeight="1">
      <c r="A1" s="94" t="s">
        <v>224</v>
      </c>
      <c r="B1" s="95"/>
      <c r="C1" s="95"/>
      <c r="D1" s="96"/>
      <c r="E1" s="106" t="s">
        <v>225</v>
      </c>
      <c r="F1" s="106"/>
      <c r="G1" s="106"/>
      <c r="H1" s="106"/>
      <c r="I1" s="106"/>
      <c r="J1" s="84" t="s">
        <v>195</v>
      </c>
    </row>
    <row r="2" spans="1:10" ht="7.5" customHeight="1">
      <c r="G2" s="1"/>
    </row>
    <row r="3" spans="1:10">
      <c r="A3" s="116" t="s">
        <v>232</v>
      </c>
      <c r="B3" s="116"/>
      <c r="C3" s="116"/>
      <c r="D3" s="116"/>
      <c r="E3" s="116"/>
      <c r="F3" s="116"/>
      <c r="G3" s="116"/>
      <c r="H3" s="116"/>
    </row>
    <row r="4" spans="1:10">
      <c r="A4" s="116" t="s">
        <v>235</v>
      </c>
      <c r="B4" s="116"/>
      <c r="C4" s="116"/>
      <c r="D4" s="116"/>
      <c r="E4" s="116"/>
      <c r="F4" s="116"/>
      <c r="G4" s="116"/>
      <c r="H4" s="116"/>
    </row>
    <row r="5" spans="1:10">
      <c r="A5" s="116" t="s">
        <v>242</v>
      </c>
      <c r="B5" s="116"/>
      <c r="C5" s="116"/>
      <c r="D5" s="116"/>
      <c r="E5" s="116"/>
      <c r="F5" s="116" t="s">
        <v>249</v>
      </c>
      <c r="G5" s="116"/>
      <c r="H5" s="116"/>
    </row>
    <row r="6" spans="1:10" ht="81" customHeight="1">
      <c r="A6" s="112" t="s">
        <v>248</v>
      </c>
      <c r="B6" s="112"/>
      <c r="C6" s="112"/>
      <c r="D6" s="112"/>
      <c r="E6" s="112"/>
      <c r="F6" s="112"/>
      <c r="G6" s="112"/>
      <c r="H6" s="112"/>
    </row>
    <row r="7" spans="1:10" ht="7.95" customHeight="1">
      <c r="B7" s="101"/>
      <c r="C7" s="101"/>
      <c r="D7" s="101"/>
      <c r="E7" s="101"/>
      <c r="F7" s="101"/>
      <c r="G7" s="101"/>
      <c r="H7" s="101"/>
    </row>
    <row r="8" spans="1:10" ht="16.2">
      <c r="A8" s="113" t="s">
        <v>231</v>
      </c>
      <c r="B8" s="115" t="s">
        <v>0</v>
      </c>
      <c r="C8" s="115"/>
      <c r="D8" s="115" t="s">
        <v>1</v>
      </c>
      <c r="E8" s="115"/>
      <c r="F8" s="115"/>
      <c r="G8" s="115" t="s">
        <v>230</v>
      </c>
      <c r="H8" s="115"/>
    </row>
    <row r="9" spans="1:10" ht="35.25" customHeight="1" thickBot="1">
      <c r="A9" s="114"/>
      <c r="B9" s="100" t="s">
        <v>227</v>
      </c>
      <c r="C9" s="100" t="s">
        <v>229</v>
      </c>
      <c r="D9" s="100" t="s">
        <v>227</v>
      </c>
      <c r="E9" s="100" t="s">
        <v>229</v>
      </c>
      <c r="F9" s="100" t="s">
        <v>228</v>
      </c>
      <c r="G9" s="100" t="s">
        <v>227</v>
      </c>
      <c r="H9" s="100" t="s">
        <v>226</v>
      </c>
    </row>
    <row r="10" spans="1:10">
      <c r="A10" s="99">
        <v>2010</v>
      </c>
      <c r="B10" s="98">
        <v>6741204.9135600002</v>
      </c>
      <c r="C10" s="98">
        <v>4371046.9912099997</v>
      </c>
      <c r="D10" s="98">
        <v>3033267.102</v>
      </c>
      <c r="E10" s="98">
        <v>2164633.9509999999</v>
      </c>
      <c r="F10" s="98">
        <v>2371436.9010000001</v>
      </c>
      <c r="G10" s="97">
        <f t="shared" ref="G10:G21" si="0">B10-D10</f>
        <v>3707937.8115600003</v>
      </c>
      <c r="H10" s="97">
        <f t="shared" ref="H10:H21" si="1">C10-F10</f>
        <v>1999610.0902099996</v>
      </c>
    </row>
    <row r="11" spans="1:10">
      <c r="A11" s="99">
        <v>2011</v>
      </c>
      <c r="B11" s="98">
        <v>7533590.9929600004</v>
      </c>
      <c r="C11" s="98">
        <v>5256750.7988900002</v>
      </c>
      <c r="D11" s="98">
        <v>3141830.2940000002</v>
      </c>
      <c r="E11" s="98">
        <v>2605921.6579999998</v>
      </c>
      <c r="F11" s="98">
        <v>2806330.986</v>
      </c>
      <c r="G11" s="97">
        <f t="shared" si="0"/>
        <v>4391760.6989600006</v>
      </c>
      <c r="H11" s="97">
        <f t="shared" si="1"/>
        <v>2450419.8128900002</v>
      </c>
    </row>
    <row r="12" spans="1:10">
      <c r="A12" s="99">
        <v>2012</v>
      </c>
      <c r="B12" s="98">
        <v>7118129.4733899999</v>
      </c>
      <c r="C12" s="98">
        <v>4957417.5178399999</v>
      </c>
      <c r="D12" s="98">
        <v>2883204.2820000001</v>
      </c>
      <c r="E12" s="98">
        <v>2618946.5019999999</v>
      </c>
      <c r="F12" s="98">
        <v>2816113.1579999998</v>
      </c>
      <c r="G12" s="97">
        <f t="shared" si="0"/>
        <v>4234925.1913900003</v>
      </c>
      <c r="H12" s="97">
        <f t="shared" si="1"/>
        <v>2141304.35984</v>
      </c>
    </row>
    <row r="13" spans="1:10">
      <c r="A13" s="99">
        <v>2013</v>
      </c>
      <c r="B13" s="98">
        <v>7331427.0060000001</v>
      </c>
      <c r="C13" s="98">
        <v>5273911.4309999999</v>
      </c>
      <c r="D13" s="98">
        <v>2775622.3831500001</v>
      </c>
      <c r="E13" s="98">
        <v>2652209.6297300002</v>
      </c>
      <c r="F13" s="98">
        <v>2838163.8749600002</v>
      </c>
      <c r="G13" s="97">
        <f t="shared" si="0"/>
        <v>4555804.6228499999</v>
      </c>
      <c r="H13" s="97">
        <f t="shared" si="1"/>
        <v>2435747.5560399997</v>
      </c>
    </row>
    <row r="14" spans="1:10">
      <c r="A14" s="99">
        <v>2014</v>
      </c>
      <c r="B14" s="98">
        <v>7964031.0630000001</v>
      </c>
      <c r="C14" s="98">
        <v>5844630.9510000004</v>
      </c>
      <c r="D14" s="98">
        <v>3166873.49743</v>
      </c>
      <c r="E14" s="98">
        <v>2721642.6954199998</v>
      </c>
      <c r="F14" s="98">
        <v>2919054.9728600001</v>
      </c>
      <c r="G14" s="97">
        <f t="shared" si="0"/>
        <v>4797157.5655700006</v>
      </c>
      <c r="H14" s="97">
        <f t="shared" si="1"/>
        <v>2925575.9781400003</v>
      </c>
    </row>
    <row r="15" spans="1:10">
      <c r="A15" s="99">
        <v>2015</v>
      </c>
      <c r="B15" s="98">
        <v>8152762.4929999998</v>
      </c>
      <c r="C15" s="98">
        <v>6062007.4419999998</v>
      </c>
      <c r="D15" s="98">
        <v>3117557.6940299999</v>
      </c>
      <c r="E15" s="98">
        <v>2359167.48018</v>
      </c>
      <c r="F15" s="98">
        <v>2524574.6144900001</v>
      </c>
      <c r="G15" s="97">
        <f t="shared" si="0"/>
        <v>5035204.7989699999</v>
      </c>
      <c r="H15" s="97">
        <f t="shared" si="1"/>
        <v>3537432.8275099997</v>
      </c>
    </row>
    <row r="16" spans="1:10">
      <c r="A16" s="99">
        <v>2016</v>
      </c>
      <c r="B16" s="98">
        <v>8423982.7080000006</v>
      </c>
      <c r="C16" s="98">
        <v>5986117.6799999997</v>
      </c>
      <c r="D16" s="98">
        <v>3071934.6926000002</v>
      </c>
      <c r="E16" s="98">
        <v>2013429.49985</v>
      </c>
      <c r="F16" s="98">
        <v>2148070.64646</v>
      </c>
      <c r="G16" s="97">
        <f t="shared" si="0"/>
        <v>5352048.0153999999</v>
      </c>
      <c r="H16" s="97">
        <f t="shared" si="1"/>
        <v>3838047.0335399997</v>
      </c>
    </row>
    <row r="17" spans="1:8">
      <c r="A17" s="99">
        <v>2017</v>
      </c>
      <c r="B17" s="98">
        <v>8806839.1004399993</v>
      </c>
      <c r="C17" s="98">
        <v>6181282.0213890001</v>
      </c>
      <c r="D17" s="98">
        <v>3508916.2346120002</v>
      </c>
      <c r="E17" s="98">
        <v>2400332.2990660002</v>
      </c>
      <c r="F17" s="98">
        <v>2565461.621365</v>
      </c>
      <c r="G17" s="97">
        <f t="shared" si="0"/>
        <v>5297922.8658279991</v>
      </c>
      <c r="H17" s="97">
        <f t="shared" si="1"/>
        <v>3615820.4000240001</v>
      </c>
    </row>
    <row r="18" spans="1:8">
      <c r="A18" s="99">
        <v>2018</v>
      </c>
      <c r="B18" s="98">
        <v>9145927.094406005</v>
      </c>
      <c r="C18" s="98">
        <v>6521681.7465479998</v>
      </c>
      <c r="D18" s="98">
        <v>3829184.9671459999</v>
      </c>
      <c r="E18" s="98">
        <v>2674953.683735</v>
      </c>
      <c r="F18" s="98">
        <v>2858995.7374510001</v>
      </c>
      <c r="G18" s="97">
        <f t="shared" si="0"/>
        <v>5316742.1272600051</v>
      </c>
      <c r="H18" s="97">
        <f t="shared" si="1"/>
        <v>3662686.0090969997</v>
      </c>
    </row>
    <row r="19" spans="1:8" ht="15" customHeight="1">
      <c r="A19" s="99">
        <v>2019</v>
      </c>
      <c r="B19" s="98">
        <v>9058679.6245530006</v>
      </c>
      <c r="C19" s="98">
        <v>6660118.2185620004</v>
      </c>
      <c r="D19" s="98">
        <v>3943403.2010619999</v>
      </c>
      <c r="E19" s="98">
        <v>2664636.9910749998</v>
      </c>
      <c r="F19" s="98">
        <v>2857345.0212480002</v>
      </c>
      <c r="G19" s="97">
        <f t="shared" si="0"/>
        <v>5115276.4234910011</v>
      </c>
      <c r="H19" s="97">
        <f t="shared" si="1"/>
        <v>3802773.1973140002</v>
      </c>
    </row>
    <row r="20" spans="1:8">
      <c r="A20" s="99">
        <v>2020</v>
      </c>
      <c r="B20" s="98">
        <v>9420208.6601480003</v>
      </c>
      <c r="C20" s="98">
        <v>7549400.8635031004</v>
      </c>
      <c r="D20" s="98">
        <v>3996322.1455879998</v>
      </c>
      <c r="E20" s="98">
        <v>2569848.789502</v>
      </c>
      <c r="F20" s="98">
        <v>2763094.594974</v>
      </c>
      <c r="G20" s="97">
        <f t="shared" si="0"/>
        <v>5423886.514560001</v>
      </c>
      <c r="H20" s="97">
        <f t="shared" si="1"/>
        <v>4786306.2685291003</v>
      </c>
    </row>
    <row r="21" spans="1:8">
      <c r="A21" s="99">
        <v>2021</v>
      </c>
      <c r="B21" s="98">
        <v>9407754.1823241003</v>
      </c>
      <c r="C21" s="98">
        <v>7438848.5771770002</v>
      </c>
      <c r="D21" s="98">
        <v>4566804.45866</v>
      </c>
      <c r="E21" s="98">
        <v>3400521.9033670002</v>
      </c>
      <c r="F21" s="98">
        <v>3751654.9028389999</v>
      </c>
      <c r="G21" s="97">
        <f t="shared" si="0"/>
        <v>4840949.7236641003</v>
      </c>
      <c r="H21" s="97">
        <f t="shared" si="1"/>
        <v>3687193.6743380004</v>
      </c>
    </row>
    <row r="22" spans="1:8">
      <c r="A22" s="99" t="s">
        <v>241</v>
      </c>
      <c r="B22" s="98">
        <v>5127473.5756179998</v>
      </c>
      <c r="C22" s="98">
        <v>4216978.6196219996</v>
      </c>
      <c r="D22" s="98">
        <v>2909332.0788639998</v>
      </c>
      <c r="E22" s="98">
        <v>2351795.704688</v>
      </c>
      <c r="F22" s="98">
        <v>2674784.9428110002</v>
      </c>
      <c r="G22" s="97">
        <f t="shared" ref="G22" si="2">B22-D22</f>
        <v>2218141.496754</v>
      </c>
      <c r="H22" s="97">
        <f t="shared" ref="H22" si="3">C22-F22</f>
        <v>1542193.6768109994</v>
      </c>
    </row>
  </sheetData>
  <mergeCells count="10">
    <mergeCell ref="A3:H3"/>
    <mergeCell ref="A4:H4"/>
    <mergeCell ref="A5:E5"/>
    <mergeCell ref="F5:H5"/>
    <mergeCell ref="E1:I1"/>
    <mergeCell ref="A6:H6"/>
    <mergeCell ref="A8:A9"/>
    <mergeCell ref="B8:C8"/>
    <mergeCell ref="D8:F8"/>
    <mergeCell ref="G8:H8"/>
  </mergeCells>
  <hyperlinks>
    <hyperlink ref="J1" location="ÍNDICE!A1" display="ÍNDICE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5"/>
  <sheetViews>
    <sheetView workbookViewId="0">
      <pane ySplit="10" topLeftCell="A48" activePane="bottomLeft" state="frozen"/>
      <selection pane="bottomLeft" activeCell="M55" sqref="L54:M55"/>
    </sheetView>
  </sheetViews>
  <sheetFormatPr baseColWidth="10" defaultRowHeight="14.4"/>
  <cols>
    <col min="1" max="1" width="36.6640625" customWidth="1"/>
    <col min="2" max="7" width="9.88671875" customWidth="1"/>
    <col min="8" max="8" width="9.441406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182</v>
      </c>
      <c r="B5" s="116"/>
      <c r="C5" s="116"/>
      <c r="D5" s="124" t="s">
        <v>222</v>
      </c>
      <c r="E5" s="124"/>
      <c r="F5" s="124"/>
      <c r="G5" s="124"/>
    </row>
    <row r="6" spans="1:10" ht="93.6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57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6741204.9135600002</v>
      </c>
      <c r="C11" s="9">
        <v>4371046.9912099997</v>
      </c>
      <c r="D11" s="8">
        <v>3033267.102</v>
      </c>
      <c r="E11" s="9">
        <v>2371436.9010000001</v>
      </c>
      <c r="F11" s="88">
        <f>+B11-D11</f>
        <v>3707937.8115600003</v>
      </c>
      <c r="G11" s="89">
        <f>+C11-E11</f>
        <v>1999610.0902099996</v>
      </c>
    </row>
    <row r="12" spans="1:10">
      <c r="A12" s="10" t="s">
        <v>9</v>
      </c>
      <c r="B12" s="11">
        <v>4283.7449999999999</v>
      </c>
      <c r="C12" s="12">
        <v>298.35400000000004</v>
      </c>
      <c r="D12" s="11">
        <v>12912.321000000002</v>
      </c>
      <c r="E12" s="12">
        <v>18974.588000000003</v>
      </c>
      <c r="F12" s="11">
        <f t="shared" ref="F12:G47" si="0">+B12-D12</f>
        <v>-8628.5760000000009</v>
      </c>
      <c r="G12" s="12">
        <f t="shared" si="0"/>
        <v>-18676.234000000004</v>
      </c>
    </row>
    <row r="13" spans="1:10" ht="15">
      <c r="A13" s="13" t="s">
        <v>10</v>
      </c>
      <c r="B13" s="14">
        <v>12826.722000000002</v>
      </c>
      <c r="C13" s="15">
        <v>8208.6720000000005</v>
      </c>
      <c r="D13" s="14">
        <v>168.89099999999999</v>
      </c>
      <c r="E13" s="15">
        <v>264.28799999999995</v>
      </c>
      <c r="F13" s="14">
        <f t="shared" si="0"/>
        <v>12657.831000000002</v>
      </c>
      <c r="G13" s="15">
        <f t="shared" si="0"/>
        <v>7944.3840000000009</v>
      </c>
    </row>
    <row r="14" spans="1:10" ht="15">
      <c r="A14" s="13" t="s">
        <v>11</v>
      </c>
      <c r="B14" s="14">
        <v>101.74299999999999</v>
      </c>
      <c r="C14" s="15">
        <v>110.16200000000001</v>
      </c>
      <c r="D14" s="14">
        <v>2958.5220000000004</v>
      </c>
      <c r="E14" s="15">
        <v>1342.259</v>
      </c>
      <c r="F14" s="14">
        <f t="shared" si="0"/>
        <v>-2856.7790000000005</v>
      </c>
      <c r="G14" s="15">
        <f t="shared" si="0"/>
        <v>-1232.097</v>
      </c>
    </row>
    <row r="15" spans="1:10" ht="15">
      <c r="A15" s="13" t="s">
        <v>12</v>
      </c>
      <c r="B15" s="14">
        <v>11568.018999999998</v>
      </c>
      <c r="C15" s="15">
        <v>14466.690000000006</v>
      </c>
      <c r="D15" s="14">
        <v>169.495</v>
      </c>
      <c r="E15" s="15">
        <v>242.43</v>
      </c>
      <c r="F15" s="14">
        <f t="shared" si="0"/>
        <v>11398.523999999998</v>
      </c>
      <c r="G15" s="15">
        <f t="shared" si="0"/>
        <v>14224.260000000006</v>
      </c>
    </row>
    <row r="16" spans="1:10" ht="15">
      <c r="A16" s="13" t="s">
        <v>13</v>
      </c>
      <c r="B16" s="14">
        <v>18924.874999999989</v>
      </c>
      <c r="C16" s="15">
        <v>13589.162999999993</v>
      </c>
      <c r="D16" s="14">
        <v>41202.606</v>
      </c>
      <c r="E16" s="15">
        <v>25077.557999999997</v>
      </c>
      <c r="F16" s="14">
        <f t="shared" si="0"/>
        <v>-22277.731000000011</v>
      </c>
      <c r="G16" s="15">
        <f t="shared" si="0"/>
        <v>-11488.395000000004</v>
      </c>
    </row>
    <row r="17" spans="1:7">
      <c r="A17" s="13" t="s">
        <v>14</v>
      </c>
      <c r="B17" s="14">
        <v>4944967.803000005</v>
      </c>
      <c r="C17" s="15">
        <v>1954288.2839999995</v>
      </c>
      <c r="D17" s="11">
        <v>0</v>
      </c>
      <c r="E17" s="12">
        <v>0</v>
      </c>
      <c r="F17" s="14">
        <f t="shared" si="0"/>
        <v>4944967.803000005</v>
      </c>
      <c r="G17" s="15">
        <f t="shared" si="0"/>
        <v>1954288.2839999995</v>
      </c>
    </row>
    <row r="18" spans="1:7">
      <c r="A18" s="13" t="s">
        <v>15</v>
      </c>
      <c r="B18" s="14">
        <v>54927.616353300022</v>
      </c>
      <c r="C18" s="15">
        <v>57430.716370299997</v>
      </c>
      <c r="D18" s="14">
        <v>0.40675</v>
      </c>
      <c r="E18" s="15">
        <v>0.35610000000000003</v>
      </c>
      <c r="F18" s="14">
        <f t="shared" si="0"/>
        <v>54927.20960330002</v>
      </c>
      <c r="G18" s="15">
        <f t="shared" si="0"/>
        <v>57430.3602703</v>
      </c>
    </row>
    <row r="19" spans="1:7">
      <c r="A19" s="13" t="s">
        <v>16</v>
      </c>
      <c r="B19" s="14">
        <v>116317.68700000001</v>
      </c>
      <c r="C19" s="15">
        <v>350199.29900000006</v>
      </c>
      <c r="D19" s="11">
        <v>0</v>
      </c>
      <c r="E19" s="12">
        <v>0</v>
      </c>
      <c r="F19" s="14">
        <f t="shared" si="0"/>
        <v>116317.68700000001</v>
      </c>
      <c r="G19" s="15">
        <f t="shared" si="0"/>
        <v>350199.29900000006</v>
      </c>
    </row>
    <row r="20" spans="1:7">
      <c r="A20" s="13" t="s">
        <v>243</v>
      </c>
      <c r="B20" s="14">
        <v>17181.934999999987</v>
      </c>
      <c r="C20" s="15">
        <v>104653.41400000003</v>
      </c>
      <c r="D20" s="14">
        <v>1438.8319999999997</v>
      </c>
      <c r="E20" s="15">
        <v>16957.135999999991</v>
      </c>
      <c r="F20" s="14">
        <f t="shared" si="0"/>
        <v>15743.102999999986</v>
      </c>
      <c r="G20" s="15">
        <f t="shared" si="0"/>
        <v>87696.278000000049</v>
      </c>
    </row>
    <row r="21" spans="1:7">
      <c r="A21" s="13" t="s">
        <v>17</v>
      </c>
      <c r="B21" s="14">
        <v>21352.46200000001</v>
      </c>
      <c r="C21" s="15">
        <v>56258.074999999968</v>
      </c>
      <c r="D21" s="14">
        <v>2794.7180000000003</v>
      </c>
      <c r="E21" s="15">
        <v>5166.1999999999989</v>
      </c>
      <c r="F21" s="14">
        <f t="shared" si="0"/>
        <v>18557.74400000001</v>
      </c>
      <c r="G21" s="15">
        <f t="shared" si="0"/>
        <v>51091.874999999971</v>
      </c>
    </row>
    <row r="22" spans="1:7">
      <c r="A22" s="13" t="s">
        <v>18</v>
      </c>
      <c r="B22" s="14">
        <v>18242.901999999998</v>
      </c>
      <c r="C22" s="15">
        <v>1419.0619999999999</v>
      </c>
      <c r="D22" s="14">
        <v>53853.69</v>
      </c>
      <c r="E22" s="15">
        <v>10708.946</v>
      </c>
      <c r="F22" s="14">
        <f t="shared" si="0"/>
        <v>-35610.788</v>
      </c>
      <c r="G22" s="15">
        <f t="shared" si="0"/>
        <v>-9289.884</v>
      </c>
    </row>
    <row r="23" spans="1:7">
      <c r="A23" s="13" t="s">
        <v>19</v>
      </c>
      <c r="B23" s="14">
        <v>634.25100000000066</v>
      </c>
      <c r="C23" s="15">
        <v>4280.4229999999998</v>
      </c>
      <c r="D23" s="14">
        <v>5721.8550000000014</v>
      </c>
      <c r="E23" s="15">
        <v>21966.411</v>
      </c>
      <c r="F23" s="14">
        <f t="shared" si="0"/>
        <v>-5087.6040000000012</v>
      </c>
      <c r="G23" s="15">
        <f t="shared" si="0"/>
        <v>-17685.988000000001</v>
      </c>
    </row>
    <row r="24" spans="1:7" ht="15">
      <c r="A24" s="13" t="s">
        <v>20</v>
      </c>
      <c r="B24" s="14">
        <v>5453.7110000000002</v>
      </c>
      <c r="C24" s="15">
        <v>5562.9430000000011</v>
      </c>
      <c r="D24" s="14">
        <v>1419.8920000000001</v>
      </c>
      <c r="E24" s="15">
        <v>1117.7260000000001</v>
      </c>
      <c r="F24" s="14">
        <f t="shared" si="0"/>
        <v>4033.8190000000004</v>
      </c>
      <c r="G24" s="15">
        <f t="shared" si="0"/>
        <v>4445.2170000000006</v>
      </c>
    </row>
    <row r="25" spans="1:7" ht="15">
      <c r="A25" s="13" t="s">
        <v>21</v>
      </c>
      <c r="B25" s="14">
        <v>3595.8049999999989</v>
      </c>
      <c r="C25" s="15">
        <v>3663.1290000000008</v>
      </c>
      <c r="D25" s="14">
        <v>13.693999999999999</v>
      </c>
      <c r="E25" s="15">
        <v>30.177000000000003</v>
      </c>
      <c r="F25" s="14">
        <f t="shared" si="0"/>
        <v>3582.110999999999</v>
      </c>
      <c r="G25" s="15">
        <f t="shared" si="0"/>
        <v>3632.9520000000007</v>
      </c>
    </row>
    <row r="26" spans="1:7">
      <c r="A26" s="13" t="s">
        <v>233</v>
      </c>
      <c r="B26" s="14">
        <v>57.561959999999999</v>
      </c>
      <c r="C26" s="15">
        <v>25.598269999999999</v>
      </c>
      <c r="D26" s="14">
        <v>16309.904630000001</v>
      </c>
      <c r="E26" s="15">
        <v>15384.9575</v>
      </c>
      <c r="F26" s="14">
        <f t="shared" ref="F26:F27" si="1">+B26-D26</f>
        <v>-16252.342670000002</v>
      </c>
      <c r="G26" s="15">
        <f t="shared" ref="G26:G27" si="2">+C26-E26</f>
        <v>-15359.35923</v>
      </c>
    </row>
    <row r="27" spans="1:7">
      <c r="A27" s="13" t="s">
        <v>22</v>
      </c>
      <c r="B27" s="14">
        <v>3812.2900000000004</v>
      </c>
      <c r="C27" s="15">
        <v>1117.9849999999999</v>
      </c>
      <c r="D27" s="14">
        <v>471695.02100000007</v>
      </c>
      <c r="E27" s="15">
        <v>115734.871</v>
      </c>
      <c r="F27" s="14">
        <f t="shared" si="1"/>
        <v>-467882.73100000009</v>
      </c>
      <c r="G27" s="15">
        <f t="shared" si="2"/>
        <v>-114616.886</v>
      </c>
    </row>
    <row r="28" spans="1:7" ht="15">
      <c r="A28" s="13" t="s">
        <v>199</v>
      </c>
      <c r="B28" s="14">
        <v>6.69</v>
      </c>
      <c r="C28" s="15">
        <v>9.5280000000000005</v>
      </c>
      <c r="D28" s="14">
        <v>3974.652</v>
      </c>
      <c r="E28" s="15">
        <v>2824.395</v>
      </c>
      <c r="F28" s="14">
        <f t="shared" si="0"/>
        <v>-3967.962</v>
      </c>
      <c r="G28" s="15">
        <f t="shared" si="0"/>
        <v>-2814.8670000000002</v>
      </c>
    </row>
    <row r="29" spans="1:7" ht="15">
      <c r="A29" s="13" t="s">
        <v>198</v>
      </c>
      <c r="B29" s="14">
        <v>577.23899999999992</v>
      </c>
      <c r="C29" s="15">
        <v>898.63499999999999</v>
      </c>
      <c r="D29" s="14">
        <v>346.80799999999999</v>
      </c>
      <c r="E29" s="15">
        <v>516.25099999999998</v>
      </c>
      <c r="F29" s="14">
        <f t="shared" si="0"/>
        <v>230.43099999999993</v>
      </c>
      <c r="G29" s="15">
        <f t="shared" si="0"/>
        <v>382.38400000000001</v>
      </c>
    </row>
    <row r="30" spans="1:7">
      <c r="A30" s="13" t="s">
        <v>23</v>
      </c>
      <c r="B30" s="14">
        <v>1.4659999999999997</v>
      </c>
      <c r="C30" s="15">
        <v>5.069</v>
      </c>
      <c r="D30" s="14">
        <v>50618.553999999982</v>
      </c>
      <c r="E30" s="15">
        <v>38225.133000000009</v>
      </c>
      <c r="F30" s="14">
        <f t="shared" si="0"/>
        <v>-50617.087999999982</v>
      </c>
      <c r="G30" s="15">
        <f t="shared" si="0"/>
        <v>-38220.064000000006</v>
      </c>
    </row>
    <row r="31" spans="1:7">
      <c r="A31" s="13" t="s">
        <v>24</v>
      </c>
      <c r="B31" s="14">
        <v>92.77388140000005</v>
      </c>
      <c r="C31" s="15">
        <v>104.68304180000003</v>
      </c>
      <c r="D31" s="11">
        <v>0</v>
      </c>
      <c r="E31" s="12">
        <v>0</v>
      </c>
      <c r="F31" s="14">
        <f t="shared" si="0"/>
        <v>92.77388140000005</v>
      </c>
      <c r="G31" s="15">
        <f t="shared" si="0"/>
        <v>104.68304180000003</v>
      </c>
    </row>
    <row r="32" spans="1:7">
      <c r="A32" s="13" t="s">
        <v>25</v>
      </c>
      <c r="B32" s="14">
        <v>24654.799000000006</v>
      </c>
      <c r="C32" s="15">
        <v>83377.199000000022</v>
      </c>
      <c r="D32" s="14">
        <v>8</v>
      </c>
      <c r="E32" s="15">
        <v>69.222999999999999</v>
      </c>
      <c r="F32" s="14">
        <f t="shared" si="0"/>
        <v>24646.799000000006</v>
      </c>
      <c r="G32" s="15">
        <f t="shared" si="0"/>
        <v>83307.976000000024</v>
      </c>
    </row>
    <row r="33" spans="1:7">
      <c r="A33" s="13" t="s">
        <v>218</v>
      </c>
      <c r="B33" s="14">
        <v>36.582000000000001</v>
      </c>
      <c r="C33" s="15">
        <v>78.140540000000001</v>
      </c>
      <c r="D33" s="14">
        <v>1.9143600000000001</v>
      </c>
      <c r="E33" s="15">
        <v>5.3372000000000002</v>
      </c>
      <c r="F33" s="14">
        <f t="shared" ref="F33:F34" si="3">+B33-D33</f>
        <v>34.667639999999999</v>
      </c>
      <c r="G33" s="15">
        <f t="shared" ref="G33:G34" si="4">+C33-E33</f>
        <v>72.803340000000006</v>
      </c>
    </row>
    <row r="34" spans="1:7">
      <c r="A34" s="13" t="s">
        <v>234</v>
      </c>
      <c r="B34" s="14">
        <v>7659.1016100000006</v>
      </c>
      <c r="C34" s="15">
        <v>3405.1215100000018</v>
      </c>
      <c r="D34" s="14">
        <v>0</v>
      </c>
      <c r="E34" s="15">
        <v>0</v>
      </c>
      <c r="F34" s="14">
        <f t="shared" si="3"/>
        <v>7659.1016100000006</v>
      </c>
      <c r="G34" s="15">
        <f t="shared" si="4"/>
        <v>3405.1215100000018</v>
      </c>
    </row>
    <row r="35" spans="1:7">
      <c r="A35" s="13" t="s">
        <v>26</v>
      </c>
      <c r="B35" s="14">
        <v>145781.23499999999</v>
      </c>
      <c r="C35" s="15">
        <v>140486.64199999993</v>
      </c>
      <c r="D35" s="14">
        <v>15501.701000000001</v>
      </c>
      <c r="E35" s="15">
        <v>15306.835999999999</v>
      </c>
      <c r="F35" s="14">
        <f t="shared" si="0"/>
        <v>130279.53399999999</v>
      </c>
      <c r="G35" s="15">
        <f t="shared" si="0"/>
        <v>125179.80599999994</v>
      </c>
    </row>
    <row r="36" spans="1:7">
      <c r="A36" s="13" t="s">
        <v>27</v>
      </c>
      <c r="B36" s="14">
        <v>27658.101000000017</v>
      </c>
      <c r="C36" s="15">
        <v>61505.063000000016</v>
      </c>
      <c r="D36" s="11">
        <v>0</v>
      </c>
      <c r="E36" s="12">
        <v>0</v>
      </c>
      <c r="F36" s="14">
        <f t="shared" si="0"/>
        <v>27658.101000000017</v>
      </c>
      <c r="G36" s="15">
        <f t="shared" si="0"/>
        <v>61505.063000000016</v>
      </c>
    </row>
    <row r="37" spans="1:7">
      <c r="A37" s="13" t="s">
        <v>28</v>
      </c>
      <c r="B37" s="14">
        <v>4811.1990000000005</v>
      </c>
      <c r="C37" s="15">
        <v>2985.0280000000002</v>
      </c>
      <c r="D37" s="11">
        <v>0</v>
      </c>
      <c r="E37" s="12">
        <v>0</v>
      </c>
      <c r="F37" s="14">
        <f t="shared" si="0"/>
        <v>4811.1990000000005</v>
      </c>
      <c r="G37" s="15">
        <f t="shared" si="0"/>
        <v>2985.0280000000002</v>
      </c>
    </row>
    <row r="38" spans="1:7" ht="15">
      <c r="A38" s="13" t="s">
        <v>29</v>
      </c>
      <c r="B38" s="14">
        <v>1.0189999999999999</v>
      </c>
      <c r="C38" s="15">
        <v>1.7629999999999997</v>
      </c>
      <c r="D38" s="14">
        <v>6764.3959999999979</v>
      </c>
      <c r="E38" s="15">
        <v>8469.5540000000019</v>
      </c>
      <c r="F38" s="14">
        <f t="shared" si="0"/>
        <v>-6763.3769999999977</v>
      </c>
      <c r="G38" s="15">
        <f t="shared" si="0"/>
        <v>-8467.7910000000011</v>
      </c>
    </row>
    <row r="39" spans="1:7">
      <c r="A39" s="13" t="s">
        <v>30</v>
      </c>
      <c r="B39" s="14">
        <v>95647.145000000004</v>
      </c>
      <c r="C39" s="15">
        <v>41237.853999999999</v>
      </c>
      <c r="D39" s="11">
        <v>0</v>
      </c>
      <c r="E39" s="12">
        <v>0</v>
      </c>
      <c r="F39" s="14">
        <f t="shared" si="0"/>
        <v>95647.145000000004</v>
      </c>
      <c r="G39" s="15">
        <f t="shared" si="0"/>
        <v>41237.853999999999</v>
      </c>
    </row>
    <row r="40" spans="1:7">
      <c r="A40" s="13" t="s">
        <v>215</v>
      </c>
      <c r="B40" s="14">
        <v>41.058999999999997</v>
      </c>
      <c r="C40" s="15">
        <v>193.43100000000001</v>
      </c>
      <c r="D40" s="14">
        <v>0</v>
      </c>
      <c r="E40" s="15">
        <v>0</v>
      </c>
      <c r="F40" s="14">
        <f t="shared" si="0"/>
        <v>41.058999999999997</v>
      </c>
      <c r="G40" s="15">
        <f t="shared" si="0"/>
        <v>193.43100000000001</v>
      </c>
    </row>
    <row r="41" spans="1:7">
      <c r="A41" s="13" t="s">
        <v>31</v>
      </c>
      <c r="B41" s="14">
        <v>162050.93100000004</v>
      </c>
      <c r="C41" s="15">
        <v>52591.012000000002</v>
      </c>
      <c r="D41" s="11">
        <v>0</v>
      </c>
      <c r="E41" s="12">
        <v>0</v>
      </c>
      <c r="F41" s="14">
        <f t="shared" si="0"/>
        <v>162050.93100000004</v>
      </c>
      <c r="G41" s="15">
        <f t="shared" si="0"/>
        <v>52591.012000000002</v>
      </c>
    </row>
    <row r="42" spans="1:7">
      <c r="A42" s="13" t="s">
        <v>32</v>
      </c>
      <c r="B42" s="14">
        <v>37.871000000000002</v>
      </c>
      <c r="C42" s="15">
        <v>99.161000000000001</v>
      </c>
      <c r="D42" s="14">
        <v>459.83700000000005</v>
      </c>
      <c r="E42" s="15">
        <v>608.25799999999992</v>
      </c>
      <c r="F42" s="14">
        <f t="shared" si="0"/>
        <v>-421.96600000000007</v>
      </c>
      <c r="G42" s="15">
        <f t="shared" si="0"/>
        <v>-509.09699999999992</v>
      </c>
    </row>
    <row r="43" spans="1:7">
      <c r="A43" s="13" t="s">
        <v>33</v>
      </c>
      <c r="B43" s="14">
        <v>106562.94411</v>
      </c>
      <c r="C43" s="15">
        <v>607760.85120000003</v>
      </c>
      <c r="D43" s="14">
        <v>2.6490000000000005</v>
      </c>
      <c r="E43" s="15">
        <v>32.730000000000004</v>
      </c>
      <c r="F43" s="14">
        <f t="shared" si="0"/>
        <v>106560.29510999999</v>
      </c>
      <c r="G43" s="15">
        <f t="shared" si="0"/>
        <v>607728.12120000005</v>
      </c>
    </row>
    <row r="44" spans="1:7">
      <c r="A44" s="13" t="s">
        <v>34</v>
      </c>
      <c r="B44" s="14">
        <v>8213.6640000000007</v>
      </c>
      <c r="C44" s="15">
        <v>11341.839999999998</v>
      </c>
      <c r="D44" s="14">
        <v>112097.81699999998</v>
      </c>
      <c r="E44" s="15">
        <v>114718.64000000006</v>
      </c>
      <c r="F44" s="14">
        <f t="shared" si="0"/>
        <v>-103884.15299999998</v>
      </c>
      <c r="G44" s="15">
        <f t="shared" si="0"/>
        <v>-103376.80000000006</v>
      </c>
    </row>
    <row r="45" spans="1:7">
      <c r="A45" s="13" t="s">
        <v>35</v>
      </c>
      <c r="B45" s="14">
        <v>0.32700000000000001</v>
      </c>
      <c r="C45" s="15">
        <v>0.61199999999999999</v>
      </c>
      <c r="D45" s="14">
        <v>4.0150000000000006</v>
      </c>
      <c r="E45" s="15">
        <v>10.652000000000001</v>
      </c>
      <c r="F45" s="14">
        <f t="shared" si="0"/>
        <v>-3.6880000000000006</v>
      </c>
      <c r="G45" s="15">
        <f t="shared" si="0"/>
        <v>-10.040000000000001</v>
      </c>
    </row>
    <row r="46" spans="1:7">
      <c r="A46" s="13" t="s">
        <v>36</v>
      </c>
      <c r="B46" s="11">
        <v>0</v>
      </c>
      <c r="C46" s="12">
        <v>0</v>
      </c>
      <c r="D46" s="14">
        <v>523000.10400000005</v>
      </c>
      <c r="E46" s="15">
        <v>200937.67699999994</v>
      </c>
      <c r="F46" s="14">
        <f t="shared" si="0"/>
        <v>-523000.10400000005</v>
      </c>
      <c r="G46" s="15">
        <f t="shared" si="0"/>
        <v>-200937.67699999994</v>
      </c>
    </row>
    <row r="47" spans="1:7">
      <c r="A47" s="13" t="s">
        <v>37</v>
      </c>
      <c r="B47" s="14">
        <v>23.620000000000005</v>
      </c>
      <c r="C47" s="15">
        <v>65.816999999999993</v>
      </c>
      <c r="D47" s="14">
        <v>8.6120000000000001</v>
      </c>
      <c r="E47" s="15">
        <v>8.5240000000000009</v>
      </c>
      <c r="F47" s="14">
        <f t="shared" si="0"/>
        <v>15.008000000000004</v>
      </c>
      <c r="G47" s="15">
        <f t="shared" si="0"/>
        <v>57.292999999999992</v>
      </c>
    </row>
    <row r="48" spans="1:7">
      <c r="A48" s="13" t="s">
        <v>38</v>
      </c>
      <c r="B48" s="14">
        <v>3180.13</v>
      </c>
      <c r="C48" s="15">
        <v>200.15300000000002</v>
      </c>
      <c r="D48" s="11">
        <v>0</v>
      </c>
      <c r="E48" s="12">
        <v>0</v>
      </c>
      <c r="F48" s="14">
        <f t="shared" ref="F48:G69" si="5">+B48-D48</f>
        <v>3180.13</v>
      </c>
      <c r="G48" s="15">
        <f t="shared" si="5"/>
        <v>200.15300000000002</v>
      </c>
    </row>
    <row r="49" spans="1:7" ht="15">
      <c r="A49" s="13" t="s">
        <v>39</v>
      </c>
      <c r="B49" s="11">
        <v>0</v>
      </c>
      <c r="C49" s="12">
        <v>0</v>
      </c>
      <c r="D49" s="14">
        <v>5072.2589999999982</v>
      </c>
      <c r="E49" s="15">
        <v>5596.6150000000025</v>
      </c>
      <c r="F49" s="14">
        <f t="shared" si="5"/>
        <v>-5072.2589999999982</v>
      </c>
      <c r="G49" s="15">
        <f t="shared" si="5"/>
        <v>-5596.6150000000025</v>
      </c>
    </row>
    <row r="50" spans="1:7">
      <c r="A50" s="10" t="s">
        <v>40</v>
      </c>
      <c r="B50" s="11">
        <v>0</v>
      </c>
      <c r="C50" s="12">
        <v>0</v>
      </c>
      <c r="D50" s="11">
        <v>611547.67599999986</v>
      </c>
      <c r="E50" s="12">
        <v>180515.07400000002</v>
      </c>
      <c r="F50" s="14">
        <f t="shared" si="5"/>
        <v>-611547.67599999986</v>
      </c>
      <c r="G50" s="15">
        <f t="shared" si="5"/>
        <v>-180515.07400000002</v>
      </c>
    </row>
    <row r="51" spans="1:7">
      <c r="A51" s="10" t="s">
        <v>221</v>
      </c>
      <c r="B51" s="11">
        <v>35.370179999999998</v>
      </c>
      <c r="C51" s="12">
        <v>266.73644999999999</v>
      </c>
      <c r="D51" s="11">
        <v>21405.652290000002</v>
      </c>
      <c r="E51" s="12">
        <v>25313.137930000001</v>
      </c>
      <c r="F51" s="14">
        <f t="shared" ref="F51:F52" si="6">+B51-D51</f>
        <v>-21370.28211</v>
      </c>
      <c r="G51" s="15">
        <f t="shared" ref="G51:G52" si="7">+C51-E51</f>
        <v>-25046.40148</v>
      </c>
    </row>
    <row r="52" spans="1:7" ht="15">
      <c r="A52" s="10" t="s">
        <v>219</v>
      </c>
      <c r="B52" s="11">
        <v>91.150130000000004</v>
      </c>
      <c r="C52" s="12">
        <v>334.43159000000003</v>
      </c>
      <c r="D52" s="11">
        <v>0</v>
      </c>
      <c r="E52" s="12">
        <v>0</v>
      </c>
      <c r="F52" s="14">
        <f t="shared" si="6"/>
        <v>91.150130000000004</v>
      </c>
      <c r="G52" s="15">
        <f t="shared" si="7"/>
        <v>334.43159000000003</v>
      </c>
    </row>
    <row r="53" spans="1:7">
      <c r="A53" s="10" t="s">
        <v>41</v>
      </c>
      <c r="B53" s="11">
        <v>514.072</v>
      </c>
      <c r="C53" s="12">
        <v>2493.346</v>
      </c>
      <c r="D53" s="11">
        <v>6768.460000000011</v>
      </c>
      <c r="E53" s="12">
        <v>33230.387000000024</v>
      </c>
      <c r="F53" s="14">
        <f t="shared" si="5"/>
        <v>-6254.3880000000108</v>
      </c>
      <c r="G53" s="15">
        <f t="shared" si="5"/>
        <v>-30737.041000000023</v>
      </c>
    </row>
    <row r="54" spans="1:7">
      <c r="A54" s="13" t="s">
        <v>42</v>
      </c>
      <c r="B54" s="14">
        <v>11065.284000000001</v>
      </c>
      <c r="C54" s="15">
        <v>13126.558000000006</v>
      </c>
      <c r="D54" s="11">
        <v>0</v>
      </c>
      <c r="E54" s="12">
        <v>0</v>
      </c>
      <c r="F54" s="14">
        <f t="shared" si="5"/>
        <v>11065.284000000001</v>
      </c>
      <c r="G54" s="15">
        <f t="shared" si="5"/>
        <v>13126.558000000006</v>
      </c>
    </row>
    <row r="55" spans="1:7">
      <c r="A55" s="10" t="s">
        <v>196</v>
      </c>
      <c r="B55" s="11">
        <v>9754.0410000000302</v>
      </c>
      <c r="C55" s="12">
        <v>38703.159000000007</v>
      </c>
      <c r="D55" s="11">
        <v>82809.167999999961</v>
      </c>
      <c r="E55" s="12">
        <v>336697.30000000115</v>
      </c>
      <c r="F55" s="11">
        <f t="shared" si="5"/>
        <v>-73055.126999999935</v>
      </c>
      <c r="G55" s="12">
        <f t="shared" si="5"/>
        <v>-297994.14100000117</v>
      </c>
    </row>
    <row r="56" spans="1:7">
      <c r="A56" s="10" t="s">
        <v>43</v>
      </c>
      <c r="B56" s="11">
        <v>385268.28200000001</v>
      </c>
      <c r="C56" s="12">
        <v>212235.497</v>
      </c>
      <c r="D56" s="11">
        <v>73880.952000000005</v>
      </c>
      <c r="E56" s="12">
        <v>67457.03</v>
      </c>
      <c r="F56" s="14">
        <f t="shared" si="5"/>
        <v>311387.33</v>
      </c>
      <c r="G56" s="15">
        <f t="shared" si="5"/>
        <v>144778.467</v>
      </c>
    </row>
    <row r="57" spans="1:7">
      <c r="A57" s="10" t="s">
        <v>44</v>
      </c>
      <c r="B57" s="11">
        <v>69083.36500000002</v>
      </c>
      <c r="C57" s="12">
        <v>48112.775000000009</v>
      </c>
      <c r="D57" s="11">
        <v>356210.70699999883</v>
      </c>
      <c r="E57" s="12">
        <v>411653.38600000093</v>
      </c>
      <c r="F57" s="14">
        <f t="shared" si="5"/>
        <v>-287127.34199999878</v>
      </c>
      <c r="G57" s="15">
        <f t="shared" si="5"/>
        <v>-363540.61100000091</v>
      </c>
    </row>
    <row r="58" spans="1:7">
      <c r="A58" s="13" t="s">
        <v>45</v>
      </c>
      <c r="B58" s="11">
        <v>0</v>
      </c>
      <c r="C58" s="12">
        <v>0</v>
      </c>
      <c r="D58" s="11">
        <v>0</v>
      </c>
      <c r="E58" s="12">
        <v>0</v>
      </c>
      <c r="F58" s="14">
        <f t="shared" si="5"/>
        <v>0</v>
      </c>
      <c r="G58" s="15">
        <f t="shared" si="5"/>
        <v>0</v>
      </c>
    </row>
    <row r="59" spans="1:7" ht="15">
      <c r="A59" s="13" t="s">
        <v>46</v>
      </c>
      <c r="B59" s="11">
        <v>0</v>
      </c>
      <c r="C59" s="12">
        <v>0</v>
      </c>
      <c r="D59" s="14">
        <v>1203.5489999999998</v>
      </c>
      <c r="E59" s="15">
        <v>3994.387999999999</v>
      </c>
      <c r="F59" s="14">
        <f t="shared" si="5"/>
        <v>-1203.5489999999998</v>
      </c>
      <c r="G59" s="15">
        <f t="shared" si="5"/>
        <v>-3994.387999999999</v>
      </c>
    </row>
    <row r="60" spans="1:7">
      <c r="A60" s="13" t="s">
        <v>47</v>
      </c>
      <c r="B60" s="11">
        <v>0</v>
      </c>
      <c r="C60" s="12">
        <v>0</v>
      </c>
      <c r="D60" s="14">
        <v>1128.058</v>
      </c>
      <c r="E60" s="15">
        <v>2499.2420000000002</v>
      </c>
      <c r="F60" s="14">
        <f t="shared" si="5"/>
        <v>-1128.058</v>
      </c>
      <c r="G60" s="15">
        <f t="shared" si="5"/>
        <v>-2499.2420000000002</v>
      </c>
    </row>
    <row r="61" spans="1:7" ht="15">
      <c r="A61" s="13" t="s">
        <v>48</v>
      </c>
      <c r="B61" s="14">
        <v>3.43</v>
      </c>
      <c r="C61" s="15">
        <v>21.827000000000002</v>
      </c>
      <c r="D61" s="14">
        <v>13679.547999999995</v>
      </c>
      <c r="E61" s="15">
        <v>22743.597000000002</v>
      </c>
      <c r="F61" s="14">
        <f t="shared" si="5"/>
        <v>-13676.117999999995</v>
      </c>
      <c r="G61" s="15">
        <f t="shared" si="5"/>
        <v>-22721.77</v>
      </c>
    </row>
    <row r="62" spans="1:7" ht="15">
      <c r="A62" s="13" t="s">
        <v>49</v>
      </c>
      <c r="B62" s="11">
        <v>0</v>
      </c>
      <c r="C62" s="12">
        <v>0</v>
      </c>
      <c r="D62" s="14">
        <v>166.82800000000003</v>
      </c>
      <c r="E62" s="15">
        <v>9095.8949999999968</v>
      </c>
      <c r="F62" s="14">
        <f t="shared" si="5"/>
        <v>-166.82800000000003</v>
      </c>
      <c r="G62" s="15">
        <f t="shared" si="5"/>
        <v>-9095.8949999999968</v>
      </c>
    </row>
    <row r="63" spans="1:7">
      <c r="A63" s="13" t="s">
        <v>197</v>
      </c>
      <c r="B63" s="14">
        <v>10313.996000000001</v>
      </c>
      <c r="C63" s="15">
        <v>10149.897000000003</v>
      </c>
      <c r="D63" s="11">
        <v>0</v>
      </c>
      <c r="E63" s="12">
        <v>0</v>
      </c>
      <c r="F63" s="14">
        <f t="shared" si="5"/>
        <v>10313.996000000001</v>
      </c>
      <c r="G63" s="15">
        <f t="shared" si="5"/>
        <v>10149.897000000003</v>
      </c>
    </row>
    <row r="64" spans="1:7">
      <c r="A64" s="13" t="s">
        <v>50</v>
      </c>
      <c r="B64" s="14">
        <v>1.319</v>
      </c>
      <c r="C64" s="15">
        <v>1.216</v>
      </c>
      <c r="D64" s="14">
        <v>40</v>
      </c>
      <c r="E64" s="15">
        <v>138.125</v>
      </c>
      <c r="F64" s="14">
        <f t="shared" si="5"/>
        <v>-38.680999999999997</v>
      </c>
      <c r="G64" s="15">
        <f t="shared" si="5"/>
        <v>-136.90899999999999</v>
      </c>
    </row>
    <row r="65" spans="1:7">
      <c r="A65" s="13" t="s">
        <v>51</v>
      </c>
      <c r="B65" s="11">
        <v>0</v>
      </c>
      <c r="C65" s="12">
        <v>0</v>
      </c>
      <c r="D65" s="14">
        <v>519.49300000000005</v>
      </c>
      <c r="E65" s="15">
        <v>660.60100000000011</v>
      </c>
      <c r="F65" s="14">
        <f t="shared" si="5"/>
        <v>-519.49300000000005</v>
      </c>
      <c r="G65" s="15">
        <f t="shared" si="5"/>
        <v>-660.60100000000011</v>
      </c>
    </row>
    <row r="66" spans="1:7">
      <c r="A66" s="13" t="s">
        <v>52</v>
      </c>
      <c r="B66" s="11">
        <v>0</v>
      </c>
      <c r="C66" s="12">
        <v>0</v>
      </c>
      <c r="D66" s="14">
        <v>1848.9800000000002</v>
      </c>
      <c r="E66" s="15">
        <v>3533.1140000000005</v>
      </c>
      <c r="F66" s="14">
        <f t="shared" si="5"/>
        <v>-1848.9800000000002</v>
      </c>
      <c r="G66" s="15">
        <f t="shared" si="5"/>
        <v>-3533.1140000000005</v>
      </c>
    </row>
    <row r="67" spans="1:7">
      <c r="A67" s="13" t="s">
        <v>53</v>
      </c>
      <c r="B67" s="14">
        <v>79.447000000000017</v>
      </c>
      <c r="C67" s="15">
        <v>217.61800000000002</v>
      </c>
      <c r="D67" s="14">
        <v>443.42100000000011</v>
      </c>
      <c r="E67" s="15">
        <v>2158.6469999999995</v>
      </c>
      <c r="F67" s="14">
        <f t="shared" si="5"/>
        <v>-363.9740000000001</v>
      </c>
      <c r="G67" s="15">
        <f t="shared" si="5"/>
        <v>-1941.0289999999995</v>
      </c>
    </row>
    <row r="68" spans="1:7">
      <c r="A68" s="13" t="s">
        <v>54</v>
      </c>
      <c r="B68" s="14">
        <v>253.90899999999999</v>
      </c>
      <c r="C68" s="15">
        <v>1173.42</v>
      </c>
      <c r="D68" s="14">
        <v>4196.9279999999999</v>
      </c>
      <c r="E68" s="15">
        <v>15391.181</v>
      </c>
      <c r="F68" s="14">
        <f t="shared" si="5"/>
        <v>-3943.0189999999998</v>
      </c>
      <c r="G68" s="15">
        <f t="shared" si="5"/>
        <v>-14217.761</v>
      </c>
    </row>
    <row r="69" spans="1:7">
      <c r="A69" s="16" t="s">
        <v>55</v>
      </c>
      <c r="B69" s="17">
        <f>B11-SUM(B12:B68)</f>
        <v>433454.22333529592</v>
      </c>
      <c r="C69" s="18">
        <f>C11-SUM(C12:C68)</f>
        <v>462290.93723790161</v>
      </c>
      <c r="D69" s="17">
        <f>D11-SUM(D12:D68)</f>
        <v>528896.51497000083</v>
      </c>
      <c r="E69" s="18">
        <f>E11-SUM(E12:E68)</f>
        <v>636058.06726999767</v>
      </c>
      <c r="F69" s="17">
        <f t="shared" si="5"/>
        <v>-95442.291634704918</v>
      </c>
      <c r="G69" s="18">
        <f t="shared" si="5"/>
        <v>-173767.13003209606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1"/>
      <c r="E75" s="22"/>
      <c r="F75" s="23"/>
      <c r="G75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332031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9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183</v>
      </c>
      <c r="B5" s="116"/>
      <c r="C5" s="116"/>
      <c r="D5" s="124" t="s">
        <v>222</v>
      </c>
      <c r="E5" s="124"/>
      <c r="F5" s="124"/>
      <c r="G5" s="124"/>
    </row>
    <row r="6" spans="1:10" ht="91.95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58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7533590.9929600004</v>
      </c>
      <c r="C11" s="9">
        <v>5256750.7988900002</v>
      </c>
      <c r="D11" s="8">
        <v>3141830.2940000002</v>
      </c>
      <c r="E11" s="9">
        <v>2806330.986</v>
      </c>
      <c r="F11" s="88">
        <f>+B11-D11</f>
        <v>4391760.6989600006</v>
      </c>
      <c r="G11" s="89">
        <f>+C11-E11</f>
        <v>2450419.8128900002</v>
      </c>
    </row>
    <row r="12" spans="1:10">
      <c r="A12" s="10" t="s">
        <v>9</v>
      </c>
      <c r="B12" s="11">
        <v>194.51299999999995</v>
      </c>
      <c r="C12" s="12">
        <v>41.994</v>
      </c>
      <c r="D12" s="11">
        <v>10525.55</v>
      </c>
      <c r="E12" s="12">
        <v>9104.4010000000017</v>
      </c>
      <c r="F12" s="11">
        <f t="shared" ref="F12:G47" si="0">+B12-D12</f>
        <v>-10331.036999999998</v>
      </c>
      <c r="G12" s="12">
        <f t="shared" si="0"/>
        <v>-9062.4070000000011</v>
      </c>
    </row>
    <row r="13" spans="1:10" ht="15">
      <c r="A13" s="13" t="s">
        <v>10</v>
      </c>
      <c r="B13" s="14">
        <v>25369.691999999995</v>
      </c>
      <c r="C13" s="15">
        <v>19600.716000000004</v>
      </c>
      <c r="D13" s="14">
        <v>152.65700000000001</v>
      </c>
      <c r="E13" s="15">
        <v>254.68100000000001</v>
      </c>
      <c r="F13" s="14">
        <f t="shared" si="0"/>
        <v>25217.034999999996</v>
      </c>
      <c r="G13" s="15">
        <f t="shared" si="0"/>
        <v>19346.035000000003</v>
      </c>
    </row>
    <row r="14" spans="1:10" ht="15">
      <c r="A14" s="13" t="s">
        <v>11</v>
      </c>
      <c r="B14" s="14">
        <v>15.323</v>
      </c>
      <c r="C14" s="15">
        <v>19.801000000000002</v>
      </c>
      <c r="D14" s="14">
        <v>2930.7639999999992</v>
      </c>
      <c r="E14" s="15">
        <v>1474.6480000000001</v>
      </c>
      <c r="F14" s="14">
        <f t="shared" si="0"/>
        <v>-2915.4409999999993</v>
      </c>
      <c r="G14" s="15">
        <f t="shared" si="0"/>
        <v>-1454.8470000000002</v>
      </c>
    </row>
    <row r="15" spans="1:10" ht="15">
      <c r="A15" s="13" t="s">
        <v>12</v>
      </c>
      <c r="B15" s="14">
        <v>8670.827000000003</v>
      </c>
      <c r="C15" s="15">
        <v>11213.441000000003</v>
      </c>
      <c r="D15" s="14">
        <v>176.13300000000001</v>
      </c>
      <c r="E15" s="15">
        <v>257.49799999999999</v>
      </c>
      <c r="F15" s="14">
        <f t="shared" si="0"/>
        <v>8494.6940000000031</v>
      </c>
      <c r="G15" s="15">
        <f t="shared" si="0"/>
        <v>10955.943000000003</v>
      </c>
    </row>
    <row r="16" spans="1:10" ht="15">
      <c r="A16" s="13" t="s">
        <v>13</v>
      </c>
      <c r="B16" s="14">
        <v>18835.76100000001</v>
      </c>
      <c r="C16" s="15">
        <v>14652.049999999994</v>
      </c>
      <c r="D16" s="14">
        <v>58654.512999999992</v>
      </c>
      <c r="E16" s="15">
        <v>49226.231000000014</v>
      </c>
      <c r="F16" s="14">
        <f t="shared" si="0"/>
        <v>-39818.751999999979</v>
      </c>
      <c r="G16" s="15">
        <f t="shared" si="0"/>
        <v>-34574.181000000019</v>
      </c>
    </row>
    <row r="17" spans="1:7">
      <c r="A17" s="13" t="s">
        <v>14</v>
      </c>
      <c r="B17" s="14">
        <v>5391885.433000003</v>
      </c>
      <c r="C17" s="15">
        <v>2145597.2139999978</v>
      </c>
      <c r="D17" s="14">
        <v>16.062999999999999</v>
      </c>
      <c r="E17" s="15">
        <v>6.3170000000000002</v>
      </c>
      <c r="F17" s="14">
        <f t="shared" si="0"/>
        <v>5391869.3700000029</v>
      </c>
      <c r="G17" s="15">
        <f t="shared" si="0"/>
        <v>2145590.896999998</v>
      </c>
    </row>
    <row r="18" spans="1:7">
      <c r="A18" s="13" t="s">
        <v>15</v>
      </c>
      <c r="B18" s="14">
        <v>57610.188569099999</v>
      </c>
      <c r="C18" s="15">
        <v>66356.556679699977</v>
      </c>
      <c r="D18" s="14">
        <v>1.3955</v>
      </c>
      <c r="E18" s="15">
        <v>1.2606999999999999</v>
      </c>
      <c r="F18" s="14">
        <f t="shared" si="0"/>
        <v>57608.7930691</v>
      </c>
      <c r="G18" s="15">
        <f t="shared" si="0"/>
        <v>66355.295979699978</v>
      </c>
    </row>
    <row r="19" spans="1:7">
      <c r="A19" s="13" t="s">
        <v>16</v>
      </c>
      <c r="B19" s="14">
        <v>158483.45099999988</v>
      </c>
      <c r="C19" s="15">
        <v>473570.11699999974</v>
      </c>
      <c r="D19" s="11">
        <v>0</v>
      </c>
      <c r="E19" s="12">
        <v>0</v>
      </c>
      <c r="F19" s="14">
        <f t="shared" si="0"/>
        <v>158483.45099999988</v>
      </c>
      <c r="G19" s="15">
        <f t="shared" si="0"/>
        <v>473570.11699999974</v>
      </c>
    </row>
    <row r="20" spans="1:7">
      <c r="A20" s="13" t="s">
        <v>243</v>
      </c>
      <c r="B20" s="14">
        <v>20345.349999999995</v>
      </c>
      <c r="C20" s="15">
        <v>143167.05100000004</v>
      </c>
      <c r="D20" s="14">
        <v>1190.354</v>
      </c>
      <c r="E20" s="15">
        <v>16900.314000000006</v>
      </c>
      <c r="F20" s="14">
        <f t="shared" si="0"/>
        <v>19154.995999999996</v>
      </c>
      <c r="G20" s="15">
        <f t="shared" si="0"/>
        <v>126266.73700000002</v>
      </c>
    </row>
    <row r="21" spans="1:7">
      <c r="A21" s="13" t="s">
        <v>17</v>
      </c>
      <c r="B21" s="14">
        <v>35455.031000000017</v>
      </c>
      <c r="C21" s="15">
        <v>116932.89700000004</v>
      </c>
      <c r="D21" s="14">
        <v>6397.199999999998</v>
      </c>
      <c r="E21" s="15">
        <v>17121.791000000001</v>
      </c>
      <c r="F21" s="14">
        <f t="shared" si="0"/>
        <v>29057.83100000002</v>
      </c>
      <c r="G21" s="15">
        <f t="shared" si="0"/>
        <v>99811.106000000043</v>
      </c>
    </row>
    <row r="22" spans="1:7">
      <c r="A22" s="13" t="s">
        <v>18</v>
      </c>
      <c r="B22" s="14">
        <v>24011.249999999996</v>
      </c>
      <c r="C22" s="15">
        <v>5155.4210000000003</v>
      </c>
      <c r="D22" s="14">
        <v>41999.904999999999</v>
      </c>
      <c r="E22" s="15">
        <v>8941.4399999999987</v>
      </c>
      <c r="F22" s="14">
        <f t="shared" si="0"/>
        <v>-17988.655000000002</v>
      </c>
      <c r="G22" s="15">
        <f t="shared" si="0"/>
        <v>-3786.0189999999984</v>
      </c>
    </row>
    <row r="23" spans="1:7">
      <c r="A23" s="13" t="s">
        <v>19</v>
      </c>
      <c r="B23" s="14">
        <v>1299.5440000000003</v>
      </c>
      <c r="C23" s="15">
        <v>18459.237000000008</v>
      </c>
      <c r="D23" s="14">
        <v>5574.4950000000017</v>
      </c>
      <c r="E23" s="15">
        <v>27320.232000000011</v>
      </c>
      <c r="F23" s="14">
        <f t="shared" si="0"/>
        <v>-4274.9510000000009</v>
      </c>
      <c r="G23" s="15">
        <f t="shared" si="0"/>
        <v>-8860.9950000000026</v>
      </c>
    </row>
    <row r="24" spans="1:7" ht="15">
      <c r="A24" s="13" t="s">
        <v>20</v>
      </c>
      <c r="B24" s="14">
        <v>11068.146000000001</v>
      </c>
      <c r="C24" s="15">
        <v>11432.153000000004</v>
      </c>
      <c r="D24" s="14">
        <v>1249.45</v>
      </c>
      <c r="E24" s="15">
        <v>1083.1780000000001</v>
      </c>
      <c r="F24" s="14">
        <f t="shared" si="0"/>
        <v>9818.6959999999999</v>
      </c>
      <c r="G24" s="15">
        <f t="shared" si="0"/>
        <v>10348.975000000004</v>
      </c>
    </row>
    <row r="25" spans="1:7" ht="15">
      <c r="A25" s="13" t="s">
        <v>21</v>
      </c>
      <c r="B25" s="14">
        <v>3476.2459999999992</v>
      </c>
      <c r="C25" s="15">
        <v>3845.7620000000011</v>
      </c>
      <c r="D25" s="14">
        <v>30.155999999999999</v>
      </c>
      <c r="E25" s="15">
        <v>56.197999999999993</v>
      </c>
      <c r="F25" s="14">
        <f t="shared" si="0"/>
        <v>3446.0899999999992</v>
      </c>
      <c r="G25" s="15">
        <f t="shared" si="0"/>
        <v>3789.5640000000012</v>
      </c>
    </row>
    <row r="26" spans="1:7">
      <c r="A26" s="13" t="s">
        <v>233</v>
      </c>
      <c r="B26" s="14">
        <v>4.7832999999999997</v>
      </c>
      <c r="C26" s="15">
        <v>8.4770000000000003</v>
      </c>
      <c r="D26" s="14">
        <v>18394.338</v>
      </c>
      <c r="E26" s="15">
        <v>16932.582149999998</v>
      </c>
      <c r="F26" s="14">
        <f t="shared" ref="F26:F34" si="1">+B26-D26</f>
        <v>-18389.554700000001</v>
      </c>
      <c r="G26" s="15">
        <f t="shared" ref="G26:G34" si="2">+C26-E26</f>
        <v>-16924.105149999999</v>
      </c>
    </row>
    <row r="27" spans="1:7">
      <c r="A27" s="13" t="s">
        <v>22</v>
      </c>
      <c r="B27" s="14">
        <v>4021.4030000000007</v>
      </c>
      <c r="C27" s="15">
        <v>1166.1180000000002</v>
      </c>
      <c r="D27" s="14">
        <v>531393.66899999999</v>
      </c>
      <c r="E27" s="15">
        <v>164771.93700000001</v>
      </c>
      <c r="F27" s="14">
        <f t="shared" si="1"/>
        <v>-527372.26599999995</v>
      </c>
      <c r="G27" s="15">
        <f t="shared" si="2"/>
        <v>-163605.81900000002</v>
      </c>
    </row>
    <row r="28" spans="1:7" ht="15">
      <c r="A28" s="13" t="s">
        <v>199</v>
      </c>
      <c r="B28" s="14">
        <v>20.212</v>
      </c>
      <c r="C28" s="15">
        <v>45.387</v>
      </c>
      <c r="D28" s="14">
        <v>3642.6590000000001</v>
      </c>
      <c r="E28" s="15">
        <v>2824.2489999999998</v>
      </c>
      <c r="F28" s="14">
        <f t="shared" si="1"/>
        <v>-3622.4470000000001</v>
      </c>
      <c r="G28" s="15">
        <f t="shared" si="2"/>
        <v>-2778.8619999999996</v>
      </c>
    </row>
    <row r="29" spans="1:7" ht="15">
      <c r="A29" s="13" t="s">
        <v>198</v>
      </c>
      <c r="B29" s="14">
        <v>567.69100000000003</v>
      </c>
      <c r="C29" s="15">
        <v>949.36399999999992</v>
      </c>
      <c r="D29" s="14">
        <v>292.59999999999997</v>
      </c>
      <c r="E29" s="15">
        <v>428.19599999999997</v>
      </c>
      <c r="F29" s="14">
        <f t="shared" si="1"/>
        <v>275.09100000000007</v>
      </c>
      <c r="G29" s="15">
        <f t="shared" si="2"/>
        <v>521.16799999999989</v>
      </c>
    </row>
    <row r="30" spans="1:7">
      <c r="A30" s="13" t="s">
        <v>23</v>
      </c>
      <c r="B30" s="14">
        <v>13.127000000000002</v>
      </c>
      <c r="C30" s="15">
        <v>18.72</v>
      </c>
      <c r="D30" s="14">
        <v>51665.887000000002</v>
      </c>
      <c r="E30" s="15">
        <v>41279.608999999989</v>
      </c>
      <c r="F30" s="14">
        <f t="shared" si="1"/>
        <v>-51652.76</v>
      </c>
      <c r="G30" s="15">
        <f t="shared" si="2"/>
        <v>-41260.888999999988</v>
      </c>
    </row>
    <row r="31" spans="1:7">
      <c r="A31" s="13" t="s">
        <v>24</v>
      </c>
      <c r="B31" s="14">
        <v>2580.4580108000005</v>
      </c>
      <c r="C31" s="15">
        <v>358.3819408</v>
      </c>
      <c r="D31" s="11">
        <v>0</v>
      </c>
      <c r="E31" s="12">
        <v>0</v>
      </c>
      <c r="F31" s="14">
        <f t="shared" si="1"/>
        <v>2580.4580108000005</v>
      </c>
      <c r="G31" s="15">
        <f t="shared" si="2"/>
        <v>358.3819408</v>
      </c>
    </row>
    <row r="32" spans="1:7">
      <c r="A32" s="13" t="s">
        <v>25</v>
      </c>
      <c r="B32" s="14">
        <v>28282.546000000002</v>
      </c>
      <c r="C32" s="15">
        <v>69753.222999999998</v>
      </c>
      <c r="D32" s="11">
        <v>0</v>
      </c>
      <c r="E32" s="12">
        <v>0</v>
      </c>
      <c r="F32" s="14">
        <f t="shared" si="1"/>
        <v>28282.546000000002</v>
      </c>
      <c r="G32" s="15">
        <f t="shared" si="2"/>
        <v>69753.222999999998</v>
      </c>
    </row>
    <row r="33" spans="1:7">
      <c r="A33" s="13" t="s">
        <v>218</v>
      </c>
      <c r="B33" s="14">
        <v>52.987900000000003</v>
      </c>
      <c r="C33" s="15">
        <v>81.963610000000003</v>
      </c>
      <c r="D33" s="11">
        <v>6.02332</v>
      </c>
      <c r="E33" s="12">
        <v>18.550409999999999</v>
      </c>
      <c r="F33" s="14">
        <f t="shared" si="1"/>
        <v>46.964580000000005</v>
      </c>
      <c r="G33" s="15">
        <f t="shared" si="2"/>
        <v>63.413200000000003</v>
      </c>
    </row>
    <row r="34" spans="1:7">
      <c r="A34" s="13" t="s">
        <v>234</v>
      </c>
      <c r="B34" s="14">
        <v>7200.2115399999993</v>
      </c>
      <c r="C34" s="15">
        <v>3695.1865399999988</v>
      </c>
      <c r="D34" s="11">
        <v>3.2639999999999998</v>
      </c>
      <c r="E34" s="12">
        <v>2.4037999999999999</v>
      </c>
      <c r="F34" s="14">
        <f t="shared" si="1"/>
        <v>7196.9475399999992</v>
      </c>
      <c r="G34" s="15">
        <f t="shared" si="2"/>
        <v>3692.7827399999987</v>
      </c>
    </row>
    <row r="35" spans="1:7">
      <c r="A35" s="13" t="s">
        <v>26</v>
      </c>
      <c r="B35" s="14">
        <v>249883.5609999999</v>
      </c>
      <c r="C35" s="15">
        <v>302353.11999999982</v>
      </c>
      <c r="D35" s="14">
        <v>11828.72</v>
      </c>
      <c r="E35" s="15">
        <v>13171.651</v>
      </c>
      <c r="F35" s="14">
        <f t="shared" si="0"/>
        <v>238054.8409999999</v>
      </c>
      <c r="G35" s="15">
        <f t="shared" si="0"/>
        <v>289181.46899999981</v>
      </c>
    </row>
    <row r="36" spans="1:7">
      <c r="A36" s="13" t="s">
        <v>27</v>
      </c>
      <c r="B36" s="14">
        <v>31761.237999999979</v>
      </c>
      <c r="C36" s="15">
        <v>73442.537999999986</v>
      </c>
      <c r="D36" s="14">
        <v>17</v>
      </c>
      <c r="E36" s="15">
        <v>45.463999999999999</v>
      </c>
      <c r="F36" s="14">
        <f t="shared" si="0"/>
        <v>31744.237999999979</v>
      </c>
      <c r="G36" s="15">
        <f t="shared" si="0"/>
        <v>73397.073999999979</v>
      </c>
    </row>
    <row r="37" spans="1:7">
      <c r="A37" s="13" t="s">
        <v>28</v>
      </c>
      <c r="B37" s="14">
        <v>17063.663</v>
      </c>
      <c r="C37" s="15">
        <v>12380.462999999998</v>
      </c>
      <c r="D37" s="11">
        <v>0</v>
      </c>
      <c r="E37" s="12">
        <v>0</v>
      </c>
      <c r="F37" s="14">
        <f t="shared" si="0"/>
        <v>17063.663</v>
      </c>
      <c r="G37" s="15">
        <f t="shared" si="0"/>
        <v>12380.462999999998</v>
      </c>
    </row>
    <row r="38" spans="1:7" ht="15">
      <c r="A38" s="13" t="s">
        <v>29</v>
      </c>
      <c r="B38" s="14">
        <v>3.3050000000000002</v>
      </c>
      <c r="C38" s="15">
        <v>3.7270000000000003</v>
      </c>
      <c r="D38" s="14">
        <v>7416.1209999999965</v>
      </c>
      <c r="E38" s="15">
        <v>7964.8510000000006</v>
      </c>
      <c r="F38" s="14">
        <f t="shared" si="0"/>
        <v>-7412.8159999999962</v>
      </c>
      <c r="G38" s="15">
        <f t="shared" si="0"/>
        <v>-7961.1240000000007</v>
      </c>
    </row>
    <row r="39" spans="1:7">
      <c r="A39" s="13" t="s">
        <v>30</v>
      </c>
      <c r="B39" s="14">
        <v>88713.578000000023</v>
      </c>
      <c r="C39" s="15">
        <v>41851.039999999994</v>
      </c>
      <c r="D39" s="14">
        <v>1.224</v>
      </c>
      <c r="E39" s="15">
        <v>5.77</v>
      </c>
      <c r="F39" s="14">
        <f t="shared" si="0"/>
        <v>88712.354000000021</v>
      </c>
      <c r="G39" s="15">
        <f t="shared" si="0"/>
        <v>41845.269999999997</v>
      </c>
    </row>
    <row r="40" spans="1:7">
      <c r="A40" s="13" t="s">
        <v>215</v>
      </c>
      <c r="B40" s="14">
        <v>71.959999999999994</v>
      </c>
      <c r="C40" s="15">
        <v>318.803</v>
      </c>
      <c r="D40" s="14">
        <v>0</v>
      </c>
      <c r="E40" s="15">
        <v>0</v>
      </c>
      <c r="F40" s="14">
        <f t="shared" si="0"/>
        <v>71.959999999999994</v>
      </c>
      <c r="G40" s="15">
        <f t="shared" si="0"/>
        <v>318.803</v>
      </c>
    </row>
    <row r="41" spans="1:7">
      <c r="A41" s="13" t="s">
        <v>31</v>
      </c>
      <c r="B41" s="14">
        <v>217909.05200000003</v>
      </c>
      <c r="C41" s="15">
        <v>70035.538</v>
      </c>
      <c r="D41" s="11">
        <v>0</v>
      </c>
      <c r="E41" s="12">
        <v>0</v>
      </c>
      <c r="F41" s="14">
        <f t="shared" si="0"/>
        <v>217909.05200000003</v>
      </c>
      <c r="G41" s="15">
        <f t="shared" si="0"/>
        <v>70035.538</v>
      </c>
    </row>
    <row r="42" spans="1:7">
      <c r="A42" s="13" t="s">
        <v>32</v>
      </c>
      <c r="B42" s="14">
        <v>100.108</v>
      </c>
      <c r="C42" s="15">
        <v>252.24099999999999</v>
      </c>
      <c r="D42" s="14">
        <v>150.01499999999999</v>
      </c>
      <c r="E42" s="15">
        <v>326.45</v>
      </c>
      <c r="F42" s="14">
        <f t="shared" si="0"/>
        <v>-49.906999999999982</v>
      </c>
      <c r="G42" s="15">
        <f t="shared" si="0"/>
        <v>-74.209000000000003</v>
      </c>
    </row>
    <row r="43" spans="1:7">
      <c r="A43" s="13" t="s">
        <v>33</v>
      </c>
      <c r="B43" s="14">
        <v>116975.01238</v>
      </c>
      <c r="C43" s="15">
        <v>675674.58612999995</v>
      </c>
      <c r="D43" s="14">
        <v>3.4139999999999997</v>
      </c>
      <c r="E43" s="15">
        <v>76.519000000000005</v>
      </c>
      <c r="F43" s="14">
        <f t="shared" si="0"/>
        <v>116971.59838</v>
      </c>
      <c r="G43" s="15">
        <f t="shared" si="0"/>
        <v>675598.06712999998</v>
      </c>
    </row>
    <row r="44" spans="1:7">
      <c r="A44" s="13" t="s">
        <v>34</v>
      </c>
      <c r="B44" s="14">
        <v>3244.6349999999998</v>
      </c>
      <c r="C44" s="15">
        <v>4723.2110000000002</v>
      </c>
      <c r="D44" s="14">
        <v>112136.63300000005</v>
      </c>
      <c r="E44" s="15">
        <v>142777.73000000004</v>
      </c>
      <c r="F44" s="14">
        <f t="shared" si="0"/>
        <v>-108891.99800000005</v>
      </c>
      <c r="G44" s="15">
        <f t="shared" si="0"/>
        <v>-138054.51900000003</v>
      </c>
    </row>
    <row r="45" spans="1:7">
      <c r="A45" s="13" t="s">
        <v>35</v>
      </c>
      <c r="B45" s="14">
        <v>95</v>
      </c>
      <c r="C45" s="15">
        <v>50.69</v>
      </c>
      <c r="D45" s="14">
        <v>9.9930000000000003</v>
      </c>
      <c r="E45" s="15">
        <v>28.998000000000005</v>
      </c>
      <c r="F45" s="14">
        <f t="shared" si="0"/>
        <v>85.007000000000005</v>
      </c>
      <c r="G45" s="15">
        <f t="shared" si="0"/>
        <v>21.691999999999993</v>
      </c>
    </row>
    <row r="46" spans="1:7">
      <c r="A46" s="13" t="s">
        <v>36</v>
      </c>
      <c r="B46" s="14">
        <v>223.99</v>
      </c>
      <c r="C46" s="15">
        <v>164.57599999999999</v>
      </c>
      <c r="D46" s="14">
        <v>607221.96900000004</v>
      </c>
      <c r="E46" s="15">
        <v>253148.13900000005</v>
      </c>
      <c r="F46" s="14">
        <f t="shared" si="0"/>
        <v>-606997.97900000005</v>
      </c>
      <c r="G46" s="15">
        <f t="shared" si="0"/>
        <v>-252983.56300000005</v>
      </c>
    </row>
    <row r="47" spans="1:7">
      <c r="A47" s="13" t="s">
        <v>37</v>
      </c>
      <c r="B47" s="14">
        <v>36.870999999999988</v>
      </c>
      <c r="C47" s="15">
        <v>80.159999999999982</v>
      </c>
      <c r="D47" s="14">
        <v>54.650000000000006</v>
      </c>
      <c r="E47" s="15">
        <v>67.149000000000001</v>
      </c>
      <c r="F47" s="14">
        <f t="shared" si="0"/>
        <v>-17.779000000000018</v>
      </c>
      <c r="G47" s="15">
        <f t="shared" si="0"/>
        <v>13.010999999999981</v>
      </c>
    </row>
    <row r="48" spans="1:7">
      <c r="A48" s="13" t="s">
        <v>38</v>
      </c>
      <c r="B48" s="14">
        <v>1583.6670000000001</v>
      </c>
      <c r="C48" s="15">
        <v>112.779</v>
      </c>
      <c r="D48" s="11">
        <v>0</v>
      </c>
      <c r="E48" s="12">
        <v>0</v>
      </c>
      <c r="F48" s="14">
        <f t="shared" ref="F48:G69" si="3">+B48-D48</f>
        <v>1583.6670000000001</v>
      </c>
      <c r="G48" s="15">
        <f t="shared" si="3"/>
        <v>112.779</v>
      </c>
    </row>
    <row r="49" spans="1:7" ht="15">
      <c r="A49" s="13" t="s">
        <v>39</v>
      </c>
      <c r="B49" s="11">
        <v>0</v>
      </c>
      <c r="C49" s="12">
        <v>0</v>
      </c>
      <c r="D49" s="14">
        <v>5010.0059999999994</v>
      </c>
      <c r="E49" s="15">
        <v>5539.1459999999997</v>
      </c>
      <c r="F49" s="14">
        <f t="shared" si="3"/>
        <v>-5010.0059999999994</v>
      </c>
      <c r="G49" s="15">
        <f t="shared" si="3"/>
        <v>-5539.1459999999997</v>
      </c>
    </row>
    <row r="50" spans="1:7">
      <c r="A50" s="10" t="s">
        <v>40</v>
      </c>
      <c r="B50" s="11">
        <v>0</v>
      </c>
      <c r="C50" s="12">
        <v>0</v>
      </c>
      <c r="D50" s="11">
        <v>565523.13900000008</v>
      </c>
      <c r="E50" s="12">
        <v>220798.06299999997</v>
      </c>
      <c r="F50" s="14">
        <f t="shared" si="3"/>
        <v>-565523.13900000008</v>
      </c>
      <c r="G50" s="15">
        <f t="shared" si="3"/>
        <v>-220798.06299999997</v>
      </c>
    </row>
    <row r="51" spans="1:7">
      <c r="A51" s="10" t="s">
        <v>221</v>
      </c>
      <c r="B51" s="11">
        <v>118.45199</v>
      </c>
      <c r="C51" s="12">
        <v>474.74162999999999</v>
      </c>
      <c r="D51" s="11">
        <v>26730.170279999998</v>
      </c>
      <c r="E51" s="12">
        <v>27951.858550000001</v>
      </c>
      <c r="F51" s="14">
        <f t="shared" ref="F51:F52" si="4">+B51-D51</f>
        <v>-26611.718289999997</v>
      </c>
      <c r="G51" s="15">
        <f t="shared" ref="G51:G52" si="5">+C51-E51</f>
        <v>-27477.11692</v>
      </c>
    </row>
    <row r="52" spans="1:7" ht="15">
      <c r="A52" s="10" t="s">
        <v>219</v>
      </c>
      <c r="B52" s="11">
        <v>60.076160000000002</v>
      </c>
      <c r="C52" s="12">
        <v>224.59789000000001</v>
      </c>
      <c r="D52" s="11">
        <v>0</v>
      </c>
      <c r="E52" s="12">
        <v>0</v>
      </c>
      <c r="F52" s="14">
        <f t="shared" si="4"/>
        <v>60.076160000000002</v>
      </c>
      <c r="G52" s="15">
        <f t="shared" si="5"/>
        <v>224.59789000000001</v>
      </c>
    </row>
    <row r="53" spans="1:7">
      <c r="A53" s="10" t="s">
        <v>41</v>
      </c>
      <c r="B53" s="11">
        <v>715.69399999999996</v>
      </c>
      <c r="C53" s="12">
        <v>5639.2379999999994</v>
      </c>
      <c r="D53" s="11">
        <v>6050.3110000000179</v>
      </c>
      <c r="E53" s="12">
        <v>34874.267000000043</v>
      </c>
      <c r="F53" s="14">
        <f t="shared" si="3"/>
        <v>-5334.6170000000184</v>
      </c>
      <c r="G53" s="15">
        <f t="shared" si="3"/>
        <v>-29235.029000000046</v>
      </c>
    </row>
    <row r="54" spans="1:7">
      <c r="A54" s="13" t="s">
        <v>42</v>
      </c>
      <c r="B54" s="14">
        <v>9664.7659999999996</v>
      </c>
      <c r="C54" s="15">
        <v>12907.344999999998</v>
      </c>
      <c r="D54" s="14">
        <v>44.2</v>
      </c>
      <c r="E54" s="15">
        <v>21.637</v>
      </c>
      <c r="F54" s="14">
        <f t="shared" si="3"/>
        <v>9620.5659999999989</v>
      </c>
      <c r="G54" s="15">
        <f t="shared" si="3"/>
        <v>12885.707999999997</v>
      </c>
    </row>
    <row r="55" spans="1:7">
      <c r="A55" s="10" t="s">
        <v>196</v>
      </c>
      <c r="B55" s="11">
        <v>14457.498000000011</v>
      </c>
      <c r="C55" s="12">
        <v>68524.127000000022</v>
      </c>
      <c r="D55" s="11">
        <v>82502.674000000232</v>
      </c>
      <c r="E55" s="12">
        <v>403857.16699999996</v>
      </c>
      <c r="F55" s="11">
        <f t="shared" si="3"/>
        <v>-68045.176000000225</v>
      </c>
      <c r="G55" s="12">
        <f t="shared" si="3"/>
        <v>-335333.03999999992</v>
      </c>
    </row>
    <row r="56" spans="1:7">
      <c r="A56" s="10" t="s">
        <v>43</v>
      </c>
      <c r="B56" s="11">
        <v>350877.83100000001</v>
      </c>
      <c r="C56" s="12">
        <v>232938.09299999999</v>
      </c>
      <c r="D56" s="11">
        <v>84774.447</v>
      </c>
      <c r="E56" s="12">
        <v>76754.687000000005</v>
      </c>
      <c r="F56" s="14">
        <f t="shared" si="3"/>
        <v>266103.38400000002</v>
      </c>
      <c r="G56" s="15">
        <f t="shared" si="3"/>
        <v>156183.40599999999</v>
      </c>
    </row>
    <row r="57" spans="1:7">
      <c r="A57" s="10" t="s">
        <v>44</v>
      </c>
      <c r="B57" s="11">
        <v>87330.95000000007</v>
      </c>
      <c r="C57" s="12">
        <v>66539.322999999902</v>
      </c>
      <c r="D57" s="11">
        <v>368633.99999999965</v>
      </c>
      <c r="E57" s="12">
        <v>459082.09699999989</v>
      </c>
      <c r="F57" s="14">
        <f t="shared" si="3"/>
        <v>-281303.04999999958</v>
      </c>
      <c r="G57" s="15">
        <f t="shared" si="3"/>
        <v>-392542.77399999998</v>
      </c>
    </row>
    <row r="58" spans="1:7">
      <c r="A58" s="13" t="s">
        <v>45</v>
      </c>
      <c r="B58" s="11">
        <v>0</v>
      </c>
      <c r="C58" s="12">
        <v>0</v>
      </c>
      <c r="D58" s="11">
        <v>0</v>
      </c>
      <c r="E58" s="12">
        <v>0</v>
      </c>
      <c r="F58" s="14">
        <f t="shared" si="3"/>
        <v>0</v>
      </c>
      <c r="G58" s="15">
        <f t="shared" si="3"/>
        <v>0</v>
      </c>
    </row>
    <row r="59" spans="1:7" ht="15">
      <c r="A59" s="13" t="s">
        <v>46</v>
      </c>
      <c r="B59" s="11">
        <v>0</v>
      </c>
      <c r="C59" s="12">
        <v>0</v>
      </c>
      <c r="D59" s="14">
        <v>1147.1089999999999</v>
      </c>
      <c r="E59" s="15">
        <v>4739.4070000000002</v>
      </c>
      <c r="F59" s="14">
        <f t="shared" si="3"/>
        <v>-1147.1089999999999</v>
      </c>
      <c r="G59" s="15">
        <f t="shared" si="3"/>
        <v>-4739.4070000000002</v>
      </c>
    </row>
    <row r="60" spans="1:7">
      <c r="A60" s="13" t="s">
        <v>47</v>
      </c>
      <c r="B60" s="11">
        <v>0</v>
      </c>
      <c r="C60" s="12">
        <v>0</v>
      </c>
      <c r="D60" s="14">
        <v>1062.087</v>
      </c>
      <c r="E60" s="15">
        <v>3042.6089999999999</v>
      </c>
      <c r="F60" s="14">
        <f t="shared" si="3"/>
        <v>-1062.087</v>
      </c>
      <c r="G60" s="15">
        <f t="shared" si="3"/>
        <v>-3042.6089999999999</v>
      </c>
    </row>
    <row r="61" spans="1:7" ht="15">
      <c r="A61" s="13" t="s">
        <v>48</v>
      </c>
      <c r="B61" s="11">
        <v>0</v>
      </c>
      <c r="C61" s="12">
        <v>0</v>
      </c>
      <c r="D61" s="14">
        <v>15554.148999999998</v>
      </c>
      <c r="E61" s="15">
        <v>28976.773999999987</v>
      </c>
      <c r="F61" s="14">
        <f t="shared" si="3"/>
        <v>-15554.148999999998</v>
      </c>
      <c r="G61" s="15">
        <f t="shared" si="3"/>
        <v>-28976.773999999987</v>
      </c>
    </row>
    <row r="62" spans="1:7" ht="15">
      <c r="A62" s="13" t="s">
        <v>49</v>
      </c>
      <c r="B62" s="11">
        <v>0</v>
      </c>
      <c r="C62" s="12">
        <v>0</v>
      </c>
      <c r="D62" s="14">
        <v>141.73399999999992</v>
      </c>
      <c r="E62" s="15">
        <v>8658.0970000000052</v>
      </c>
      <c r="F62" s="14">
        <f t="shared" si="3"/>
        <v>-141.73399999999992</v>
      </c>
      <c r="G62" s="15">
        <f t="shared" si="3"/>
        <v>-8658.0970000000052</v>
      </c>
    </row>
    <row r="63" spans="1:7">
      <c r="A63" s="13" t="s">
        <v>197</v>
      </c>
      <c r="B63" s="14">
        <v>19429.969999999994</v>
      </c>
      <c r="C63" s="15">
        <v>19399.696999999996</v>
      </c>
      <c r="D63" s="11">
        <v>0</v>
      </c>
      <c r="E63" s="12">
        <v>0</v>
      </c>
      <c r="F63" s="14">
        <f t="shared" si="3"/>
        <v>19429.969999999994</v>
      </c>
      <c r="G63" s="15">
        <f t="shared" si="3"/>
        <v>19399.696999999996</v>
      </c>
    </row>
    <row r="64" spans="1:7">
      <c r="A64" s="13" t="s">
        <v>50</v>
      </c>
      <c r="B64" s="14">
        <v>750</v>
      </c>
      <c r="C64" s="15">
        <v>3587.7799999999997</v>
      </c>
      <c r="D64" s="14">
        <v>50.015000000000001</v>
      </c>
      <c r="E64" s="15">
        <v>246.26999999999998</v>
      </c>
      <c r="F64" s="14">
        <f t="shared" si="3"/>
        <v>699.98500000000001</v>
      </c>
      <c r="G64" s="15">
        <f t="shared" si="3"/>
        <v>3341.5099999999998</v>
      </c>
    </row>
    <row r="65" spans="1:7">
      <c r="A65" s="13" t="s">
        <v>51</v>
      </c>
      <c r="B65" s="14">
        <v>210</v>
      </c>
      <c r="C65" s="15">
        <v>388.85</v>
      </c>
      <c r="D65" s="14">
        <v>458.24200000000002</v>
      </c>
      <c r="E65" s="15">
        <v>720.327</v>
      </c>
      <c r="F65" s="14">
        <f t="shared" si="3"/>
        <v>-248.24200000000002</v>
      </c>
      <c r="G65" s="15">
        <f t="shared" si="3"/>
        <v>-331.47699999999998</v>
      </c>
    </row>
    <row r="66" spans="1:7">
      <c r="A66" s="13" t="s">
        <v>52</v>
      </c>
      <c r="B66" s="11">
        <v>0</v>
      </c>
      <c r="C66" s="12">
        <v>0</v>
      </c>
      <c r="D66" s="14">
        <v>1648.7059999999997</v>
      </c>
      <c r="E66" s="15">
        <v>3493.2370000000001</v>
      </c>
      <c r="F66" s="14">
        <f t="shared" si="3"/>
        <v>-1648.7059999999997</v>
      </c>
      <c r="G66" s="15">
        <f t="shared" si="3"/>
        <v>-3493.2370000000001</v>
      </c>
    </row>
    <row r="67" spans="1:7">
      <c r="A67" s="13" t="s">
        <v>53</v>
      </c>
      <c r="B67" s="14">
        <v>103.13999999999997</v>
      </c>
      <c r="C67" s="15">
        <v>387.00099999999998</v>
      </c>
      <c r="D67" s="14">
        <v>328.29299999999989</v>
      </c>
      <c r="E67" s="15">
        <v>1668.8430000000001</v>
      </c>
      <c r="F67" s="14">
        <f t="shared" si="3"/>
        <v>-225.15299999999991</v>
      </c>
      <c r="G67" s="15">
        <f t="shared" si="3"/>
        <v>-1281.8420000000001</v>
      </c>
    </row>
    <row r="68" spans="1:7">
      <c r="A68" s="13" t="s">
        <v>54</v>
      </c>
      <c r="B68" s="11">
        <v>0</v>
      </c>
      <c r="C68" s="12">
        <v>0</v>
      </c>
      <c r="D68" s="14">
        <v>3512.2689999999993</v>
      </c>
      <c r="E68" s="15">
        <v>13151.314999999999</v>
      </c>
      <c r="F68" s="14">
        <f t="shared" si="3"/>
        <v>-3512.2689999999993</v>
      </c>
      <c r="G68" s="15">
        <f t="shared" si="3"/>
        <v>-13151.314999999999</v>
      </c>
    </row>
    <row r="69" spans="1:7">
      <c r="A69" s="16" t="s">
        <v>55</v>
      </c>
      <c r="B69" s="17">
        <f>B11-SUM(B12:B68)</f>
        <v>522742.80011009891</v>
      </c>
      <c r="C69" s="18">
        <f>C11-SUM(C12:C68)</f>
        <v>558175.30146950204</v>
      </c>
      <c r="D69" s="17">
        <f>D11-SUM(D12:D68)</f>
        <v>505521.92790000001</v>
      </c>
      <c r="E69" s="18">
        <f>E11-SUM(E12:E68)</f>
        <v>737136.74639000022</v>
      </c>
      <c r="F69" s="17">
        <f t="shared" si="3"/>
        <v>17220.872210098896</v>
      </c>
      <c r="G69" s="18">
        <f t="shared" si="3"/>
        <v>-178961.44492049818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554687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9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184</v>
      </c>
      <c r="B5" s="116"/>
      <c r="C5" s="116"/>
      <c r="D5" s="124" t="s">
        <v>222</v>
      </c>
      <c r="E5" s="124"/>
      <c r="F5" s="124"/>
      <c r="G5" s="124"/>
    </row>
    <row r="6" spans="1:10" ht="92.4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59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7118129.4733899999</v>
      </c>
      <c r="C11" s="9">
        <v>4957417.5178399999</v>
      </c>
      <c r="D11" s="8">
        <v>2883204.2820000001</v>
      </c>
      <c r="E11" s="9">
        <v>2816113.1579999998</v>
      </c>
      <c r="F11" s="88">
        <f>+B11-D11</f>
        <v>4234925.1913900003</v>
      </c>
      <c r="G11" s="89">
        <f>+C11-E11</f>
        <v>2141304.35984</v>
      </c>
    </row>
    <row r="12" spans="1:10">
      <c r="A12" s="10" t="s">
        <v>9</v>
      </c>
      <c r="B12" s="11">
        <v>59.137</v>
      </c>
      <c r="C12" s="12">
        <v>7.1679999999999993</v>
      </c>
      <c r="D12" s="11">
        <v>9522.0629999999983</v>
      </c>
      <c r="E12" s="12">
        <v>6912.4000000000005</v>
      </c>
      <c r="F12" s="11">
        <f t="shared" ref="F12:G47" si="0">+B12-D12</f>
        <v>-9462.9259999999977</v>
      </c>
      <c r="G12" s="12">
        <f t="shared" si="0"/>
        <v>-6905.2320000000009</v>
      </c>
    </row>
    <row r="13" spans="1:10" ht="15">
      <c r="A13" s="13" t="s">
        <v>10</v>
      </c>
      <c r="B13" s="14">
        <v>14418.439999999999</v>
      </c>
      <c r="C13" s="15">
        <v>10829.092999999999</v>
      </c>
      <c r="D13" s="14">
        <v>44886.485999999997</v>
      </c>
      <c r="E13" s="15">
        <v>17937.488999999998</v>
      </c>
      <c r="F13" s="14">
        <f t="shared" si="0"/>
        <v>-30468.045999999998</v>
      </c>
      <c r="G13" s="15">
        <f t="shared" si="0"/>
        <v>-7108.3959999999988</v>
      </c>
    </row>
    <row r="14" spans="1:10" ht="15">
      <c r="A14" s="13" t="s">
        <v>11</v>
      </c>
      <c r="B14" s="14">
        <v>1.5939999999999996</v>
      </c>
      <c r="C14" s="15">
        <v>1.1609999999999998</v>
      </c>
      <c r="D14" s="14">
        <v>3765.6869999999994</v>
      </c>
      <c r="E14" s="15">
        <v>2245.8139999999994</v>
      </c>
      <c r="F14" s="14">
        <f t="shared" si="0"/>
        <v>-3764.0929999999994</v>
      </c>
      <c r="G14" s="15">
        <f t="shared" si="0"/>
        <v>-2244.6529999999993</v>
      </c>
    </row>
    <row r="15" spans="1:10" ht="15">
      <c r="A15" s="13" t="s">
        <v>12</v>
      </c>
      <c r="B15" s="14">
        <v>8873.3469999999979</v>
      </c>
      <c r="C15" s="15">
        <v>11757.344999999998</v>
      </c>
      <c r="D15" s="14">
        <v>176.71299999999999</v>
      </c>
      <c r="E15" s="15">
        <v>331.80799999999994</v>
      </c>
      <c r="F15" s="14">
        <f t="shared" si="0"/>
        <v>8696.6339999999982</v>
      </c>
      <c r="G15" s="15">
        <f t="shared" si="0"/>
        <v>11425.536999999998</v>
      </c>
    </row>
    <row r="16" spans="1:10" ht="15">
      <c r="A16" s="13" t="s">
        <v>13</v>
      </c>
      <c r="B16" s="14">
        <v>13054.540000000005</v>
      </c>
      <c r="C16" s="15">
        <v>11115.298000000001</v>
      </c>
      <c r="D16" s="14">
        <v>40378.918000000005</v>
      </c>
      <c r="E16" s="15">
        <v>26683.175999999999</v>
      </c>
      <c r="F16" s="14">
        <f t="shared" si="0"/>
        <v>-27324.378000000001</v>
      </c>
      <c r="G16" s="15">
        <f t="shared" si="0"/>
        <v>-15567.877999999999</v>
      </c>
    </row>
    <row r="17" spans="1:7">
      <c r="A17" s="13" t="s">
        <v>14</v>
      </c>
      <c r="B17" s="14">
        <v>4981161.6400000006</v>
      </c>
      <c r="C17" s="15">
        <v>1992464.0690000011</v>
      </c>
      <c r="D17" s="14">
        <v>7923.118999999997</v>
      </c>
      <c r="E17" s="15">
        <v>3785.848</v>
      </c>
      <c r="F17" s="14">
        <f t="shared" si="0"/>
        <v>4973238.5210000006</v>
      </c>
      <c r="G17" s="15">
        <f t="shared" si="0"/>
        <v>1988678.2210000011</v>
      </c>
    </row>
    <row r="18" spans="1:7">
      <c r="A18" s="13" t="s">
        <v>15</v>
      </c>
      <c r="B18" s="14">
        <v>56449.729872799973</v>
      </c>
      <c r="C18" s="15">
        <v>68620.902683600056</v>
      </c>
      <c r="D18" s="14">
        <v>35.530750000000012</v>
      </c>
      <c r="E18" s="15">
        <v>34.084099999999992</v>
      </c>
      <c r="F18" s="14">
        <f t="shared" si="0"/>
        <v>56414.199122799975</v>
      </c>
      <c r="G18" s="15">
        <f t="shared" si="0"/>
        <v>68586.818583600063</v>
      </c>
    </row>
    <row r="19" spans="1:7">
      <c r="A19" s="13" t="s">
        <v>16</v>
      </c>
      <c r="B19" s="14">
        <v>146894.47299999997</v>
      </c>
      <c r="C19" s="15">
        <v>344902.41600000003</v>
      </c>
      <c r="D19" s="11">
        <v>0</v>
      </c>
      <c r="E19" s="12">
        <v>0</v>
      </c>
      <c r="F19" s="14">
        <f t="shared" si="0"/>
        <v>146894.47299999997</v>
      </c>
      <c r="G19" s="15">
        <f t="shared" si="0"/>
        <v>344902.41600000003</v>
      </c>
    </row>
    <row r="20" spans="1:7">
      <c r="A20" s="13" t="s">
        <v>243</v>
      </c>
      <c r="B20" s="14">
        <v>23543.477999999992</v>
      </c>
      <c r="C20" s="15">
        <v>185579.07999999996</v>
      </c>
      <c r="D20" s="14">
        <v>1728.6529999999998</v>
      </c>
      <c r="E20" s="15">
        <v>22570.483</v>
      </c>
      <c r="F20" s="14">
        <f t="shared" si="0"/>
        <v>21814.824999999993</v>
      </c>
      <c r="G20" s="15">
        <f t="shared" si="0"/>
        <v>163008.59699999995</v>
      </c>
    </row>
    <row r="21" spans="1:7">
      <c r="A21" s="13" t="s">
        <v>17</v>
      </c>
      <c r="B21" s="14">
        <v>28160.931000000004</v>
      </c>
      <c r="C21" s="15">
        <v>75342.249999999971</v>
      </c>
      <c r="D21" s="14">
        <v>2282.7840000000001</v>
      </c>
      <c r="E21" s="15">
        <v>8350.0280000000002</v>
      </c>
      <c r="F21" s="14">
        <f t="shared" si="0"/>
        <v>25878.147000000004</v>
      </c>
      <c r="G21" s="15">
        <f t="shared" si="0"/>
        <v>66992.221999999965</v>
      </c>
    </row>
    <row r="22" spans="1:7">
      <c r="A22" s="13" t="s">
        <v>18</v>
      </c>
      <c r="B22" s="14">
        <v>17916.251999999993</v>
      </c>
      <c r="C22" s="15">
        <v>1678.5909999999997</v>
      </c>
      <c r="D22" s="14">
        <v>28131.980000000003</v>
      </c>
      <c r="E22" s="15">
        <v>5729.1219999999994</v>
      </c>
      <c r="F22" s="14">
        <f t="shared" si="0"/>
        <v>-10215.72800000001</v>
      </c>
      <c r="G22" s="15">
        <f t="shared" si="0"/>
        <v>-4050.5309999999999</v>
      </c>
    </row>
    <row r="23" spans="1:7">
      <c r="A23" s="13" t="s">
        <v>19</v>
      </c>
      <c r="B23" s="14">
        <v>1530.4419999999998</v>
      </c>
      <c r="C23" s="15">
        <v>26211.834999999999</v>
      </c>
      <c r="D23" s="14">
        <v>6387.3699999999926</v>
      </c>
      <c r="E23" s="15">
        <v>32452.099999999991</v>
      </c>
      <c r="F23" s="14">
        <f t="shared" si="0"/>
        <v>-4856.9279999999926</v>
      </c>
      <c r="G23" s="15">
        <f t="shared" si="0"/>
        <v>-6240.2649999999921</v>
      </c>
    </row>
    <row r="24" spans="1:7" ht="15">
      <c r="A24" s="13" t="s">
        <v>20</v>
      </c>
      <c r="B24" s="14">
        <v>11984.808999999997</v>
      </c>
      <c r="C24" s="15">
        <v>13222.502000000008</v>
      </c>
      <c r="D24" s="14">
        <v>894.68899999999996</v>
      </c>
      <c r="E24" s="15">
        <v>942.74900000000002</v>
      </c>
      <c r="F24" s="14">
        <f t="shared" si="0"/>
        <v>11090.119999999997</v>
      </c>
      <c r="G24" s="15">
        <f t="shared" si="0"/>
        <v>12279.753000000008</v>
      </c>
    </row>
    <row r="25" spans="1:7" ht="15">
      <c r="A25" s="13" t="s">
        <v>21</v>
      </c>
      <c r="B25" s="14">
        <v>2118.579999999999</v>
      </c>
      <c r="C25" s="15">
        <v>2705.489</v>
      </c>
      <c r="D25" s="14">
        <v>32.305999999999997</v>
      </c>
      <c r="E25" s="15">
        <v>58.04699999999999</v>
      </c>
      <c r="F25" s="14">
        <f t="shared" si="0"/>
        <v>2086.273999999999</v>
      </c>
      <c r="G25" s="15">
        <f t="shared" si="0"/>
        <v>2647.442</v>
      </c>
    </row>
    <row r="26" spans="1:7">
      <c r="A26" s="13" t="s">
        <v>233</v>
      </c>
      <c r="B26" s="14">
        <v>7.0617200000000002</v>
      </c>
      <c r="C26" s="15">
        <v>10.303000000000001</v>
      </c>
      <c r="D26" s="14">
        <v>15834.0489</v>
      </c>
      <c r="E26" s="15">
        <v>12297.26995</v>
      </c>
      <c r="F26" s="14">
        <f t="shared" ref="F26:F35" si="1">+B26-D26</f>
        <v>-15826.98718</v>
      </c>
      <c r="G26" s="15">
        <f t="shared" ref="G26:G35" si="2">+C26-E26</f>
        <v>-12286.96695</v>
      </c>
    </row>
    <row r="27" spans="1:7">
      <c r="A27" s="13" t="s">
        <v>22</v>
      </c>
      <c r="B27" s="14">
        <v>2749.26</v>
      </c>
      <c r="C27" s="15">
        <v>812.01499999999987</v>
      </c>
      <c r="D27" s="14">
        <v>302829.68799999997</v>
      </c>
      <c r="E27" s="15">
        <v>89652.941999999995</v>
      </c>
      <c r="F27" s="14">
        <f t="shared" si="1"/>
        <v>-300080.42799999996</v>
      </c>
      <c r="G27" s="15">
        <f t="shared" si="2"/>
        <v>-88840.926999999996</v>
      </c>
    </row>
    <row r="28" spans="1:7" ht="15">
      <c r="A28" s="13" t="s">
        <v>199</v>
      </c>
      <c r="B28" s="14">
        <v>23.530999999999999</v>
      </c>
      <c r="C28" s="15">
        <v>72.146000000000001</v>
      </c>
      <c r="D28" s="14">
        <v>2184.9549999999999</v>
      </c>
      <c r="E28" s="15">
        <v>2237.2240000000002</v>
      </c>
      <c r="F28" s="14">
        <f t="shared" si="1"/>
        <v>-2161.424</v>
      </c>
      <c r="G28" s="15">
        <f t="shared" si="2"/>
        <v>-2165.078</v>
      </c>
    </row>
    <row r="29" spans="1:7" ht="15">
      <c r="A29" s="13" t="s">
        <v>198</v>
      </c>
      <c r="B29" s="14">
        <v>716.59999999999991</v>
      </c>
      <c r="C29" s="15">
        <v>1229.9839999999999</v>
      </c>
      <c r="D29" s="14">
        <v>268.36100000000005</v>
      </c>
      <c r="E29" s="15">
        <v>422.26900000000006</v>
      </c>
      <c r="F29" s="14">
        <f t="shared" si="1"/>
        <v>448.23899999999986</v>
      </c>
      <c r="G29" s="15">
        <f t="shared" si="2"/>
        <v>807.71499999999992</v>
      </c>
    </row>
    <row r="30" spans="1:7">
      <c r="A30" s="13" t="s">
        <v>23</v>
      </c>
      <c r="B30" s="14">
        <v>207.23999999999998</v>
      </c>
      <c r="C30" s="15">
        <v>239.41899999999995</v>
      </c>
      <c r="D30" s="14">
        <v>51415.407999999996</v>
      </c>
      <c r="E30" s="15">
        <v>46283.62000000001</v>
      </c>
      <c r="F30" s="14">
        <f t="shared" si="1"/>
        <v>-51208.167999999998</v>
      </c>
      <c r="G30" s="15">
        <f t="shared" si="2"/>
        <v>-46044.201000000008</v>
      </c>
    </row>
    <row r="31" spans="1:7">
      <c r="A31" s="13" t="s">
        <v>24</v>
      </c>
      <c r="B31" s="14">
        <v>3009.6677639999989</v>
      </c>
      <c r="C31" s="15">
        <v>444.44448100000011</v>
      </c>
      <c r="D31" s="11">
        <v>0</v>
      </c>
      <c r="E31" s="12">
        <v>0</v>
      </c>
      <c r="F31" s="14">
        <f t="shared" si="1"/>
        <v>3009.6677639999989</v>
      </c>
      <c r="G31" s="15">
        <f t="shared" si="2"/>
        <v>444.44448100000011</v>
      </c>
    </row>
    <row r="32" spans="1:7">
      <c r="A32" s="13" t="s">
        <v>25</v>
      </c>
      <c r="B32" s="14">
        <v>10720.116000000002</v>
      </c>
      <c r="C32" s="15">
        <v>27242.228999999988</v>
      </c>
      <c r="D32" s="14">
        <v>51.006</v>
      </c>
      <c r="E32" s="15">
        <v>90.992999999999995</v>
      </c>
      <c r="F32" s="14">
        <f t="shared" si="1"/>
        <v>10669.110000000002</v>
      </c>
      <c r="G32" s="15">
        <f t="shared" si="2"/>
        <v>27151.23599999999</v>
      </c>
    </row>
    <row r="33" spans="1:7">
      <c r="A33" s="13" t="s">
        <v>218</v>
      </c>
      <c r="B33" s="14">
        <v>44.057519999999997</v>
      </c>
      <c r="C33" s="15">
        <v>105.05292</v>
      </c>
      <c r="D33" s="14">
        <v>5.20139</v>
      </c>
      <c r="E33" s="15">
        <v>17.363800000000001</v>
      </c>
      <c r="F33" s="14">
        <f t="shared" si="1"/>
        <v>38.856129999999993</v>
      </c>
      <c r="G33" s="15">
        <f t="shared" si="2"/>
        <v>87.689120000000003</v>
      </c>
    </row>
    <row r="34" spans="1:7">
      <c r="A34" s="13" t="s">
        <v>234</v>
      </c>
      <c r="B34" s="14">
        <v>16102.138960000002</v>
      </c>
      <c r="C34" s="15">
        <v>9962.3182199999992</v>
      </c>
      <c r="D34" s="14">
        <v>7.6159999999999997</v>
      </c>
      <c r="E34" s="15">
        <v>6.8331800000000005</v>
      </c>
      <c r="F34" s="14">
        <f t="shared" si="1"/>
        <v>16094.522960000002</v>
      </c>
      <c r="G34" s="15">
        <f t="shared" si="2"/>
        <v>9955.4850399999996</v>
      </c>
    </row>
    <row r="35" spans="1:7">
      <c r="A35" s="13" t="s">
        <v>26</v>
      </c>
      <c r="B35" s="14">
        <v>276091.58200000005</v>
      </c>
      <c r="C35" s="15">
        <v>300952.06599999988</v>
      </c>
      <c r="D35" s="14">
        <v>66.872</v>
      </c>
      <c r="E35" s="15">
        <v>74.222999999999999</v>
      </c>
      <c r="F35" s="14">
        <f t="shared" si="1"/>
        <v>276024.71000000008</v>
      </c>
      <c r="G35" s="15">
        <f t="shared" si="2"/>
        <v>300877.84299999988</v>
      </c>
    </row>
    <row r="36" spans="1:7">
      <c r="A36" s="13" t="s">
        <v>27</v>
      </c>
      <c r="B36" s="14">
        <v>30551.026999999987</v>
      </c>
      <c r="C36" s="15">
        <v>72988.176000000036</v>
      </c>
      <c r="D36" s="14">
        <v>16.728000000000002</v>
      </c>
      <c r="E36" s="15">
        <v>46.41</v>
      </c>
      <c r="F36" s="14">
        <f t="shared" si="0"/>
        <v>30534.298999999988</v>
      </c>
      <c r="G36" s="15">
        <f t="shared" si="0"/>
        <v>72941.766000000032</v>
      </c>
    </row>
    <row r="37" spans="1:7">
      <c r="A37" s="13" t="s">
        <v>28</v>
      </c>
      <c r="B37" s="14">
        <v>7014.7779999999984</v>
      </c>
      <c r="C37" s="15">
        <v>6279.9389999999994</v>
      </c>
      <c r="D37" s="11">
        <v>0</v>
      </c>
      <c r="E37" s="12">
        <v>0</v>
      </c>
      <c r="F37" s="14">
        <f t="shared" si="0"/>
        <v>7014.7779999999984</v>
      </c>
      <c r="G37" s="15">
        <f t="shared" si="0"/>
        <v>6279.9389999999994</v>
      </c>
    </row>
    <row r="38" spans="1:7" ht="15">
      <c r="A38" s="13" t="s">
        <v>29</v>
      </c>
      <c r="B38" s="14">
        <v>167.02200000000002</v>
      </c>
      <c r="C38" s="15">
        <v>621.97499999999991</v>
      </c>
      <c r="D38" s="14">
        <v>7904.4830000000011</v>
      </c>
      <c r="E38" s="15">
        <v>8484.9969999999994</v>
      </c>
      <c r="F38" s="14">
        <f t="shared" si="0"/>
        <v>-7737.4610000000011</v>
      </c>
      <c r="G38" s="15">
        <f t="shared" si="0"/>
        <v>-7863.021999999999</v>
      </c>
    </row>
    <row r="39" spans="1:7">
      <c r="A39" s="13" t="s">
        <v>30</v>
      </c>
      <c r="B39" s="14">
        <v>61679.040999999997</v>
      </c>
      <c r="C39" s="15">
        <v>30150.395</v>
      </c>
      <c r="D39" s="14">
        <v>448.24</v>
      </c>
      <c r="E39" s="15">
        <v>346.89799999999997</v>
      </c>
      <c r="F39" s="14">
        <f t="shared" si="0"/>
        <v>61230.800999999999</v>
      </c>
      <c r="G39" s="15">
        <f t="shared" si="0"/>
        <v>29803.496999999999</v>
      </c>
    </row>
    <row r="40" spans="1:7">
      <c r="A40" s="13" t="s">
        <v>215</v>
      </c>
      <c r="B40" s="14">
        <v>73.191999999999993</v>
      </c>
      <c r="C40" s="15">
        <v>437.53100000000001</v>
      </c>
      <c r="D40" s="14">
        <v>0</v>
      </c>
      <c r="E40" s="15">
        <v>0</v>
      </c>
      <c r="F40" s="14">
        <f t="shared" si="0"/>
        <v>73.191999999999993</v>
      </c>
      <c r="G40" s="15">
        <f t="shared" si="0"/>
        <v>437.53100000000001</v>
      </c>
    </row>
    <row r="41" spans="1:7">
      <c r="A41" s="13" t="s">
        <v>31</v>
      </c>
      <c r="B41" s="14">
        <v>185501.61799999999</v>
      </c>
      <c r="C41" s="15">
        <v>65639.243999999977</v>
      </c>
      <c r="D41" s="14">
        <v>567.548</v>
      </c>
      <c r="E41" s="15">
        <v>243.42700000000002</v>
      </c>
      <c r="F41" s="14">
        <f t="shared" si="0"/>
        <v>184934.06999999998</v>
      </c>
      <c r="G41" s="15">
        <f t="shared" si="0"/>
        <v>65395.816999999974</v>
      </c>
    </row>
    <row r="42" spans="1:7">
      <c r="A42" s="13" t="s">
        <v>32</v>
      </c>
      <c r="B42" s="14">
        <v>459.59000000000003</v>
      </c>
      <c r="C42" s="15">
        <v>1295.9969999999996</v>
      </c>
      <c r="D42" s="14">
        <v>86.545000000000002</v>
      </c>
      <c r="E42" s="15">
        <v>213.06</v>
      </c>
      <c r="F42" s="14">
        <f t="shared" si="0"/>
        <v>373.04500000000002</v>
      </c>
      <c r="G42" s="15">
        <f t="shared" si="0"/>
        <v>1082.9369999999997</v>
      </c>
    </row>
    <row r="43" spans="1:7">
      <c r="A43" s="13" t="s">
        <v>33</v>
      </c>
      <c r="B43" s="14">
        <v>117449.28105000001</v>
      </c>
      <c r="C43" s="15">
        <v>713497.92515999998</v>
      </c>
      <c r="D43" s="14">
        <v>4.7039999999999997</v>
      </c>
      <c r="E43" s="15">
        <v>64.441000000000003</v>
      </c>
      <c r="F43" s="14">
        <f t="shared" si="0"/>
        <v>117444.57705000001</v>
      </c>
      <c r="G43" s="15">
        <f t="shared" si="0"/>
        <v>713433.48415999999</v>
      </c>
    </row>
    <row r="44" spans="1:7">
      <c r="A44" s="13" t="s">
        <v>34</v>
      </c>
      <c r="B44" s="14">
        <v>1292.0909999999999</v>
      </c>
      <c r="C44" s="15">
        <v>1938.9199999999996</v>
      </c>
      <c r="D44" s="14">
        <v>107958.834</v>
      </c>
      <c r="E44" s="15">
        <v>139140.58699999997</v>
      </c>
      <c r="F44" s="14">
        <f t="shared" si="0"/>
        <v>-106666.743</v>
      </c>
      <c r="G44" s="15">
        <f t="shared" si="0"/>
        <v>-137201.66699999996</v>
      </c>
    </row>
    <row r="45" spans="1:7">
      <c r="A45" s="13" t="s">
        <v>35</v>
      </c>
      <c r="B45" s="14">
        <v>102.08</v>
      </c>
      <c r="C45" s="15">
        <v>56.47</v>
      </c>
      <c r="D45" s="14">
        <v>3.3559999999999999</v>
      </c>
      <c r="E45" s="15">
        <v>8.0399999999999991</v>
      </c>
      <c r="F45" s="14">
        <f t="shared" si="0"/>
        <v>98.724000000000004</v>
      </c>
      <c r="G45" s="15">
        <f t="shared" si="0"/>
        <v>48.43</v>
      </c>
    </row>
    <row r="46" spans="1:7">
      <c r="A46" s="13" t="s">
        <v>36</v>
      </c>
      <c r="B46" s="11">
        <v>0</v>
      </c>
      <c r="C46" s="12">
        <v>0</v>
      </c>
      <c r="D46" s="14">
        <v>517357.46299999993</v>
      </c>
      <c r="E46" s="15">
        <v>252512.01</v>
      </c>
      <c r="F46" s="14">
        <f t="shared" si="0"/>
        <v>-517357.46299999993</v>
      </c>
      <c r="G46" s="15">
        <f t="shared" si="0"/>
        <v>-252512.01</v>
      </c>
    </row>
    <row r="47" spans="1:7">
      <c r="A47" s="13" t="s">
        <v>37</v>
      </c>
      <c r="B47" s="14">
        <v>43.149000000000008</v>
      </c>
      <c r="C47" s="15">
        <v>102.45399999999999</v>
      </c>
      <c r="D47" s="14">
        <v>3</v>
      </c>
      <c r="E47" s="15">
        <v>3.18</v>
      </c>
      <c r="F47" s="14">
        <f t="shared" si="0"/>
        <v>40.149000000000008</v>
      </c>
      <c r="G47" s="15">
        <f t="shared" si="0"/>
        <v>99.273999999999987</v>
      </c>
    </row>
    <row r="48" spans="1:7">
      <c r="A48" s="13" t="s">
        <v>38</v>
      </c>
      <c r="B48" s="14">
        <v>1678.2949999999996</v>
      </c>
      <c r="C48" s="15">
        <v>157.72099999999998</v>
      </c>
      <c r="D48" s="11">
        <v>0</v>
      </c>
      <c r="E48" s="12">
        <v>0</v>
      </c>
      <c r="F48" s="14">
        <f t="shared" ref="F48:G69" si="3">+B48-D48</f>
        <v>1678.2949999999996</v>
      </c>
      <c r="G48" s="15">
        <f t="shared" si="3"/>
        <v>157.72099999999998</v>
      </c>
    </row>
    <row r="49" spans="1:7" ht="15">
      <c r="A49" s="13" t="s">
        <v>39</v>
      </c>
      <c r="B49" s="14">
        <v>10.061999999999999</v>
      </c>
      <c r="C49" s="15">
        <v>20.111999999999998</v>
      </c>
      <c r="D49" s="14">
        <v>5319.1209999999983</v>
      </c>
      <c r="E49" s="15">
        <v>5890.0990000000002</v>
      </c>
      <c r="F49" s="14">
        <f t="shared" si="3"/>
        <v>-5309.0589999999984</v>
      </c>
      <c r="G49" s="15">
        <f t="shared" si="3"/>
        <v>-5869.9870000000001</v>
      </c>
    </row>
    <row r="50" spans="1:7">
      <c r="A50" s="10" t="s">
        <v>40</v>
      </c>
      <c r="B50" s="11">
        <v>3.3000000000000002E-2</v>
      </c>
      <c r="C50" s="12">
        <v>0.15</v>
      </c>
      <c r="D50" s="11">
        <v>565267.84100000001</v>
      </c>
      <c r="E50" s="12">
        <v>206661.21399999995</v>
      </c>
      <c r="F50" s="14">
        <f t="shared" si="3"/>
        <v>-565267.80799999996</v>
      </c>
      <c r="G50" s="15">
        <f t="shared" si="3"/>
        <v>-206661.06399999995</v>
      </c>
    </row>
    <row r="51" spans="1:7">
      <c r="A51" s="10" t="s">
        <v>221</v>
      </c>
      <c r="B51" s="11">
        <v>48.970579999999998</v>
      </c>
      <c r="C51" s="12">
        <v>189.39406</v>
      </c>
      <c r="D51" s="11">
        <v>23198.102709999999</v>
      </c>
      <c r="E51" s="12">
        <v>29828.877570000001</v>
      </c>
      <c r="F51" s="14">
        <f t="shared" ref="F51:F52" si="4">+B51-D51</f>
        <v>-23149.132129999998</v>
      </c>
      <c r="G51" s="15">
        <f t="shared" ref="G51:G52" si="5">+C51-E51</f>
        <v>-29639.483510000002</v>
      </c>
    </row>
    <row r="52" spans="1:7" ht="15">
      <c r="A52" s="10" t="s">
        <v>219</v>
      </c>
      <c r="B52" s="11">
        <v>93.715190000000007</v>
      </c>
      <c r="C52" s="12">
        <v>374.75378999999998</v>
      </c>
      <c r="D52" s="11">
        <v>0</v>
      </c>
      <c r="E52" s="12">
        <v>0</v>
      </c>
      <c r="F52" s="14">
        <f t="shared" si="4"/>
        <v>93.715190000000007</v>
      </c>
      <c r="G52" s="15">
        <f t="shared" si="5"/>
        <v>374.75378999999998</v>
      </c>
    </row>
    <row r="53" spans="1:7">
      <c r="A53" s="10" t="s">
        <v>41</v>
      </c>
      <c r="B53" s="11">
        <v>755.11699999999951</v>
      </c>
      <c r="C53" s="12">
        <v>7207.7320000000018</v>
      </c>
      <c r="D53" s="11">
        <v>7332.6090000000131</v>
      </c>
      <c r="E53" s="12">
        <v>46187.695000000051</v>
      </c>
      <c r="F53" s="14">
        <f t="shared" si="3"/>
        <v>-6577.4920000000138</v>
      </c>
      <c r="G53" s="15">
        <f t="shared" si="3"/>
        <v>-38979.963000000047</v>
      </c>
    </row>
    <row r="54" spans="1:7">
      <c r="A54" s="13" t="s">
        <v>42</v>
      </c>
      <c r="B54" s="14">
        <v>11066.264999999999</v>
      </c>
      <c r="C54" s="15">
        <v>16988.959999999995</v>
      </c>
      <c r="D54" s="14">
        <v>179.2</v>
      </c>
      <c r="E54" s="15">
        <v>72.427000000000007</v>
      </c>
      <c r="F54" s="14">
        <f t="shared" si="3"/>
        <v>10887.064999999999</v>
      </c>
      <c r="G54" s="15">
        <f t="shared" si="3"/>
        <v>16916.532999999996</v>
      </c>
    </row>
    <row r="55" spans="1:7">
      <c r="A55" s="10" t="s">
        <v>196</v>
      </c>
      <c r="B55" s="11">
        <v>14016.501000000002</v>
      </c>
      <c r="C55" s="12">
        <v>74171.083000000013</v>
      </c>
      <c r="D55" s="11">
        <v>87925.555000000211</v>
      </c>
      <c r="E55" s="12">
        <v>450107.29100000218</v>
      </c>
      <c r="F55" s="11">
        <f t="shared" si="3"/>
        <v>-73909.054000000207</v>
      </c>
      <c r="G55" s="12">
        <f t="shared" si="3"/>
        <v>-375936.2080000022</v>
      </c>
    </row>
    <row r="56" spans="1:7">
      <c r="A56" s="10" t="s">
        <v>43</v>
      </c>
      <c r="B56" s="11">
        <v>495624.41600000003</v>
      </c>
      <c r="C56" s="12">
        <v>241179.39199999999</v>
      </c>
      <c r="D56" s="11">
        <v>93173.587</v>
      </c>
      <c r="E56" s="12">
        <v>93804.701000000001</v>
      </c>
      <c r="F56" s="14">
        <f t="shared" si="3"/>
        <v>402450.82900000003</v>
      </c>
      <c r="G56" s="15">
        <f t="shared" si="3"/>
        <v>147374.69099999999</v>
      </c>
    </row>
    <row r="57" spans="1:7">
      <c r="A57" s="10" t="s">
        <v>44</v>
      </c>
      <c r="B57" s="11">
        <v>87514.288999999771</v>
      </c>
      <c r="C57" s="12">
        <v>65556.923999999883</v>
      </c>
      <c r="D57" s="11">
        <v>410827.77399999893</v>
      </c>
      <c r="E57" s="12">
        <v>465800.71100000048</v>
      </c>
      <c r="F57" s="14">
        <f t="shared" si="3"/>
        <v>-323313.48499999917</v>
      </c>
      <c r="G57" s="15">
        <f t="shared" si="3"/>
        <v>-400243.78700000059</v>
      </c>
    </row>
    <row r="58" spans="1:7">
      <c r="A58" s="13" t="s">
        <v>45</v>
      </c>
      <c r="B58" s="11">
        <v>0</v>
      </c>
      <c r="C58" s="12">
        <v>0</v>
      </c>
      <c r="D58" s="11">
        <v>0</v>
      </c>
      <c r="E58" s="12">
        <v>0</v>
      </c>
      <c r="F58" s="14">
        <f t="shared" si="3"/>
        <v>0</v>
      </c>
      <c r="G58" s="15">
        <f t="shared" si="3"/>
        <v>0</v>
      </c>
    </row>
    <row r="59" spans="1:7" ht="15">
      <c r="A59" s="13" t="s">
        <v>46</v>
      </c>
      <c r="B59" s="11">
        <v>0</v>
      </c>
      <c r="C59" s="12">
        <v>0</v>
      </c>
      <c r="D59" s="14">
        <v>1121.2549999999999</v>
      </c>
      <c r="E59" s="15">
        <v>5061.496000000001</v>
      </c>
      <c r="F59" s="14">
        <f t="shared" si="3"/>
        <v>-1121.2549999999999</v>
      </c>
      <c r="G59" s="15">
        <f t="shared" si="3"/>
        <v>-5061.496000000001</v>
      </c>
    </row>
    <row r="60" spans="1:7">
      <c r="A60" s="13" t="s">
        <v>47</v>
      </c>
      <c r="B60" s="11">
        <v>0</v>
      </c>
      <c r="C60" s="12">
        <v>0</v>
      </c>
      <c r="D60" s="14">
        <v>939.69799999999998</v>
      </c>
      <c r="E60" s="15">
        <v>1994.547</v>
      </c>
      <c r="F60" s="14">
        <f t="shared" si="3"/>
        <v>-939.69799999999998</v>
      </c>
      <c r="G60" s="15">
        <f t="shared" si="3"/>
        <v>-1994.547</v>
      </c>
    </row>
    <row r="61" spans="1:7" ht="15">
      <c r="A61" s="13" t="s">
        <v>48</v>
      </c>
      <c r="B61" s="14">
        <v>6.2E-2</v>
      </c>
      <c r="C61" s="15">
        <v>0.57700000000000007</v>
      </c>
      <c r="D61" s="14">
        <v>15521.136999999999</v>
      </c>
      <c r="E61" s="15">
        <v>26782.406000000017</v>
      </c>
      <c r="F61" s="14">
        <f t="shared" si="3"/>
        <v>-15521.074999999999</v>
      </c>
      <c r="G61" s="15">
        <f t="shared" si="3"/>
        <v>-26781.829000000016</v>
      </c>
    </row>
    <row r="62" spans="1:7" ht="15">
      <c r="A62" s="13" t="s">
        <v>49</v>
      </c>
      <c r="B62" s="11">
        <v>0</v>
      </c>
      <c r="C62" s="12">
        <v>0</v>
      </c>
      <c r="D62" s="14">
        <v>173.92700000000005</v>
      </c>
      <c r="E62" s="15">
        <v>10876.514000000001</v>
      </c>
      <c r="F62" s="14">
        <f t="shared" si="3"/>
        <v>-173.92700000000005</v>
      </c>
      <c r="G62" s="15">
        <f t="shared" si="3"/>
        <v>-10876.514000000001</v>
      </c>
    </row>
    <row r="63" spans="1:7">
      <c r="A63" s="13" t="s">
        <v>197</v>
      </c>
      <c r="B63" s="14">
        <v>19693.512999999999</v>
      </c>
      <c r="C63" s="15">
        <v>19801.426000000003</v>
      </c>
      <c r="D63" s="14">
        <v>387.58500000000004</v>
      </c>
      <c r="E63" s="15">
        <v>396.25200000000001</v>
      </c>
      <c r="F63" s="14">
        <f t="shared" si="3"/>
        <v>19305.928</v>
      </c>
      <c r="G63" s="15">
        <f t="shared" si="3"/>
        <v>19405.174000000003</v>
      </c>
    </row>
    <row r="64" spans="1:7">
      <c r="A64" s="13" t="s">
        <v>50</v>
      </c>
      <c r="B64" s="14">
        <v>3236.4479999999999</v>
      </c>
      <c r="C64" s="15">
        <v>15997.504000000003</v>
      </c>
      <c r="D64" s="14">
        <v>100</v>
      </c>
      <c r="E64" s="15">
        <v>463.95900000000006</v>
      </c>
      <c r="F64" s="14">
        <f t="shared" si="3"/>
        <v>3136.4479999999999</v>
      </c>
      <c r="G64" s="15">
        <f t="shared" si="3"/>
        <v>15533.545000000002</v>
      </c>
    </row>
    <row r="65" spans="1:7">
      <c r="A65" s="13" t="s">
        <v>51</v>
      </c>
      <c r="B65" s="11">
        <v>0</v>
      </c>
      <c r="C65" s="12">
        <v>0</v>
      </c>
      <c r="D65" s="14">
        <v>502.78899999999999</v>
      </c>
      <c r="E65" s="15">
        <v>870.51300000000003</v>
      </c>
      <c r="F65" s="14">
        <f t="shared" si="3"/>
        <v>-502.78899999999999</v>
      </c>
      <c r="G65" s="15">
        <f t="shared" si="3"/>
        <v>-870.51300000000003</v>
      </c>
    </row>
    <row r="66" spans="1:7">
      <c r="A66" s="13" t="s">
        <v>52</v>
      </c>
      <c r="B66" s="11">
        <v>0</v>
      </c>
      <c r="C66" s="12">
        <v>0</v>
      </c>
      <c r="D66" s="14">
        <v>1720.0150000000001</v>
      </c>
      <c r="E66" s="15">
        <v>3657.911000000001</v>
      </c>
      <c r="F66" s="14">
        <f t="shared" si="3"/>
        <v>-1720.0150000000001</v>
      </c>
      <c r="G66" s="15">
        <f t="shared" si="3"/>
        <v>-3657.911000000001</v>
      </c>
    </row>
    <row r="67" spans="1:7">
      <c r="A67" s="13" t="s">
        <v>53</v>
      </c>
      <c r="B67" s="14">
        <v>92.484000000000009</v>
      </c>
      <c r="C67" s="15">
        <v>382.27499999999992</v>
      </c>
      <c r="D67" s="14">
        <v>295.55099999999999</v>
      </c>
      <c r="E67" s="15">
        <v>1530.9270000000001</v>
      </c>
      <c r="F67" s="14">
        <f t="shared" si="3"/>
        <v>-203.06699999999998</v>
      </c>
      <c r="G67" s="15">
        <f t="shared" si="3"/>
        <v>-1148.6520000000003</v>
      </c>
    </row>
    <row r="68" spans="1:7">
      <c r="A68" s="13" t="s">
        <v>54</v>
      </c>
      <c r="B68" s="11">
        <v>0</v>
      </c>
      <c r="C68" s="12">
        <v>0</v>
      </c>
      <c r="D68" s="14">
        <v>4501.17</v>
      </c>
      <c r="E68" s="15">
        <v>17974.348000000002</v>
      </c>
      <c r="F68" s="14">
        <f t="shared" si="3"/>
        <v>-4501.17</v>
      </c>
      <c r="G68" s="15">
        <f t="shared" si="3"/>
        <v>-17974.348000000002</v>
      </c>
    </row>
    <row r="69" spans="1:7">
      <c r="A69" s="16" t="s">
        <v>55</v>
      </c>
      <c r="B69" s="17">
        <f>B11-SUM(B12:B68)</f>
        <v>464127.78573319782</v>
      </c>
      <c r="C69" s="18">
        <f>C11-SUM(C12:C68)</f>
        <v>536873.31052539963</v>
      </c>
      <c r="D69" s="17">
        <f>D11-SUM(D12:D68)</f>
        <v>511557.00925000105</v>
      </c>
      <c r="E69" s="18">
        <f>E11-SUM(E12:E68)</f>
        <v>767972.33339999709</v>
      </c>
      <c r="F69" s="17">
        <f t="shared" si="3"/>
        <v>-47429.223516803235</v>
      </c>
      <c r="G69" s="18">
        <f t="shared" si="3"/>
        <v>-231099.02287459746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4414062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185</v>
      </c>
      <c r="B5" s="116"/>
      <c r="C5" s="116"/>
      <c r="D5" s="124" t="s">
        <v>222</v>
      </c>
      <c r="E5" s="124"/>
      <c r="F5" s="124"/>
      <c r="G5" s="124"/>
    </row>
    <row r="6" spans="1:10" ht="94.2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60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7331427.0060000001</v>
      </c>
      <c r="C11" s="9">
        <v>5273911.4309999999</v>
      </c>
      <c r="D11" s="8">
        <v>2775622.3831500001</v>
      </c>
      <c r="E11" s="9">
        <v>2838163.8749600002</v>
      </c>
      <c r="F11" s="88">
        <f>+B11-D11</f>
        <v>4555804.6228499999</v>
      </c>
      <c r="G11" s="89">
        <f>+C11-E11</f>
        <v>2435747.5560399997</v>
      </c>
    </row>
    <row r="12" spans="1:10">
      <c r="A12" s="10" t="s">
        <v>9</v>
      </c>
      <c r="B12" s="11">
        <v>5.0000000000000001E-3</v>
      </c>
      <c r="C12" s="12">
        <v>2.0999999999999998E-2</v>
      </c>
      <c r="D12" s="11">
        <v>13280.044999999998</v>
      </c>
      <c r="E12" s="12">
        <v>10902.757000000001</v>
      </c>
      <c r="F12" s="11">
        <f t="shared" ref="F12:G47" si="0">+B12-D12</f>
        <v>-13280.039999999999</v>
      </c>
      <c r="G12" s="12">
        <f t="shared" si="0"/>
        <v>-10902.736000000001</v>
      </c>
    </row>
    <row r="13" spans="1:10" ht="15">
      <c r="A13" s="13" t="s">
        <v>10</v>
      </c>
      <c r="B13" s="14">
        <v>43176.637000000002</v>
      </c>
      <c r="C13" s="15">
        <v>32816.442999999999</v>
      </c>
      <c r="D13" s="14">
        <v>256.69699999999995</v>
      </c>
      <c r="E13" s="15">
        <v>371.07500000000005</v>
      </c>
      <c r="F13" s="14">
        <f t="shared" si="0"/>
        <v>42919.94</v>
      </c>
      <c r="G13" s="15">
        <f t="shared" si="0"/>
        <v>32445.367999999999</v>
      </c>
    </row>
    <row r="14" spans="1:10" ht="15">
      <c r="A14" s="13" t="s">
        <v>11</v>
      </c>
      <c r="B14" s="14">
        <v>8.9999999999999993E-3</v>
      </c>
      <c r="C14" s="15">
        <v>8.0000000000000002E-3</v>
      </c>
      <c r="D14" s="14">
        <v>3611.1459999999997</v>
      </c>
      <c r="E14" s="15">
        <v>2420.817</v>
      </c>
      <c r="F14" s="14">
        <f t="shared" si="0"/>
        <v>-3611.1369999999997</v>
      </c>
      <c r="G14" s="15">
        <f t="shared" si="0"/>
        <v>-2420.8090000000002</v>
      </c>
    </row>
    <row r="15" spans="1:10" ht="15">
      <c r="A15" s="13" t="s">
        <v>12</v>
      </c>
      <c r="B15" s="14">
        <v>11014.912</v>
      </c>
      <c r="C15" s="15">
        <v>14763.252999999999</v>
      </c>
      <c r="D15" s="14">
        <v>370.60399999999998</v>
      </c>
      <c r="E15" s="15">
        <v>564.59899999999993</v>
      </c>
      <c r="F15" s="14">
        <f t="shared" si="0"/>
        <v>10644.308000000001</v>
      </c>
      <c r="G15" s="15">
        <f t="shared" si="0"/>
        <v>14198.653999999999</v>
      </c>
    </row>
    <row r="16" spans="1:10" ht="15">
      <c r="A16" s="13" t="s">
        <v>13</v>
      </c>
      <c r="B16" s="14">
        <v>12073.392</v>
      </c>
      <c r="C16" s="15">
        <v>5367.0220000000008</v>
      </c>
      <c r="D16" s="14">
        <v>2112.5790000000002</v>
      </c>
      <c r="E16" s="15">
        <v>1692.9130000000002</v>
      </c>
      <c r="F16" s="14">
        <f t="shared" si="0"/>
        <v>9960.8130000000001</v>
      </c>
      <c r="G16" s="15">
        <f t="shared" si="0"/>
        <v>3674.1090000000004</v>
      </c>
    </row>
    <row r="17" spans="1:7">
      <c r="A17" s="13" t="s">
        <v>14</v>
      </c>
      <c r="B17" s="14">
        <v>5195403.6700000037</v>
      </c>
      <c r="C17" s="15">
        <v>2215243.6210000003</v>
      </c>
      <c r="D17" s="14">
        <v>124.32300000000001</v>
      </c>
      <c r="E17" s="15">
        <v>54.013999999999996</v>
      </c>
      <c r="F17" s="14">
        <f t="shared" si="0"/>
        <v>5195279.3470000038</v>
      </c>
      <c r="G17" s="15">
        <f t="shared" si="0"/>
        <v>2215189.6070000003</v>
      </c>
    </row>
    <row r="18" spans="1:7">
      <c r="A18" s="13" t="s">
        <v>15</v>
      </c>
      <c r="B18" s="14">
        <v>47297.934831800005</v>
      </c>
      <c r="C18" s="15">
        <v>63431.249659699999</v>
      </c>
      <c r="D18" s="14">
        <v>6.008</v>
      </c>
      <c r="E18" s="15">
        <v>6.53925</v>
      </c>
      <c r="F18" s="14">
        <f t="shared" si="0"/>
        <v>47291.926831800003</v>
      </c>
      <c r="G18" s="15">
        <f t="shared" si="0"/>
        <v>63424.710409699997</v>
      </c>
    </row>
    <row r="19" spans="1:7">
      <c r="A19" s="13" t="s">
        <v>16</v>
      </c>
      <c r="B19" s="14">
        <v>176582.35000000003</v>
      </c>
      <c r="C19" s="15">
        <v>429077.27600000001</v>
      </c>
      <c r="D19" s="11">
        <v>0</v>
      </c>
      <c r="E19" s="12">
        <v>0</v>
      </c>
      <c r="F19" s="14">
        <f t="shared" si="0"/>
        <v>176582.35000000003</v>
      </c>
      <c r="G19" s="15">
        <f t="shared" si="0"/>
        <v>429077.27600000001</v>
      </c>
    </row>
    <row r="20" spans="1:7">
      <c r="A20" s="13" t="s">
        <v>243</v>
      </c>
      <c r="B20" s="14">
        <v>24356.595000000001</v>
      </c>
      <c r="C20" s="15">
        <v>189591.78500000009</v>
      </c>
      <c r="D20" s="14">
        <v>1681.5309999999995</v>
      </c>
      <c r="E20" s="15">
        <v>22284.266000000003</v>
      </c>
      <c r="F20" s="14">
        <f t="shared" si="0"/>
        <v>22675.064000000002</v>
      </c>
      <c r="G20" s="15">
        <f t="shared" si="0"/>
        <v>167307.51900000009</v>
      </c>
    </row>
    <row r="21" spans="1:7">
      <c r="A21" s="13" t="s">
        <v>17</v>
      </c>
      <c r="B21" s="14">
        <v>12165.705999999998</v>
      </c>
      <c r="C21" s="15">
        <v>29069.185000000005</v>
      </c>
      <c r="D21" s="14">
        <v>518.40899999999988</v>
      </c>
      <c r="E21" s="15">
        <v>2201.9999999999991</v>
      </c>
      <c r="F21" s="14">
        <f t="shared" si="0"/>
        <v>11647.296999999999</v>
      </c>
      <c r="G21" s="15">
        <f t="shared" si="0"/>
        <v>26867.185000000005</v>
      </c>
    </row>
    <row r="22" spans="1:7">
      <c r="A22" s="13" t="s">
        <v>18</v>
      </c>
      <c r="B22" s="14">
        <v>21031.339999999997</v>
      </c>
      <c r="C22" s="15">
        <v>2042.2639999999999</v>
      </c>
      <c r="D22" s="14">
        <v>35513.034</v>
      </c>
      <c r="E22" s="15">
        <v>6987.1130000000003</v>
      </c>
      <c r="F22" s="14">
        <f t="shared" si="0"/>
        <v>-14481.694000000003</v>
      </c>
      <c r="G22" s="15">
        <f t="shared" si="0"/>
        <v>-4944.8490000000002</v>
      </c>
    </row>
    <row r="23" spans="1:7">
      <c r="A23" s="13" t="s">
        <v>19</v>
      </c>
      <c r="B23" s="14">
        <v>1293.5399999999997</v>
      </c>
      <c r="C23" s="15">
        <v>21800.964999999989</v>
      </c>
      <c r="D23" s="14">
        <v>7249.6679999999978</v>
      </c>
      <c r="E23" s="15">
        <v>37038.245999999999</v>
      </c>
      <c r="F23" s="14">
        <f t="shared" si="0"/>
        <v>-5956.1279999999979</v>
      </c>
      <c r="G23" s="15">
        <f t="shared" si="0"/>
        <v>-15237.28100000001</v>
      </c>
    </row>
    <row r="24" spans="1:7" ht="15">
      <c r="A24" s="13" t="s">
        <v>20</v>
      </c>
      <c r="B24" s="14">
        <v>10278.433999999999</v>
      </c>
      <c r="C24" s="15">
        <v>9950.4480000000021</v>
      </c>
      <c r="D24" s="14">
        <v>780.47899999999981</v>
      </c>
      <c r="E24" s="15">
        <v>629.53599999999983</v>
      </c>
      <c r="F24" s="14">
        <f t="shared" si="0"/>
        <v>9497.9549999999999</v>
      </c>
      <c r="G24" s="15">
        <f t="shared" si="0"/>
        <v>9320.9120000000021</v>
      </c>
    </row>
    <row r="25" spans="1:7" ht="15">
      <c r="A25" s="13" t="s">
        <v>21</v>
      </c>
      <c r="B25" s="14">
        <v>3506.8949999999991</v>
      </c>
      <c r="C25" s="15">
        <v>4229.1180000000013</v>
      </c>
      <c r="D25" s="14">
        <v>29.786000000000001</v>
      </c>
      <c r="E25" s="15">
        <v>73.652000000000015</v>
      </c>
      <c r="F25" s="14">
        <f t="shared" si="0"/>
        <v>3477.108999999999</v>
      </c>
      <c r="G25" s="15">
        <f t="shared" si="0"/>
        <v>4155.4660000000013</v>
      </c>
    </row>
    <row r="26" spans="1:7">
      <c r="A26" s="13" t="s">
        <v>233</v>
      </c>
      <c r="B26" s="14">
        <v>6.4</v>
      </c>
      <c r="C26" s="15">
        <v>11.17728</v>
      </c>
      <c r="D26" s="14">
        <v>20110.2634</v>
      </c>
      <c r="E26" s="15">
        <v>14306.833164</v>
      </c>
      <c r="F26" s="14">
        <f t="shared" ref="F26:F27" si="1">+B26-D26</f>
        <v>-20103.863399999998</v>
      </c>
      <c r="G26" s="15">
        <f t="shared" ref="G26:G27" si="2">+C26-E26</f>
        <v>-14295.655884</v>
      </c>
    </row>
    <row r="27" spans="1:7">
      <c r="A27" s="13" t="s">
        <v>22</v>
      </c>
      <c r="B27" s="14">
        <v>748.46199999999999</v>
      </c>
      <c r="C27" s="15">
        <v>223.011</v>
      </c>
      <c r="D27" s="14">
        <v>131334.595</v>
      </c>
      <c r="E27" s="15">
        <v>42515.491000000009</v>
      </c>
      <c r="F27" s="14">
        <f t="shared" si="1"/>
        <v>-130586.133</v>
      </c>
      <c r="G27" s="15">
        <f t="shared" si="2"/>
        <v>-42292.48000000001</v>
      </c>
    </row>
    <row r="28" spans="1:7" ht="15">
      <c r="A28" s="13" t="s">
        <v>199</v>
      </c>
      <c r="B28" s="14">
        <v>32.387999999999998</v>
      </c>
      <c r="C28" s="15">
        <v>76.983000000000004</v>
      </c>
      <c r="D28" s="14">
        <v>1722.779</v>
      </c>
      <c r="E28" s="15">
        <v>1430.915</v>
      </c>
      <c r="F28" s="14">
        <f t="shared" si="0"/>
        <v>-1690.3910000000001</v>
      </c>
      <c r="G28" s="15">
        <f t="shared" si="0"/>
        <v>-1353.932</v>
      </c>
    </row>
    <row r="29" spans="1:7" ht="15">
      <c r="A29" s="13" t="s">
        <v>198</v>
      </c>
      <c r="B29" s="14">
        <v>357.49399999999997</v>
      </c>
      <c r="C29" s="15">
        <v>676.22299999999996</v>
      </c>
      <c r="D29" s="14">
        <v>396.99800000000005</v>
      </c>
      <c r="E29" s="15">
        <v>612.255</v>
      </c>
      <c r="F29" s="14">
        <f t="shared" si="0"/>
        <v>-39.504000000000076</v>
      </c>
      <c r="G29" s="15">
        <f t="shared" si="0"/>
        <v>63.967999999999961</v>
      </c>
    </row>
    <row r="30" spans="1:7">
      <c r="A30" s="13" t="s">
        <v>23</v>
      </c>
      <c r="B30" s="14">
        <v>0.28000000000000003</v>
      </c>
      <c r="C30" s="15">
        <v>1.0350000000000001</v>
      </c>
      <c r="D30" s="14">
        <v>58157.865999999987</v>
      </c>
      <c r="E30" s="15">
        <v>51405.255000000005</v>
      </c>
      <c r="F30" s="14">
        <f t="shared" si="0"/>
        <v>-58157.585999999988</v>
      </c>
      <c r="G30" s="15">
        <f t="shared" si="0"/>
        <v>-51404.22</v>
      </c>
    </row>
    <row r="31" spans="1:7">
      <c r="A31" s="13" t="s">
        <v>24</v>
      </c>
      <c r="B31" s="14">
        <v>256.37975619999992</v>
      </c>
      <c r="C31" s="15">
        <v>392.46461659999994</v>
      </c>
      <c r="D31" s="11">
        <v>0</v>
      </c>
      <c r="E31" s="12">
        <v>0</v>
      </c>
      <c r="F31" s="14">
        <f t="shared" si="0"/>
        <v>256.37975619999992</v>
      </c>
      <c r="G31" s="15">
        <f t="shared" si="0"/>
        <v>392.46461659999994</v>
      </c>
    </row>
    <row r="32" spans="1:7">
      <c r="A32" s="13" t="s">
        <v>25</v>
      </c>
      <c r="B32" s="14">
        <v>9637.4359999999961</v>
      </c>
      <c r="C32" s="15">
        <v>44959.400999999998</v>
      </c>
      <c r="D32" s="11">
        <v>0</v>
      </c>
      <c r="E32" s="12">
        <v>0</v>
      </c>
      <c r="F32" s="14">
        <f t="shared" si="0"/>
        <v>9637.4359999999961</v>
      </c>
      <c r="G32" s="15">
        <f t="shared" si="0"/>
        <v>44959.400999999998</v>
      </c>
    </row>
    <row r="33" spans="1:7">
      <c r="A33" s="13" t="s">
        <v>218</v>
      </c>
      <c r="B33" s="14">
        <v>36.871929999999999</v>
      </c>
      <c r="C33" s="15">
        <v>109.04303</v>
      </c>
      <c r="D33" s="11">
        <v>10.242497</v>
      </c>
      <c r="E33" s="12">
        <v>31.717984999999999</v>
      </c>
      <c r="F33" s="14">
        <f t="shared" ref="F33:F34" si="3">+B33-D33</f>
        <v>26.629432999999999</v>
      </c>
      <c r="G33" s="15">
        <f t="shared" ref="G33:G34" si="4">+C33-E33</f>
        <v>77.325045000000003</v>
      </c>
    </row>
    <row r="34" spans="1:7">
      <c r="A34" s="13" t="s">
        <v>234</v>
      </c>
      <c r="B34" s="14">
        <v>41627.127932000039</v>
      </c>
      <c r="C34" s="15">
        <v>23938.076569999997</v>
      </c>
      <c r="D34" s="11">
        <v>0</v>
      </c>
      <c r="E34" s="12">
        <v>0</v>
      </c>
      <c r="F34" s="14">
        <f t="shared" si="3"/>
        <v>41627.127932000039</v>
      </c>
      <c r="G34" s="15">
        <f t="shared" si="4"/>
        <v>23938.076569999997</v>
      </c>
    </row>
    <row r="35" spans="1:7">
      <c r="A35" s="13" t="s">
        <v>26</v>
      </c>
      <c r="B35" s="14">
        <v>201793.09799999991</v>
      </c>
      <c r="C35" s="15">
        <v>197366.17999999979</v>
      </c>
      <c r="D35" s="14">
        <v>2096.1979999999994</v>
      </c>
      <c r="E35" s="15">
        <v>2052.2869999999998</v>
      </c>
      <c r="F35" s="14">
        <f t="shared" si="0"/>
        <v>199696.89999999991</v>
      </c>
      <c r="G35" s="15">
        <f t="shared" si="0"/>
        <v>195313.89299999978</v>
      </c>
    </row>
    <row r="36" spans="1:7">
      <c r="A36" s="13" t="s">
        <v>27</v>
      </c>
      <c r="B36" s="14">
        <v>31163.52199999999</v>
      </c>
      <c r="C36" s="15">
        <v>77325.721999999951</v>
      </c>
      <c r="D36" s="11">
        <v>0</v>
      </c>
      <c r="E36" s="12">
        <v>0</v>
      </c>
      <c r="F36" s="14">
        <f t="shared" si="0"/>
        <v>31163.52199999999</v>
      </c>
      <c r="G36" s="15">
        <f t="shared" si="0"/>
        <v>77325.721999999951</v>
      </c>
    </row>
    <row r="37" spans="1:7">
      <c r="A37" s="13" t="s">
        <v>28</v>
      </c>
      <c r="B37" s="14">
        <v>267.22800000000001</v>
      </c>
      <c r="C37" s="15">
        <v>200.36200000000002</v>
      </c>
      <c r="D37" s="11">
        <v>0</v>
      </c>
      <c r="E37" s="12">
        <v>0</v>
      </c>
      <c r="F37" s="14">
        <f t="shared" si="0"/>
        <v>267.22800000000001</v>
      </c>
      <c r="G37" s="15">
        <f t="shared" si="0"/>
        <v>200.36200000000002</v>
      </c>
    </row>
    <row r="38" spans="1:7" ht="15">
      <c r="A38" s="13" t="s">
        <v>29</v>
      </c>
      <c r="B38" s="14">
        <v>158.751</v>
      </c>
      <c r="C38" s="15">
        <v>560.14999999999986</v>
      </c>
      <c r="D38" s="14">
        <v>8599.7550000000028</v>
      </c>
      <c r="E38" s="15">
        <v>9307.0639999999985</v>
      </c>
      <c r="F38" s="14">
        <f t="shared" si="0"/>
        <v>-8441.0040000000026</v>
      </c>
      <c r="G38" s="15">
        <f t="shared" si="0"/>
        <v>-8746.9139999999989</v>
      </c>
    </row>
    <row r="39" spans="1:7">
      <c r="A39" s="13" t="s">
        <v>30</v>
      </c>
      <c r="B39" s="14">
        <v>51603.543000000049</v>
      </c>
      <c r="C39" s="15">
        <v>25311.678999999989</v>
      </c>
      <c r="D39" s="11">
        <v>0</v>
      </c>
      <c r="E39" s="12">
        <v>0</v>
      </c>
      <c r="F39" s="14">
        <f t="shared" si="0"/>
        <v>51603.543000000049</v>
      </c>
      <c r="G39" s="15">
        <f t="shared" si="0"/>
        <v>25311.678999999989</v>
      </c>
    </row>
    <row r="40" spans="1:7">
      <c r="A40" s="13" t="s">
        <v>215</v>
      </c>
      <c r="B40" s="14">
        <v>97.677000000000007</v>
      </c>
      <c r="C40" s="15">
        <v>753.58699999999999</v>
      </c>
      <c r="D40" s="14">
        <v>0</v>
      </c>
      <c r="E40" s="15">
        <v>0</v>
      </c>
      <c r="F40" s="14">
        <f t="shared" si="0"/>
        <v>97.677000000000007</v>
      </c>
      <c r="G40" s="15">
        <f t="shared" si="0"/>
        <v>753.58699999999999</v>
      </c>
    </row>
    <row r="41" spans="1:7">
      <c r="A41" s="13" t="s">
        <v>31</v>
      </c>
      <c r="B41" s="14">
        <v>203032.9090000001</v>
      </c>
      <c r="C41" s="15">
        <v>81018.33299999997</v>
      </c>
      <c r="D41" s="11">
        <v>0</v>
      </c>
      <c r="E41" s="12">
        <v>0</v>
      </c>
      <c r="F41" s="14">
        <f t="shared" si="0"/>
        <v>203032.9090000001</v>
      </c>
      <c r="G41" s="15">
        <f t="shared" si="0"/>
        <v>81018.33299999997</v>
      </c>
    </row>
    <row r="42" spans="1:7">
      <c r="A42" s="13" t="s">
        <v>32</v>
      </c>
      <c r="B42" s="14">
        <v>100.00799999999998</v>
      </c>
      <c r="C42" s="15">
        <v>371.58500000000004</v>
      </c>
      <c r="D42" s="14">
        <v>48.67</v>
      </c>
      <c r="E42" s="15">
        <v>145.26600000000002</v>
      </c>
      <c r="F42" s="14">
        <f t="shared" si="0"/>
        <v>51.33799999999998</v>
      </c>
      <c r="G42" s="15">
        <f t="shared" si="0"/>
        <v>226.31900000000002</v>
      </c>
    </row>
    <row r="43" spans="1:7">
      <c r="A43" s="13" t="s">
        <v>33</v>
      </c>
      <c r="B43" s="14">
        <v>153715.03200000056</v>
      </c>
      <c r="C43" s="15">
        <v>830250.68900000595</v>
      </c>
      <c r="D43" s="14">
        <v>3.7840000000000003</v>
      </c>
      <c r="E43" s="15">
        <v>45.445999999999998</v>
      </c>
      <c r="F43" s="14">
        <f t="shared" si="0"/>
        <v>153711.24800000055</v>
      </c>
      <c r="G43" s="15">
        <f t="shared" si="0"/>
        <v>830205.24300000595</v>
      </c>
    </row>
    <row r="44" spans="1:7">
      <c r="A44" s="13" t="s">
        <v>34</v>
      </c>
      <c r="B44" s="14">
        <v>87.137999999999991</v>
      </c>
      <c r="C44" s="15">
        <v>151.50499999999997</v>
      </c>
      <c r="D44" s="14">
        <v>126708.77400000005</v>
      </c>
      <c r="E44" s="15">
        <v>150400.59099999987</v>
      </c>
      <c r="F44" s="14">
        <f t="shared" si="0"/>
        <v>-126621.63600000004</v>
      </c>
      <c r="G44" s="15">
        <f t="shared" si="0"/>
        <v>-150249.08599999986</v>
      </c>
    </row>
    <row r="45" spans="1:7">
      <c r="A45" s="13" t="s">
        <v>35</v>
      </c>
      <c r="B45" s="14">
        <v>1.4770000000000001</v>
      </c>
      <c r="C45" s="15">
        <v>3.0020000000000002</v>
      </c>
      <c r="D45" s="14">
        <v>5.2850000000000001</v>
      </c>
      <c r="E45" s="15">
        <v>13.073999999999998</v>
      </c>
      <c r="F45" s="14">
        <f t="shared" si="0"/>
        <v>-3.8079999999999998</v>
      </c>
      <c r="G45" s="15">
        <f t="shared" si="0"/>
        <v>-10.071999999999997</v>
      </c>
    </row>
    <row r="46" spans="1:7">
      <c r="A46" s="13" t="s">
        <v>36</v>
      </c>
      <c r="B46" s="11">
        <v>0</v>
      </c>
      <c r="C46" s="12">
        <v>0</v>
      </c>
      <c r="D46" s="14">
        <v>636982.84700000007</v>
      </c>
      <c r="E46" s="15">
        <v>339362.07199999999</v>
      </c>
      <c r="F46" s="14">
        <f t="shared" si="0"/>
        <v>-636982.84700000007</v>
      </c>
      <c r="G46" s="15">
        <f t="shared" si="0"/>
        <v>-339362.07199999999</v>
      </c>
    </row>
    <row r="47" spans="1:7">
      <c r="A47" s="13" t="s">
        <v>37</v>
      </c>
      <c r="B47" s="14">
        <v>80.909000000000006</v>
      </c>
      <c r="C47" s="15">
        <v>206.71200000000002</v>
      </c>
      <c r="D47" s="11">
        <v>0</v>
      </c>
      <c r="E47" s="12">
        <v>0</v>
      </c>
      <c r="F47" s="14">
        <f t="shared" si="0"/>
        <v>80.909000000000006</v>
      </c>
      <c r="G47" s="15">
        <f t="shared" si="0"/>
        <v>206.71200000000002</v>
      </c>
    </row>
    <row r="48" spans="1:7">
      <c r="A48" s="13" t="s">
        <v>38</v>
      </c>
      <c r="B48" s="14">
        <v>824.23700000000019</v>
      </c>
      <c r="C48" s="15">
        <v>226.07399999999998</v>
      </c>
      <c r="D48" s="11">
        <v>0</v>
      </c>
      <c r="E48" s="12">
        <v>0</v>
      </c>
      <c r="F48" s="14">
        <f t="shared" ref="F48:G69" si="5">+B48-D48</f>
        <v>824.23700000000019</v>
      </c>
      <c r="G48" s="15">
        <f t="shared" si="5"/>
        <v>226.07399999999998</v>
      </c>
    </row>
    <row r="49" spans="1:7" ht="15">
      <c r="A49" s="13" t="s">
        <v>39</v>
      </c>
      <c r="B49" s="14">
        <v>10.65</v>
      </c>
      <c r="C49" s="15">
        <v>25.152999999999999</v>
      </c>
      <c r="D49" s="14">
        <v>5380.8620000000001</v>
      </c>
      <c r="E49" s="15">
        <v>5893.2439999999997</v>
      </c>
      <c r="F49" s="14">
        <f t="shared" si="5"/>
        <v>-5370.2120000000004</v>
      </c>
      <c r="G49" s="15">
        <f t="shared" si="5"/>
        <v>-5868.0909999999994</v>
      </c>
    </row>
    <row r="50" spans="1:7">
      <c r="A50" s="10" t="s">
        <v>40</v>
      </c>
      <c r="B50" s="11">
        <v>0</v>
      </c>
      <c r="C50" s="12">
        <v>0</v>
      </c>
      <c r="D50" s="11">
        <v>591315.22200000007</v>
      </c>
      <c r="E50" s="12">
        <v>218695.72899999996</v>
      </c>
      <c r="F50" s="14">
        <f t="shared" si="5"/>
        <v>-591315.22200000007</v>
      </c>
      <c r="G50" s="15">
        <f t="shared" si="5"/>
        <v>-218695.72899999996</v>
      </c>
    </row>
    <row r="51" spans="1:7">
      <c r="A51" s="10" t="s">
        <v>221</v>
      </c>
      <c r="B51" s="11">
        <v>8.8843599999999991</v>
      </c>
      <c r="C51" s="12">
        <v>81.735185000000001</v>
      </c>
      <c r="D51" s="11">
        <v>23790.016356</v>
      </c>
      <c r="E51" s="12">
        <v>32571.462964999999</v>
      </c>
      <c r="F51" s="14">
        <f t="shared" ref="F51:F52" si="6">+B51-D51</f>
        <v>-23781.131996</v>
      </c>
      <c r="G51" s="15">
        <f t="shared" ref="G51:G52" si="7">+C51-E51</f>
        <v>-32489.727779999997</v>
      </c>
    </row>
    <row r="52" spans="1:7" ht="15">
      <c r="A52" s="10" t="s">
        <v>219</v>
      </c>
      <c r="B52" s="11">
        <v>81.368939999999995</v>
      </c>
      <c r="C52" s="12">
        <v>377.31744200000003</v>
      </c>
      <c r="D52" s="11">
        <v>0</v>
      </c>
      <c r="E52" s="12">
        <v>0</v>
      </c>
      <c r="F52" s="14">
        <f t="shared" si="6"/>
        <v>81.368939999999995</v>
      </c>
      <c r="G52" s="15">
        <f t="shared" si="7"/>
        <v>377.31744200000003</v>
      </c>
    </row>
    <row r="53" spans="1:7">
      <c r="A53" s="10" t="s">
        <v>41</v>
      </c>
      <c r="B53" s="11">
        <v>495.27000000000004</v>
      </c>
      <c r="C53" s="12">
        <v>5697.594000000001</v>
      </c>
      <c r="D53" s="11">
        <v>8745.5040000000081</v>
      </c>
      <c r="E53" s="12">
        <v>56616.43599999998</v>
      </c>
      <c r="F53" s="14">
        <f t="shared" si="5"/>
        <v>-8250.2340000000077</v>
      </c>
      <c r="G53" s="15">
        <f t="shared" si="5"/>
        <v>-50918.841999999975</v>
      </c>
    </row>
    <row r="54" spans="1:7">
      <c r="A54" s="13" t="s">
        <v>42</v>
      </c>
      <c r="B54" s="14">
        <v>9162.5499999999993</v>
      </c>
      <c r="C54" s="15">
        <v>13541.518000000002</v>
      </c>
      <c r="D54" s="14">
        <v>22.4</v>
      </c>
      <c r="E54" s="15">
        <v>9.5879999999999992</v>
      </c>
      <c r="F54" s="14">
        <f t="shared" si="5"/>
        <v>9140.15</v>
      </c>
      <c r="G54" s="15">
        <f t="shared" si="5"/>
        <v>13531.930000000002</v>
      </c>
    </row>
    <row r="55" spans="1:7">
      <c r="A55" s="10" t="s">
        <v>196</v>
      </c>
      <c r="B55" s="11">
        <v>12849.249000000013</v>
      </c>
      <c r="C55" s="12">
        <v>72192.539999999994</v>
      </c>
      <c r="D55" s="11">
        <v>82240.174000000203</v>
      </c>
      <c r="E55" s="12">
        <v>393099.56100000045</v>
      </c>
      <c r="F55" s="11">
        <f t="shared" si="5"/>
        <v>-69390.925000000192</v>
      </c>
      <c r="G55" s="12">
        <f t="shared" si="5"/>
        <v>-320907.02100000047</v>
      </c>
    </row>
    <row r="56" spans="1:7">
      <c r="A56" s="10" t="s">
        <v>43</v>
      </c>
      <c r="B56" s="11">
        <v>483275.06599999999</v>
      </c>
      <c r="C56" s="12">
        <v>237067.171</v>
      </c>
      <c r="D56" s="11">
        <v>115746.83900000001</v>
      </c>
      <c r="E56" s="12">
        <v>102275.62300000001</v>
      </c>
      <c r="F56" s="14">
        <f t="shared" si="5"/>
        <v>367528.22699999996</v>
      </c>
      <c r="G56" s="15">
        <f t="shared" si="5"/>
        <v>134791.54800000001</v>
      </c>
    </row>
    <row r="57" spans="1:7">
      <c r="A57" s="10" t="s">
        <v>44</v>
      </c>
      <c r="B57" s="11">
        <v>92823.413999999873</v>
      </c>
      <c r="C57" s="12">
        <v>56358.651999999936</v>
      </c>
      <c r="D57" s="11">
        <v>379499.44799999852</v>
      </c>
      <c r="E57" s="12">
        <v>435604.60299999942</v>
      </c>
      <c r="F57" s="14">
        <f t="shared" si="5"/>
        <v>-286676.03399999865</v>
      </c>
      <c r="G57" s="15">
        <f t="shared" si="5"/>
        <v>-379245.95099999948</v>
      </c>
    </row>
    <row r="58" spans="1:7">
      <c r="A58" s="13" t="s">
        <v>45</v>
      </c>
      <c r="B58" s="11">
        <v>0</v>
      </c>
      <c r="C58" s="12">
        <v>0</v>
      </c>
      <c r="D58" s="11">
        <v>0</v>
      </c>
      <c r="E58" s="12">
        <v>0</v>
      </c>
      <c r="F58" s="14">
        <f t="shared" si="5"/>
        <v>0</v>
      </c>
      <c r="G58" s="15">
        <f t="shared" si="5"/>
        <v>0</v>
      </c>
    </row>
    <row r="59" spans="1:7" ht="15">
      <c r="A59" s="13" t="s">
        <v>46</v>
      </c>
      <c r="B59" s="11">
        <v>0</v>
      </c>
      <c r="C59" s="12">
        <v>0</v>
      </c>
      <c r="D59" s="14">
        <v>1006.304</v>
      </c>
      <c r="E59" s="15">
        <v>4490.8179999999993</v>
      </c>
      <c r="F59" s="14">
        <f t="shared" si="5"/>
        <v>-1006.304</v>
      </c>
      <c r="G59" s="15">
        <f t="shared" si="5"/>
        <v>-4490.8179999999993</v>
      </c>
    </row>
    <row r="60" spans="1:7">
      <c r="A60" s="13" t="s">
        <v>47</v>
      </c>
      <c r="B60" s="11">
        <v>0</v>
      </c>
      <c r="C60" s="12">
        <v>0</v>
      </c>
      <c r="D60" s="14">
        <v>538.87</v>
      </c>
      <c r="E60" s="15">
        <v>1551.085</v>
      </c>
      <c r="F60" s="14">
        <f t="shared" si="5"/>
        <v>-538.87</v>
      </c>
      <c r="G60" s="15">
        <f t="shared" si="5"/>
        <v>-1551.085</v>
      </c>
    </row>
    <row r="61" spans="1:7" ht="15">
      <c r="A61" s="13" t="s">
        <v>48</v>
      </c>
      <c r="B61" s="14">
        <v>0.52200000000000002</v>
      </c>
      <c r="C61" s="15">
        <v>3.8290000000000011</v>
      </c>
      <c r="D61" s="14">
        <v>12998.32</v>
      </c>
      <c r="E61" s="15">
        <v>22455.876</v>
      </c>
      <c r="F61" s="14">
        <f t="shared" si="5"/>
        <v>-12997.797999999999</v>
      </c>
      <c r="G61" s="15">
        <f t="shared" si="5"/>
        <v>-22452.046999999999</v>
      </c>
    </row>
    <row r="62" spans="1:7" ht="15">
      <c r="A62" s="13" t="s">
        <v>49</v>
      </c>
      <c r="B62" s="11">
        <v>0</v>
      </c>
      <c r="C62" s="12">
        <v>0</v>
      </c>
      <c r="D62" s="14">
        <v>170.98600000000008</v>
      </c>
      <c r="E62" s="15">
        <v>11464.145999999997</v>
      </c>
      <c r="F62" s="14">
        <f t="shared" si="5"/>
        <v>-170.98600000000008</v>
      </c>
      <c r="G62" s="15">
        <f t="shared" si="5"/>
        <v>-11464.145999999997</v>
      </c>
    </row>
    <row r="63" spans="1:7">
      <c r="A63" s="13" t="s">
        <v>197</v>
      </c>
      <c r="B63" s="14">
        <v>5047.5109999999995</v>
      </c>
      <c r="C63" s="15">
        <v>4951.7949999999992</v>
      </c>
      <c r="D63" s="11">
        <v>0</v>
      </c>
      <c r="E63" s="12">
        <v>0</v>
      </c>
      <c r="F63" s="14">
        <f t="shared" si="5"/>
        <v>5047.5109999999995</v>
      </c>
      <c r="G63" s="15">
        <f t="shared" si="5"/>
        <v>4951.7949999999992</v>
      </c>
    </row>
    <row r="64" spans="1:7">
      <c r="A64" s="13" t="s">
        <v>50</v>
      </c>
      <c r="B64" s="14">
        <v>395.04900000000004</v>
      </c>
      <c r="C64" s="15">
        <v>1209.3130000000001</v>
      </c>
      <c r="D64" s="14">
        <v>50</v>
      </c>
      <c r="E64" s="15">
        <v>212.95</v>
      </c>
      <c r="F64" s="14">
        <f t="shared" si="5"/>
        <v>345.04900000000004</v>
      </c>
      <c r="G64" s="15">
        <f t="shared" si="5"/>
        <v>996.36300000000006</v>
      </c>
    </row>
    <row r="65" spans="1:7">
      <c r="A65" s="13" t="s">
        <v>51</v>
      </c>
      <c r="B65" s="11">
        <v>0</v>
      </c>
      <c r="C65" s="12">
        <v>0</v>
      </c>
      <c r="D65" s="14">
        <v>525.64699999999993</v>
      </c>
      <c r="E65" s="15">
        <v>982.17299999999989</v>
      </c>
      <c r="F65" s="14">
        <f t="shared" si="5"/>
        <v>-525.64699999999993</v>
      </c>
      <c r="G65" s="15">
        <f t="shared" si="5"/>
        <v>-982.17299999999989</v>
      </c>
    </row>
    <row r="66" spans="1:7">
      <c r="A66" s="13" t="s">
        <v>52</v>
      </c>
      <c r="B66" s="11">
        <v>0</v>
      </c>
      <c r="C66" s="12">
        <v>0</v>
      </c>
      <c r="D66" s="14">
        <v>2002.4740000000002</v>
      </c>
      <c r="E66" s="15">
        <v>4413.2619999999997</v>
      </c>
      <c r="F66" s="14">
        <f t="shared" si="5"/>
        <v>-2002.4740000000002</v>
      </c>
      <c r="G66" s="15">
        <f t="shared" si="5"/>
        <v>-4413.2619999999997</v>
      </c>
    </row>
    <row r="67" spans="1:7">
      <c r="A67" s="13" t="s">
        <v>53</v>
      </c>
      <c r="B67" s="14">
        <v>83.674999999999983</v>
      </c>
      <c r="C67" s="15">
        <v>300.31200000000001</v>
      </c>
      <c r="D67" s="14">
        <v>248.25399999999999</v>
      </c>
      <c r="E67" s="15">
        <v>1566.7290000000005</v>
      </c>
      <c r="F67" s="14">
        <f t="shared" si="5"/>
        <v>-164.57900000000001</v>
      </c>
      <c r="G67" s="15">
        <f t="shared" si="5"/>
        <v>-1266.4170000000004</v>
      </c>
    </row>
    <row r="68" spans="1:7">
      <c r="A68" s="13" t="s">
        <v>54</v>
      </c>
      <c r="B68" s="11">
        <v>0</v>
      </c>
      <c r="C68" s="12">
        <v>0</v>
      </c>
      <c r="D68" s="14">
        <v>4828.2769999999991</v>
      </c>
      <c r="E68" s="15">
        <v>20931.221000000001</v>
      </c>
      <c r="F68" s="14">
        <f t="shared" si="5"/>
        <v>-4828.2769999999991</v>
      </c>
      <c r="G68" s="15">
        <f t="shared" si="5"/>
        <v>-20931.221000000001</v>
      </c>
    </row>
    <row r="69" spans="1:7">
      <c r="A69" s="16" t="s">
        <v>55</v>
      </c>
      <c r="B69" s="17">
        <f>B11-SUM(B12:B68)</f>
        <v>473384.00824999623</v>
      </c>
      <c r="C69" s="18">
        <f>C11-SUM(C12:C68)</f>
        <v>580588.84821669385</v>
      </c>
      <c r="D69" s="17">
        <f>D11-SUM(D12:D68)</f>
        <v>494800.4198970017</v>
      </c>
      <c r="E69" s="18">
        <f>E11-SUM(E12:E68)</f>
        <v>828473.57359600067</v>
      </c>
      <c r="F69" s="17">
        <f t="shared" si="5"/>
        <v>-21416.411647005472</v>
      </c>
      <c r="G69" s="18">
        <f t="shared" si="5"/>
        <v>-247884.72537930682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554687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7.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186</v>
      </c>
      <c r="B5" s="116"/>
      <c r="C5" s="116"/>
      <c r="D5" s="124" t="s">
        <v>222</v>
      </c>
      <c r="E5" s="124"/>
      <c r="F5" s="124"/>
      <c r="G5" s="124"/>
    </row>
    <row r="6" spans="1:10" ht="93.6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61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7964031.0630000001</v>
      </c>
      <c r="C11" s="9">
        <v>5844630.9510000004</v>
      </c>
      <c r="D11" s="8">
        <v>3166873.49743</v>
      </c>
      <c r="E11" s="9">
        <v>2919054.9728600001</v>
      </c>
      <c r="F11" s="88">
        <f>+B11-D11</f>
        <v>4797157.5655700006</v>
      </c>
      <c r="G11" s="89">
        <f>+C11-E11</f>
        <v>2925575.9781400003</v>
      </c>
    </row>
    <row r="12" spans="1:10">
      <c r="A12" s="10" t="s">
        <v>9</v>
      </c>
      <c r="B12" s="11">
        <v>2E-3</v>
      </c>
      <c r="C12" s="12">
        <v>1.0999999999999999E-2</v>
      </c>
      <c r="D12" s="11">
        <v>15788.697</v>
      </c>
      <c r="E12" s="12">
        <v>11726.722000000002</v>
      </c>
      <c r="F12" s="11">
        <f t="shared" ref="F12:G47" si="0">+B12-D12</f>
        <v>-15788.695</v>
      </c>
      <c r="G12" s="12">
        <f t="shared" si="0"/>
        <v>-11726.711000000001</v>
      </c>
    </row>
    <row r="13" spans="1:10" ht="15">
      <c r="A13" s="13" t="s">
        <v>10</v>
      </c>
      <c r="B13" s="14">
        <v>16054.075000000001</v>
      </c>
      <c r="C13" s="15">
        <v>10886.297999999995</v>
      </c>
      <c r="D13" s="14">
        <v>189.05099999999999</v>
      </c>
      <c r="E13" s="15">
        <v>271.50599999999997</v>
      </c>
      <c r="F13" s="14">
        <f t="shared" si="0"/>
        <v>15865.024000000001</v>
      </c>
      <c r="G13" s="15">
        <f t="shared" si="0"/>
        <v>10614.791999999996</v>
      </c>
    </row>
    <row r="14" spans="1:10" ht="15">
      <c r="A14" s="13" t="s">
        <v>11</v>
      </c>
      <c r="B14" s="14">
        <v>5.58</v>
      </c>
      <c r="C14" s="15">
        <v>16.081</v>
      </c>
      <c r="D14" s="14">
        <v>4545.9650000000011</v>
      </c>
      <c r="E14" s="15">
        <v>2729.4229999999989</v>
      </c>
      <c r="F14" s="14">
        <f t="shared" si="0"/>
        <v>-4540.3850000000011</v>
      </c>
      <c r="G14" s="15">
        <f t="shared" si="0"/>
        <v>-2713.3419999999987</v>
      </c>
    </row>
    <row r="15" spans="1:10" ht="15">
      <c r="A15" s="13" t="s">
        <v>12</v>
      </c>
      <c r="B15" s="14">
        <v>9872.0519999999997</v>
      </c>
      <c r="C15" s="15">
        <v>14103.008000000003</v>
      </c>
      <c r="D15" s="14">
        <v>354.80099999999999</v>
      </c>
      <c r="E15" s="15">
        <v>475.21999999999986</v>
      </c>
      <c r="F15" s="14">
        <f t="shared" si="0"/>
        <v>9517.2510000000002</v>
      </c>
      <c r="G15" s="15">
        <f t="shared" si="0"/>
        <v>13627.788000000004</v>
      </c>
    </row>
    <row r="16" spans="1:10" ht="15">
      <c r="A16" s="13" t="s">
        <v>13</v>
      </c>
      <c r="B16" s="14">
        <v>9190.0689999999977</v>
      </c>
      <c r="C16" s="15">
        <v>5196.8530000000001</v>
      </c>
      <c r="D16" s="14">
        <v>22330.165999999997</v>
      </c>
      <c r="E16" s="15">
        <v>12236.482999999998</v>
      </c>
      <c r="F16" s="14">
        <f t="shared" si="0"/>
        <v>-13140.097</v>
      </c>
      <c r="G16" s="15">
        <f t="shared" si="0"/>
        <v>-7039.6299999999983</v>
      </c>
    </row>
    <row r="17" spans="1:7">
      <c r="A17" s="13" t="s">
        <v>14</v>
      </c>
      <c r="B17" s="14">
        <v>5715769.4640000006</v>
      </c>
      <c r="C17" s="15">
        <v>2469724.3870000015</v>
      </c>
      <c r="D17" s="11">
        <v>0</v>
      </c>
      <c r="E17" s="12">
        <v>0</v>
      </c>
      <c r="F17" s="14">
        <f t="shared" si="0"/>
        <v>5715769.4640000006</v>
      </c>
      <c r="G17" s="15">
        <f t="shared" si="0"/>
        <v>2469724.3870000015</v>
      </c>
    </row>
    <row r="18" spans="1:7">
      <c r="A18" s="13" t="s">
        <v>15</v>
      </c>
      <c r="B18" s="14">
        <v>53671.002139899989</v>
      </c>
      <c r="C18" s="15">
        <v>71236.302330699982</v>
      </c>
      <c r="D18" s="14">
        <v>15.624200000000002</v>
      </c>
      <c r="E18" s="15">
        <v>15.388099999999998</v>
      </c>
      <c r="F18" s="14">
        <f t="shared" si="0"/>
        <v>53655.37793989999</v>
      </c>
      <c r="G18" s="15">
        <f t="shared" si="0"/>
        <v>71220.914230699986</v>
      </c>
    </row>
    <row r="19" spans="1:7">
      <c r="A19" s="13" t="s">
        <v>16</v>
      </c>
      <c r="B19" s="14">
        <v>198878.73399999997</v>
      </c>
      <c r="C19" s="15">
        <v>587427.66700000048</v>
      </c>
      <c r="D19" s="11">
        <v>0</v>
      </c>
      <c r="E19" s="12">
        <v>0</v>
      </c>
      <c r="F19" s="14">
        <f t="shared" si="0"/>
        <v>198878.73399999997</v>
      </c>
      <c r="G19" s="15">
        <f t="shared" si="0"/>
        <v>587427.66700000048</v>
      </c>
    </row>
    <row r="20" spans="1:7">
      <c r="A20" s="13" t="s">
        <v>243</v>
      </c>
      <c r="B20" s="14">
        <v>22601.953999999994</v>
      </c>
      <c r="C20" s="15">
        <v>153044.87000000008</v>
      </c>
      <c r="D20" s="14">
        <v>1716.6350000000002</v>
      </c>
      <c r="E20" s="15">
        <v>21369.485000000001</v>
      </c>
      <c r="F20" s="14">
        <f t="shared" si="0"/>
        <v>20885.318999999996</v>
      </c>
      <c r="G20" s="15">
        <f t="shared" si="0"/>
        <v>131675.38500000007</v>
      </c>
    </row>
    <row r="21" spans="1:7">
      <c r="A21" s="13" t="s">
        <v>17</v>
      </c>
      <c r="B21" s="14">
        <v>9027.7760000000071</v>
      </c>
      <c r="C21" s="15">
        <v>25213.362999999994</v>
      </c>
      <c r="D21" s="14">
        <v>134.65200000000002</v>
      </c>
      <c r="E21" s="15">
        <v>1179.1479999999997</v>
      </c>
      <c r="F21" s="14">
        <f t="shared" si="0"/>
        <v>8893.1240000000071</v>
      </c>
      <c r="G21" s="15">
        <f t="shared" si="0"/>
        <v>24034.214999999993</v>
      </c>
    </row>
    <row r="22" spans="1:7">
      <c r="A22" s="13" t="s">
        <v>18</v>
      </c>
      <c r="B22" s="14">
        <v>17222.325999999997</v>
      </c>
      <c r="C22" s="15">
        <v>2756.2510000000002</v>
      </c>
      <c r="D22" s="14">
        <v>66702.411000000007</v>
      </c>
      <c r="E22" s="15">
        <v>12889.978999999999</v>
      </c>
      <c r="F22" s="14">
        <f t="shared" si="0"/>
        <v>-49480.085000000006</v>
      </c>
      <c r="G22" s="15">
        <f t="shared" si="0"/>
        <v>-10133.727999999999</v>
      </c>
    </row>
    <row r="23" spans="1:7">
      <c r="A23" s="13" t="s">
        <v>19</v>
      </c>
      <c r="B23" s="14">
        <v>1763.0649999999987</v>
      </c>
      <c r="C23" s="15">
        <v>26112.114000000009</v>
      </c>
      <c r="D23" s="14">
        <v>7719.3440000000019</v>
      </c>
      <c r="E23" s="15">
        <v>40201.159999999974</v>
      </c>
      <c r="F23" s="14">
        <f t="shared" si="0"/>
        <v>-5956.2790000000032</v>
      </c>
      <c r="G23" s="15">
        <f t="shared" si="0"/>
        <v>-14089.045999999966</v>
      </c>
    </row>
    <row r="24" spans="1:7" ht="15">
      <c r="A24" s="13" t="s">
        <v>20</v>
      </c>
      <c r="B24" s="14">
        <v>7041.860999999999</v>
      </c>
      <c r="C24" s="15">
        <v>6918.1620000000012</v>
      </c>
      <c r="D24" s="14">
        <v>122.72599999999998</v>
      </c>
      <c r="E24" s="15">
        <v>167.43799999999999</v>
      </c>
      <c r="F24" s="14">
        <f t="shared" si="0"/>
        <v>6919.1349999999993</v>
      </c>
      <c r="G24" s="15">
        <f t="shared" si="0"/>
        <v>6750.7240000000011</v>
      </c>
    </row>
    <row r="25" spans="1:7" ht="15">
      <c r="A25" s="13" t="s">
        <v>21</v>
      </c>
      <c r="B25" s="14">
        <v>3684.5960000000005</v>
      </c>
      <c r="C25" s="15">
        <v>4987.1159999999991</v>
      </c>
      <c r="D25" s="14">
        <v>9.822000000000001</v>
      </c>
      <c r="E25" s="15">
        <v>28.248999999999999</v>
      </c>
      <c r="F25" s="14">
        <f t="shared" si="0"/>
        <v>3674.7740000000003</v>
      </c>
      <c r="G25" s="15">
        <f t="shared" si="0"/>
        <v>4958.8669999999993</v>
      </c>
    </row>
    <row r="26" spans="1:7">
      <c r="A26" s="13" t="s">
        <v>233</v>
      </c>
      <c r="B26" s="14">
        <v>1.0649999999999999</v>
      </c>
      <c r="C26" s="15">
        <v>0.46200000000000002</v>
      </c>
      <c r="D26" s="14">
        <v>16903.778648</v>
      </c>
      <c r="E26" s="15">
        <v>11426.102231999999</v>
      </c>
      <c r="F26" s="14">
        <f t="shared" ref="F26:F27" si="1">+B26-D26</f>
        <v>-16902.713648000001</v>
      </c>
      <c r="G26" s="15">
        <f t="shared" ref="G26:G27" si="2">+C26-E26</f>
        <v>-11425.640232</v>
      </c>
    </row>
    <row r="27" spans="1:7">
      <c r="A27" s="13" t="s">
        <v>22</v>
      </c>
      <c r="B27" s="14">
        <v>1370.0339999999999</v>
      </c>
      <c r="C27" s="15">
        <v>350.66399999999999</v>
      </c>
      <c r="D27" s="14">
        <v>113655.65</v>
      </c>
      <c r="E27" s="15">
        <v>28728.732999999997</v>
      </c>
      <c r="F27" s="14">
        <f t="shared" si="1"/>
        <v>-112285.61599999999</v>
      </c>
      <c r="G27" s="15">
        <f t="shared" si="2"/>
        <v>-28378.068999999996</v>
      </c>
    </row>
    <row r="28" spans="1:7" ht="15">
      <c r="A28" s="13" t="s">
        <v>199</v>
      </c>
      <c r="B28" s="14">
        <v>8.7850000000000001</v>
      </c>
      <c r="C28" s="15">
        <v>23.567</v>
      </c>
      <c r="D28" s="14">
        <v>2564.2150000000001</v>
      </c>
      <c r="E28" s="15">
        <v>1837.626</v>
      </c>
      <c r="F28" s="14">
        <f t="shared" si="0"/>
        <v>-2555.4300000000003</v>
      </c>
      <c r="G28" s="15">
        <f t="shared" si="0"/>
        <v>-1814.059</v>
      </c>
    </row>
    <row r="29" spans="1:7" ht="15">
      <c r="A29" s="13" t="s">
        <v>198</v>
      </c>
      <c r="B29" s="14">
        <v>877.65299999999991</v>
      </c>
      <c r="C29" s="15">
        <v>1377.6810000000003</v>
      </c>
      <c r="D29" s="14">
        <v>217.54300000000003</v>
      </c>
      <c r="E29" s="15">
        <v>308.51900000000001</v>
      </c>
      <c r="F29" s="14">
        <f t="shared" si="0"/>
        <v>660.1099999999999</v>
      </c>
      <c r="G29" s="15">
        <f t="shared" si="0"/>
        <v>1069.1620000000003</v>
      </c>
    </row>
    <row r="30" spans="1:7">
      <c r="A30" s="13" t="s">
        <v>23</v>
      </c>
      <c r="B30" s="14">
        <v>0.13500000000000001</v>
      </c>
      <c r="C30" s="15">
        <v>0.749</v>
      </c>
      <c r="D30" s="14">
        <v>68686.027000000002</v>
      </c>
      <c r="E30" s="15">
        <v>54013.509999999995</v>
      </c>
      <c r="F30" s="14">
        <f t="shared" si="0"/>
        <v>-68685.892000000007</v>
      </c>
      <c r="G30" s="15">
        <f t="shared" si="0"/>
        <v>-54012.760999999991</v>
      </c>
    </row>
    <row r="31" spans="1:7">
      <c r="A31" s="13" t="s">
        <v>24</v>
      </c>
      <c r="B31" s="14">
        <v>1100.2234603999996</v>
      </c>
      <c r="C31" s="15">
        <v>531.53471100000013</v>
      </c>
      <c r="D31" s="11">
        <v>0</v>
      </c>
      <c r="E31" s="12">
        <v>0</v>
      </c>
      <c r="F31" s="14">
        <f t="shared" si="0"/>
        <v>1100.2234603999996</v>
      </c>
      <c r="G31" s="15">
        <f t="shared" si="0"/>
        <v>531.53471100000013</v>
      </c>
    </row>
    <row r="32" spans="1:7">
      <c r="A32" s="13" t="s">
        <v>25</v>
      </c>
      <c r="B32" s="14">
        <v>19836.528999999999</v>
      </c>
      <c r="C32" s="15">
        <v>89846.678000000014</v>
      </c>
      <c r="D32" s="11">
        <v>0</v>
      </c>
      <c r="E32" s="12">
        <v>0</v>
      </c>
      <c r="F32" s="14">
        <f t="shared" si="0"/>
        <v>19836.528999999999</v>
      </c>
      <c r="G32" s="15">
        <f t="shared" si="0"/>
        <v>89846.678000000014</v>
      </c>
    </row>
    <row r="33" spans="1:7">
      <c r="A33" s="13" t="s">
        <v>218</v>
      </c>
      <c r="B33" s="14">
        <v>34.692390000000003</v>
      </c>
      <c r="C33" s="15">
        <v>75.925579999999997</v>
      </c>
      <c r="D33" s="11">
        <v>0.18</v>
      </c>
      <c r="E33" s="12">
        <v>0.87312800000000002</v>
      </c>
      <c r="F33" s="14">
        <f t="shared" ref="F33:F34" si="3">+B33-D33</f>
        <v>34.512390000000003</v>
      </c>
      <c r="G33" s="15">
        <f t="shared" ref="G33:G34" si="4">+C33-E33</f>
        <v>75.052452000000002</v>
      </c>
    </row>
    <row r="34" spans="1:7">
      <c r="A34" s="13" t="s">
        <v>234</v>
      </c>
      <c r="B34" s="14">
        <v>28861.788595999999</v>
      </c>
      <c r="C34" s="15">
        <v>22860.573338000002</v>
      </c>
      <c r="D34" s="11">
        <v>0</v>
      </c>
      <c r="E34" s="12">
        <v>0</v>
      </c>
      <c r="F34" s="14">
        <f t="shared" si="3"/>
        <v>28861.788595999999</v>
      </c>
      <c r="G34" s="15">
        <f t="shared" si="4"/>
        <v>22860.573338000002</v>
      </c>
    </row>
    <row r="35" spans="1:7">
      <c r="A35" s="13" t="s">
        <v>26</v>
      </c>
      <c r="B35" s="14">
        <v>219898.57100000005</v>
      </c>
      <c r="C35" s="15">
        <v>218727.49300000013</v>
      </c>
      <c r="D35" s="14">
        <v>5122.3940000000002</v>
      </c>
      <c r="E35" s="15">
        <v>4286.6810000000005</v>
      </c>
      <c r="F35" s="14">
        <f t="shared" si="0"/>
        <v>214776.17700000005</v>
      </c>
      <c r="G35" s="15">
        <f t="shared" si="0"/>
        <v>214440.81200000012</v>
      </c>
    </row>
    <row r="36" spans="1:7">
      <c r="A36" s="13" t="s">
        <v>27</v>
      </c>
      <c r="B36" s="14">
        <v>35245.369999999995</v>
      </c>
      <c r="C36" s="15">
        <v>81919.14</v>
      </c>
      <c r="D36" s="11">
        <v>0</v>
      </c>
      <c r="E36" s="12">
        <v>0</v>
      </c>
      <c r="F36" s="14">
        <f t="shared" si="0"/>
        <v>35245.369999999995</v>
      </c>
      <c r="G36" s="15">
        <f t="shared" si="0"/>
        <v>81919.14</v>
      </c>
    </row>
    <row r="37" spans="1:7">
      <c r="A37" s="13" t="s">
        <v>28</v>
      </c>
      <c r="B37" s="14">
        <v>356.71699999999998</v>
      </c>
      <c r="C37" s="15">
        <v>387.39199999999988</v>
      </c>
      <c r="D37" s="11">
        <v>0</v>
      </c>
      <c r="E37" s="12">
        <v>0</v>
      </c>
      <c r="F37" s="14">
        <f t="shared" si="0"/>
        <v>356.71699999999998</v>
      </c>
      <c r="G37" s="15">
        <f t="shared" si="0"/>
        <v>387.39199999999988</v>
      </c>
    </row>
    <row r="38" spans="1:7" ht="15">
      <c r="A38" s="13" t="s">
        <v>29</v>
      </c>
      <c r="B38" s="14">
        <v>77.523000000000025</v>
      </c>
      <c r="C38" s="15">
        <v>134.74199999999999</v>
      </c>
      <c r="D38" s="14">
        <v>7914.73</v>
      </c>
      <c r="E38" s="15">
        <v>8010.3909999999996</v>
      </c>
      <c r="F38" s="14">
        <f t="shared" si="0"/>
        <v>-7837.2069999999994</v>
      </c>
      <c r="G38" s="15">
        <f t="shared" si="0"/>
        <v>-7875.6489999999994</v>
      </c>
    </row>
    <row r="39" spans="1:7">
      <c r="A39" s="13" t="s">
        <v>30</v>
      </c>
      <c r="B39" s="14">
        <v>55544.548000000024</v>
      </c>
      <c r="C39" s="15">
        <v>26947.832000000009</v>
      </c>
      <c r="D39" s="11">
        <v>0</v>
      </c>
      <c r="E39" s="12">
        <v>0</v>
      </c>
      <c r="F39" s="14">
        <f t="shared" si="0"/>
        <v>55544.548000000024</v>
      </c>
      <c r="G39" s="15">
        <f t="shared" si="0"/>
        <v>26947.832000000009</v>
      </c>
    </row>
    <row r="40" spans="1:7">
      <c r="A40" s="13" t="s">
        <v>215</v>
      </c>
      <c r="B40" s="14">
        <v>124.209</v>
      </c>
      <c r="C40" s="15">
        <v>1240.1020000000001</v>
      </c>
      <c r="D40" s="14">
        <v>0</v>
      </c>
      <c r="E40" s="15">
        <v>0</v>
      </c>
      <c r="F40" s="14">
        <f t="shared" si="0"/>
        <v>124.209</v>
      </c>
      <c r="G40" s="15">
        <f t="shared" si="0"/>
        <v>1240.1020000000001</v>
      </c>
    </row>
    <row r="41" spans="1:7">
      <c r="A41" s="13" t="s">
        <v>31</v>
      </c>
      <c r="B41" s="14">
        <v>201828.91299999997</v>
      </c>
      <c r="C41" s="15">
        <v>83563.640000000014</v>
      </c>
      <c r="D41" s="11">
        <v>0</v>
      </c>
      <c r="E41" s="12">
        <v>0</v>
      </c>
      <c r="F41" s="14">
        <f t="shared" si="0"/>
        <v>201828.91299999997</v>
      </c>
      <c r="G41" s="15">
        <f t="shared" si="0"/>
        <v>83563.640000000014</v>
      </c>
    </row>
    <row r="42" spans="1:7">
      <c r="A42" s="13" t="s">
        <v>32</v>
      </c>
      <c r="B42" s="14">
        <v>727.63199999999995</v>
      </c>
      <c r="C42" s="15">
        <v>3386.5580000000004</v>
      </c>
      <c r="D42" s="14">
        <v>26.73</v>
      </c>
      <c r="E42" s="15">
        <v>59.599000000000004</v>
      </c>
      <c r="F42" s="14">
        <f t="shared" si="0"/>
        <v>700.90199999999993</v>
      </c>
      <c r="G42" s="15">
        <f t="shared" si="0"/>
        <v>3326.9590000000003</v>
      </c>
    </row>
    <row r="43" spans="1:7">
      <c r="A43" s="13" t="s">
        <v>33</v>
      </c>
      <c r="B43" s="14">
        <v>165189.84300000005</v>
      </c>
      <c r="C43" s="15">
        <v>918243.22899999691</v>
      </c>
      <c r="D43" s="14">
        <v>9.4600000000000009</v>
      </c>
      <c r="E43" s="15">
        <v>171.71500000000003</v>
      </c>
      <c r="F43" s="14">
        <f t="shared" si="0"/>
        <v>165180.38300000006</v>
      </c>
      <c r="G43" s="15">
        <f t="shared" si="0"/>
        <v>918071.51399999694</v>
      </c>
    </row>
    <row r="44" spans="1:7">
      <c r="A44" s="13" t="s">
        <v>34</v>
      </c>
      <c r="B44" s="14">
        <v>132.6</v>
      </c>
      <c r="C44" s="15">
        <v>197.059</v>
      </c>
      <c r="D44" s="14">
        <v>112514.977</v>
      </c>
      <c r="E44" s="15">
        <v>119189.10199999998</v>
      </c>
      <c r="F44" s="14">
        <f t="shared" si="0"/>
        <v>-112382.37699999999</v>
      </c>
      <c r="G44" s="15">
        <f t="shared" si="0"/>
        <v>-118992.04299999999</v>
      </c>
    </row>
    <row r="45" spans="1:7">
      <c r="A45" s="13" t="s">
        <v>35</v>
      </c>
      <c r="B45" s="14">
        <v>3.899</v>
      </c>
      <c r="C45" s="15">
        <v>8.1999999999999993</v>
      </c>
      <c r="D45" s="14">
        <v>6.1829999999999998</v>
      </c>
      <c r="E45" s="15">
        <v>20.286000000000001</v>
      </c>
      <c r="F45" s="14">
        <f t="shared" si="0"/>
        <v>-2.2839999999999998</v>
      </c>
      <c r="G45" s="15">
        <f t="shared" si="0"/>
        <v>-12.086000000000002</v>
      </c>
    </row>
    <row r="46" spans="1:7">
      <c r="A46" s="13" t="s">
        <v>36</v>
      </c>
      <c r="B46" s="11">
        <v>0</v>
      </c>
      <c r="C46" s="12">
        <v>0</v>
      </c>
      <c r="D46" s="14">
        <v>751675.15</v>
      </c>
      <c r="E46" s="15">
        <v>406712.04300000001</v>
      </c>
      <c r="F46" s="14">
        <f t="shared" si="0"/>
        <v>-751675.15</v>
      </c>
      <c r="G46" s="15">
        <f t="shared" si="0"/>
        <v>-406712.04300000001</v>
      </c>
    </row>
    <row r="47" spans="1:7">
      <c r="A47" s="13" t="s">
        <v>37</v>
      </c>
      <c r="B47" s="14">
        <v>132.73399999999995</v>
      </c>
      <c r="C47" s="15">
        <v>304.12299999999999</v>
      </c>
      <c r="D47" s="11">
        <v>0</v>
      </c>
      <c r="E47" s="12">
        <v>0</v>
      </c>
      <c r="F47" s="14">
        <f t="shared" si="0"/>
        <v>132.73399999999995</v>
      </c>
      <c r="G47" s="15">
        <f t="shared" si="0"/>
        <v>304.12299999999999</v>
      </c>
    </row>
    <row r="48" spans="1:7">
      <c r="A48" s="13" t="s">
        <v>38</v>
      </c>
      <c r="B48" s="14">
        <v>45.268999999999998</v>
      </c>
      <c r="C48" s="15">
        <v>101.40899999999999</v>
      </c>
      <c r="D48" s="11">
        <v>0</v>
      </c>
      <c r="E48" s="12">
        <v>0</v>
      </c>
      <c r="F48" s="14">
        <f t="shared" ref="F48:G69" si="5">+B48-D48</f>
        <v>45.268999999999998</v>
      </c>
      <c r="G48" s="15">
        <f t="shared" si="5"/>
        <v>101.40899999999999</v>
      </c>
    </row>
    <row r="49" spans="1:7" ht="15">
      <c r="A49" s="13" t="s">
        <v>39</v>
      </c>
      <c r="B49" s="14">
        <v>0.26800000000000002</v>
      </c>
      <c r="C49" s="15">
        <v>0.39500000000000002</v>
      </c>
      <c r="D49" s="14">
        <v>6277.6350000000011</v>
      </c>
      <c r="E49" s="15">
        <v>7405.4459999999999</v>
      </c>
      <c r="F49" s="14">
        <f t="shared" si="5"/>
        <v>-6277.3670000000011</v>
      </c>
      <c r="G49" s="15">
        <f t="shared" si="5"/>
        <v>-7405.0509999999995</v>
      </c>
    </row>
    <row r="50" spans="1:7">
      <c r="A50" s="10" t="s">
        <v>40</v>
      </c>
      <c r="B50" s="11">
        <v>0</v>
      </c>
      <c r="C50" s="12">
        <v>0</v>
      </c>
      <c r="D50" s="11">
        <v>798630.65700000001</v>
      </c>
      <c r="E50" s="12">
        <v>262318.39699999994</v>
      </c>
      <c r="F50" s="14">
        <f t="shared" si="5"/>
        <v>-798630.65700000001</v>
      </c>
      <c r="G50" s="15">
        <f t="shared" si="5"/>
        <v>-262318.39699999994</v>
      </c>
    </row>
    <row r="51" spans="1:7">
      <c r="A51" s="10" t="s">
        <v>221</v>
      </c>
      <c r="B51" s="11">
        <v>254.20255</v>
      </c>
      <c r="C51" s="12">
        <v>714.60500999999999</v>
      </c>
      <c r="D51" s="11">
        <v>30287.229966999999</v>
      </c>
      <c r="E51" s="12">
        <v>34791.971154999999</v>
      </c>
      <c r="F51" s="14">
        <f t="shared" ref="F51:F52" si="6">+B51-D51</f>
        <v>-30033.027416999998</v>
      </c>
      <c r="G51" s="15">
        <f t="shared" ref="G51:G52" si="7">+C51-E51</f>
        <v>-34077.366145</v>
      </c>
    </row>
    <row r="52" spans="1:7" ht="15">
      <c r="A52" s="10" t="s">
        <v>219</v>
      </c>
      <c r="B52" s="11">
        <v>16.78332</v>
      </c>
      <c r="C52" s="12">
        <v>102.29513</v>
      </c>
      <c r="D52" s="11">
        <v>0</v>
      </c>
      <c r="E52" s="12">
        <v>0</v>
      </c>
      <c r="F52" s="14">
        <f t="shared" si="6"/>
        <v>16.78332</v>
      </c>
      <c r="G52" s="15">
        <f t="shared" si="7"/>
        <v>102.29513</v>
      </c>
    </row>
    <row r="53" spans="1:7">
      <c r="A53" s="10" t="s">
        <v>41</v>
      </c>
      <c r="B53" s="11">
        <v>207.21100000000004</v>
      </c>
      <c r="C53" s="12">
        <v>2543.3950000000004</v>
      </c>
      <c r="D53" s="11">
        <v>9910.6900000000023</v>
      </c>
      <c r="E53" s="12">
        <v>66849.422999999966</v>
      </c>
      <c r="F53" s="14">
        <f t="shared" si="5"/>
        <v>-9703.479000000003</v>
      </c>
      <c r="G53" s="15">
        <f t="shared" si="5"/>
        <v>-64306.027999999962</v>
      </c>
    </row>
    <row r="54" spans="1:7">
      <c r="A54" s="13" t="s">
        <v>42</v>
      </c>
      <c r="B54" s="14">
        <v>8267.0750000000007</v>
      </c>
      <c r="C54" s="15">
        <v>12988.203000000001</v>
      </c>
      <c r="D54" s="14">
        <v>26.1</v>
      </c>
      <c r="E54" s="15">
        <v>15.622</v>
      </c>
      <c r="F54" s="14">
        <f t="shared" si="5"/>
        <v>8240.9750000000004</v>
      </c>
      <c r="G54" s="15">
        <f t="shared" si="5"/>
        <v>12972.581000000002</v>
      </c>
    </row>
    <row r="55" spans="1:7">
      <c r="A55" s="10" t="s">
        <v>196</v>
      </c>
      <c r="B55" s="11">
        <v>26737.858000000022</v>
      </c>
      <c r="C55" s="12">
        <v>54774.675999999985</v>
      </c>
      <c r="D55" s="11">
        <v>85470.326000000321</v>
      </c>
      <c r="E55" s="12">
        <v>383108.02199999796</v>
      </c>
      <c r="F55" s="11">
        <f t="shared" si="5"/>
        <v>-58732.468000000299</v>
      </c>
      <c r="G55" s="12">
        <f t="shared" si="5"/>
        <v>-328333.34599999798</v>
      </c>
    </row>
    <row r="56" spans="1:7">
      <c r="A56" s="10" t="s">
        <v>43</v>
      </c>
      <c r="B56" s="11">
        <v>625868.19999999995</v>
      </c>
      <c r="C56" s="12">
        <v>296100.46399999998</v>
      </c>
      <c r="D56" s="11">
        <v>91222.671000000002</v>
      </c>
      <c r="E56" s="12">
        <v>92120.017000000007</v>
      </c>
      <c r="F56" s="14">
        <f t="shared" si="5"/>
        <v>534645.52899999998</v>
      </c>
      <c r="G56" s="15">
        <f t="shared" si="5"/>
        <v>203980.44699999999</v>
      </c>
    </row>
    <row r="57" spans="1:7">
      <c r="A57" s="10" t="s">
        <v>44</v>
      </c>
      <c r="B57" s="11">
        <v>87353.686000000016</v>
      </c>
      <c r="C57" s="12">
        <v>57189.253000000041</v>
      </c>
      <c r="D57" s="11">
        <v>421655.62499999919</v>
      </c>
      <c r="E57" s="12">
        <v>451567.97899999795</v>
      </c>
      <c r="F57" s="14">
        <f t="shared" si="5"/>
        <v>-334301.9389999992</v>
      </c>
      <c r="G57" s="15">
        <f t="shared" si="5"/>
        <v>-394378.72599999793</v>
      </c>
    </row>
    <row r="58" spans="1:7">
      <c r="A58" s="13" t="s">
        <v>45</v>
      </c>
      <c r="B58" s="11">
        <v>0</v>
      </c>
      <c r="C58" s="12">
        <v>0</v>
      </c>
      <c r="D58" s="11">
        <v>0</v>
      </c>
      <c r="E58" s="12">
        <v>0</v>
      </c>
      <c r="F58" s="14">
        <f t="shared" si="5"/>
        <v>0</v>
      </c>
      <c r="G58" s="15">
        <f t="shared" si="5"/>
        <v>0</v>
      </c>
    </row>
    <row r="59" spans="1:7" ht="15">
      <c r="A59" s="13" t="s">
        <v>46</v>
      </c>
      <c r="B59" s="14">
        <v>1.6520000000000001</v>
      </c>
      <c r="C59" s="15">
        <v>10.489000000000001</v>
      </c>
      <c r="D59" s="14">
        <v>1050.048</v>
      </c>
      <c r="E59" s="15">
        <v>4698.1069999999991</v>
      </c>
      <c r="F59" s="14">
        <f t="shared" si="5"/>
        <v>-1048.396</v>
      </c>
      <c r="G59" s="15">
        <f t="shared" si="5"/>
        <v>-4687.6179999999995</v>
      </c>
    </row>
    <row r="60" spans="1:7">
      <c r="A60" s="13" t="s">
        <v>47</v>
      </c>
      <c r="B60" s="11">
        <v>0</v>
      </c>
      <c r="C60" s="12">
        <v>0</v>
      </c>
      <c r="D60" s="14">
        <v>32.005000000000003</v>
      </c>
      <c r="E60" s="15">
        <v>483.31200000000001</v>
      </c>
      <c r="F60" s="14">
        <f t="shared" si="5"/>
        <v>-32.005000000000003</v>
      </c>
      <c r="G60" s="15">
        <f t="shared" si="5"/>
        <v>-483.31200000000001</v>
      </c>
    </row>
    <row r="61" spans="1:7" ht="15">
      <c r="A61" s="13" t="s">
        <v>48</v>
      </c>
      <c r="B61" s="14">
        <v>0.24100000000000002</v>
      </c>
      <c r="C61" s="15">
        <v>2.0680000000000001</v>
      </c>
      <c r="D61" s="14">
        <v>10238.697999999995</v>
      </c>
      <c r="E61" s="15">
        <v>19297.423999999977</v>
      </c>
      <c r="F61" s="14">
        <f t="shared" si="5"/>
        <v>-10238.456999999995</v>
      </c>
      <c r="G61" s="15">
        <f t="shared" si="5"/>
        <v>-19295.355999999978</v>
      </c>
    </row>
    <row r="62" spans="1:7" ht="15">
      <c r="A62" s="13" t="s">
        <v>49</v>
      </c>
      <c r="B62" s="11">
        <v>0</v>
      </c>
      <c r="C62" s="12">
        <v>0</v>
      </c>
      <c r="D62" s="14">
        <v>264.93999999999994</v>
      </c>
      <c r="E62" s="15">
        <v>14003.357000000004</v>
      </c>
      <c r="F62" s="14">
        <f t="shared" si="5"/>
        <v>-264.93999999999994</v>
      </c>
      <c r="G62" s="15">
        <f t="shared" si="5"/>
        <v>-14003.357000000004</v>
      </c>
    </row>
    <row r="63" spans="1:7">
      <c r="A63" s="13" t="s">
        <v>197</v>
      </c>
      <c r="B63" s="14">
        <v>8285.5679999999993</v>
      </c>
      <c r="C63" s="15">
        <v>7543.1399999999976</v>
      </c>
      <c r="D63" s="11">
        <v>0</v>
      </c>
      <c r="E63" s="12">
        <v>0</v>
      </c>
      <c r="F63" s="14">
        <f t="shared" si="5"/>
        <v>8285.5679999999993</v>
      </c>
      <c r="G63" s="15">
        <f t="shared" si="5"/>
        <v>7543.1399999999976</v>
      </c>
    </row>
    <row r="64" spans="1:7">
      <c r="A64" s="13" t="s">
        <v>50</v>
      </c>
      <c r="B64" s="14">
        <v>2234.2999999999997</v>
      </c>
      <c r="C64" s="15">
        <v>11108.168000000001</v>
      </c>
      <c r="D64" s="14">
        <v>5</v>
      </c>
      <c r="E64" s="15">
        <v>25.57</v>
      </c>
      <c r="F64" s="14">
        <f t="shared" si="5"/>
        <v>2229.2999999999997</v>
      </c>
      <c r="G64" s="15">
        <f t="shared" si="5"/>
        <v>11082.598000000002</v>
      </c>
    </row>
    <row r="65" spans="1:7">
      <c r="A65" s="13" t="s">
        <v>51</v>
      </c>
      <c r="B65" s="11">
        <v>0</v>
      </c>
      <c r="C65" s="12">
        <v>0</v>
      </c>
      <c r="D65" s="14">
        <v>432.56200000000001</v>
      </c>
      <c r="E65" s="15">
        <v>731.05099999999993</v>
      </c>
      <c r="F65" s="14">
        <f t="shared" si="5"/>
        <v>-432.56200000000001</v>
      </c>
      <c r="G65" s="15">
        <f t="shared" si="5"/>
        <v>-731.05099999999993</v>
      </c>
    </row>
    <row r="66" spans="1:7">
      <c r="A66" s="13" t="s">
        <v>52</v>
      </c>
      <c r="B66" s="11">
        <v>0</v>
      </c>
      <c r="C66" s="12">
        <v>0</v>
      </c>
      <c r="D66" s="14">
        <v>1833.6620000000003</v>
      </c>
      <c r="E66" s="15">
        <v>3803.5430000000001</v>
      </c>
      <c r="F66" s="14">
        <f t="shared" si="5"/>
        <v>-1833.6620000000003</v>
      </c>
      <c r="G66" s="15">
        <f t="shared" si="5"/>
        <v>-3803.5430000000001</v>
      </c>
    </row>
    <row r="67" spans="1:7">
      <c r="A67" s="13" t="s">
        <v>53</v>
      </c>
      <c r="B67" s="14">
        <v>83.159999999999982</v>
      </c>
      <c r="C67" s="15">
        <v>346.96199999999999</v>
      </c>
      <c r="D67" s="14">
        <v>26.724999999999994</v>
      </c>
      <c r="E67" s="15">
        <v>303.60899999999998</v>
      </c>
      <c r="F67" s="14">
        <f t="shared" si="5"/>
        <v>56.434999999999988</v>
      </c>
      <c r="G67" s="15">
        <f t="shared" si="5"/>
        <v>43.353000000000009</v>
      </c>
    </row>
    <row r="68" spans="1:7">
      <c r="A68" s="13" t="s">
        <v>54</v>
      </c>
      <c r="B68" s="11">
        <v>0</v>
      </c>
      <c r="C68" s="12">
        <v>0</v>
      </c>
      <c r="D68" s="14">
        <v>5227.5119999999997</v>
      </c>
      <c r="E68" s="15">
        <v>23635.78</v>
      </c>
      <c r="F68" s="14">
        <f t="shared" si="5"/>
        <v>-5227.5119999999997</v>
      </c>
      <c r="G68" s="15">
        <f t="shared" si="5"/>
        <v>-23635.78</v>
      </c>
    </row>
    <row r="69" spans="1:7">
      <c r="A69" s="16" t="s">
        <v>55</v>
      </c>
      <c r="B69" s="17">
        <f>B11-SUM(B12:B68)</f>
        <v>408539.56854369771</v>
      </c>
      <c r="C69" s="18">
        <f>C11-SUM(C12:C68)</f>
        <v>573355.60090030171</v>
      </c>
      <c r="D69" s="17">
        <f>D11-SUM(D12:D68)</f>
        <v>505354.49961500056</v>
      </c>
      <c r="E69" s="18">
        <f>E11-SUM(E12:E68)</f>
        <v>815840.96124500409</v>
      </c>
      <c r="F69" s="17">
        <f t="shared" si="5"/>
        <v>-96814.931071302854</v>
      </c>
      <c r="G69" s="18">
        <f t="shared" si="5"/>
        <v>-242485.36034470238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9"/>
  <sheetViews>
    <sheetView workbookViewId="0">
      <pane ySplit="10" topLeftCell="A11" activePane="bottomLeft" state="frozen"/>
      <selection pane="bottomLeft" activeCell="D21" sqref="D21:D49"/>
    </sheetView>
  </sheetViews>
  <sheetFormatPr baseColWidth="10" defaultRowHeight="14.4"/>
  <cols>
    <col min="1" max="1" width="36.6640625" customWidth="1"/>
    <col min="2" max="7" width="9.88671875" customWidth="1"/>
    <col min="8" max="8" width="9.5546875" customWidth="1"/>
  </cols>
  <sheetData>
    <row r="1" spans="1:10" ht="31.95" customHeight="1">
      <c r="A1" s="94" t="s">
        <v>224</v>
      </c>
      <c r="B1" s="95"/>
      <c r="C1" s="95"/>
      <c r="D1" s="106" t="s">
        <v>225</v>
      </c>
      <c r="E1" s="106"/>
      <c r="F1" s="106"/>
      <c r="G1" s="106"/>
      <c r="H1" s="106"/>
      <c r="I1" s="106"/>
      <c r="J1" s="84" t="s">
        <v>195</v>
      </c>
    </row>
    <row r="2" spans="1:10" ht="5.25" customHeight="1">
      <c r="G2" s="1"/>
    </row>
    <row r="3" spans="1:10">
      <c r="A3" s="116" t="s">
        <v>181</v>
      </c>
      <c r="B3" s="116"/>
      <c r="C3" s="116"/>
      <c r="D3" s="116"/>
      <c r="E3" s="116"/>
      <c r="F3" s="116"/>
      <c r="G3" s="116"/>
    </row>
    <row r="4" spans="1:10">
      <c r="A4" s="116" t="s">
        <v>180</v>
      </c>
      <c r="B4" s="116"/>
      <c r="C4" s="116"/>
      <c r="D4" s="116"/>
      <c r="E4" s="116"/>
      <c r="F4" s="116"/>
      <c r="G4" s="116"/>
    </row>
    <row r="5" spans="1:10">
      <c r="A5" s="116" t="s">
        <v>187</v>
      </c>
      <c r="B5" s="116"/>
      <c r="C5" s="116"/>
      <c r="D5" s="124" t="s">
        <v>222</v>
      </c>
      <c r="E5" s="124"/>
      <c r="F5" s="124"/>
      <c r="G5" s="124"/>
    </row>
    <row r="6" spans="1:10" ht="93" customHeight="1">
      <c r="A6" s="112" t="s">
        <v>236</v>
      </c>
      <c r="B6" s="112"/>
      <c r="C6" s="112"/>
      <c r="D6" s="112"/>
      <c r="E6" s="112"/>
      <c r="F6" s="112"/>
      <c r="G6" s="112"/>
      <c r="H6" s="112"/>
    </row>
    <row r="7" spans="1:10" ht="7.95" customHeight="1">
      <c r="A7" s="4"/>
      <c r="B7" s="4"/>
      <c r="C7" s="4"/>
      <c r="D7" s="4"/>
      <c r="E7" s="4"/>
      <c r="F7" s="4"/>
      <c r="G7" s="4"/>
    </row>
    <row r="8" spans="1:10">
      <c r="A8" s="117" t="s">
        <v>2</v>
      </c>
      <c r="B8" s="120" t="s">
        <v>62</v>
      </c>
      <c r="C8" s="120"/>
      <c r="D8" s="120"/>
      <c r="E8" s="120"/>
      <c r="F8" s="120"/>
      <c r="G8" s="121"/>
    </row>
    <row r="9" spans="1:10">
      <c r="A9" s="118"/>
      <c r="B9" s="122" t="s">
        <v>0</v>
      </c>
      <c r="C9" s="122"/>
      <c r="D9" s="122" t="s">
        <v>1</v>
      </c>
      <c r="E9" s="122"/>
      <c r="F9" s="122" t="s">
        <v>3</v>
      </c>
      <c r="G9" s="123"/>
    </row>
    <row r="10" spans="1:10">
      <c r="A10" s="119"/>
      <c r="B10" s="5" t="s">
        <v>4</v>
      </c>
      <c r="C10" s="5" t="s">
        <v>5</v>
      </c>
      <c r="D10" s="5" t="s">
        <v>4</v>
      </c>
      <c r="E10" s="5" t="s">
        <v>6</v>
      </c>
      <c r="F10" s="5" t="s">
        <v>4</v>
      </c>
      <c r="G10" s="6" t="s">
        <v>7</v>
      </c>
    </row>
    <row r="11" spans="1:10" ht="15">
      <c r="A11" s="7" t="s">
        <v>8</v>
      </c>
      <c r="B11" s="8">
        <v>8152762.4929999998</v>
      </c>
      <c r="C11" s="9">
        <v>6062007.4419999998</v>
      </c>
      <c r="D11" s="8">
        <v>3117557.6940299999</v>
      </c>
      <c r="E11" s="9">
        <v>2524574.6144900001</v>
      </c>
      <c r="F11" s="88">
        <f>+B11-D11</f>
        <v>5035204.7989699999</v>
      </c>
      <c r="G11" s="89">
        <f>+C11-E11</f>
        <v>3537432.8275099997</v>
      </c>
    </row>
    <row r="12" spans="1:10">
      <c r="A12" s="10" t="s">
        <v>9</v>
      </c>
      <c r="B12" s="11">
        <v>0</v>
      </c>
      <c r="C12" s="12">
        <v>0</v>
      </c>
      <c r="D12" s="11">
        <v>15347.254000000003</v>
      </c>
      <c r="E12" s="12">
        <v>15262.493999999999</v>
      </c>
      <c r="F12" s="11">
        <f t="shared" ref="F12:G47" si="0">+B12-D12</f>
        <v>-15347.254000000003</v>
      </c>
      <c r="G12" s="12">
        <f t="shared" si="0"/>
        <v>-15262.493999999999</v>
      </c>
    </row>
    <row r="13" spans="1:10" ht="15">
      <c r="A13" s="13" t="s">
        <v>10</v>
      </c>
      <c r="B13" s="14">
        <v>1112.3330000000001</v>
      </c>
      <c r="C13" s="15">
        <v>1011.6019999999999</v>
      </c>
      <c r="D13" s="14">
        <v>193.44400000000002</v>
      </c>
      <c r="E13" s="15">
        <v>272.06299999999999</v>
      </c>
      <c r="F13" s="14">
        <f t="shared" si="0"/>
        <v>918.88900000000012</v>
      </c>
      <c r="G13" s="15">
        <f t="shared" si="0"/>
        <v>739.53899999999987</v>
      </c>
    </row>
    <row r="14" spans="1:10" ht="15">
      <c r="A14" s="13" t="s">
        <v>11</v>
      </c>
      <c r="B14" s="14">
        <v>39.152000000000001</v>
      </c>
      <c r="C14" s="15">
        <v>7.1219999999999999</v>
      </c>
      <c r="D14" s="14">
        <v>2176.4700000000007</v>
      </c>
      <c r="E14" s="15">
        <v>1169.6940000000002</v>
      </c>
      <c r="F14" s="14">
        <f t="shared" si="0"/>
        <v>-2137.3180000000007</v>
      </c>
      <c r="G14" s="15">
        <f t="shared" si="0"/>
        <v>-1162.5720000000001</v>
      </c>
    </row>
    <row r="15" spans="1:10" ht="15">
      <c r="A15" s="13" t="s">
        <v>12</v>
      </c>
      <c r="B15" s="14">
        <v>183.68</v>
      </c>
      <c r="C15" s="15">
        <v>253.179</v>
      </c>
      <c r="D15" s="14">
        <v>207.60000000000002</v>
      </c>
      <c r="E15" s="15">
        <v>218.31800000000001</v>
      </c>
      <c r="F15" s="14">
        <f t="shared" si="0"/>
        <v>-23.920000000000016</v>
      </c>
      <c r="G15" s="15">
        <f t="shared" si="0"/>
        <v>34.86099999999999</v>
      </c>
    </row>
    <row r="16" spans="1:10" ht="15">
      <c r="A16" s="13" t="s">
        <v>13</v>
      </c>
      <c r="B16" s="14">
        <v>8284.9270000000033</v>
      </c>
      <c r="C16" s="15">
        <v>7365.6360000000022</v>
      </c>
      <c r="D16" s="14">
        <v>49898.688999999998</v>
      </c>
      <c r="E16" s="15">
        <v>24981.612999999998</v>
      </c>
      <c r="F16" s="14">
        <f t="shared" si="0"/>
        <v>-41613.761999999995</v>
      </c>
      <c r="G16" s="15">
        <f t="shared" si="0"/>
        <v>-17615.976999999995</v>
      </c>
    </row>
    <row r="17" spans="1:7">
      <c r="A17" s="13" t="s">
        <v>14</v>
      </c>
      <c r="B17" s="14">
        <v>6039628.5180000011</v>
      </c>
      <c r="C17" s="15">
        <v>2706034.8459999976</v>
      </c>
      <c r="D17" s="11">
        <v>0</v>
      </c>
      <c r="E17" s="12">
        <v>0</v>
      </c>
      <c r="F17" s="14">
        <f t="shared" si="0"/>
        <v>6039628.5180000011</v>
      </c>
      <c r="G17" s="15">
        <f t="shared" si="0"/>
        <v>2706034.8459999976</v>
      </c>
    </row>
    <row r="18" spans="1:7">
      <c r="A18" s="13" t="s">
        <v>15</v>
      </c>
      <c r="B18" s="14">
        <v>59945.378157799991</v>
      </c>
      <c r="C18" s="15">
        <v>82747.011124399956</v>
      </c>
      <c r="D18" s="14">
        <v>4.28355</v>
      </c>
      <c r="E18" s="15">
        <v>4.803700000000001</v>
      </c>
      <c r="F18" s="14">
        <f t="shared" si="0"/>
        <v>59941.094607799991</v>
      </c>
      <c r="G18" s="15">
        <f t="shared" si="0"/>
        <v>82742.207424399952</v>
      </c>
    </row>
    <row r="19" spans="1:7">
      <c r="A19" s="13" t="s">
        <v>16</v>
      </c>
      <c r="B19" s="14">
        <v>236066.27899999995</v>
      </c>
      <c r="C19" s="15">
        <v>705346.59400000027</v>
      </c>
      <c r="D19" s="14">
        <v>0.51</v>
      </c>
      <c r="E19" s="15">
        <v>2.222</v>
      </c>
      <c r="F19" s="14">
        <f t="shared" si="0"/>
        <v>236065.76899999994</v>
      </c>
      <c r="G19" s="15">
        <f t="shared" si="0"/>
        <v>705344.37200000032</v>
      </c>
    </row>
    <row r="20" spans="1:7">
      <c r="A20" s="13" t="s">
        <v>243</v>
      </c>
      <c r="B20" s="14">
        <v>17629.626999999993</v>
      </c>
      <c r="C20" s="15">
        <v>126657.61699999998</v>
      </c>
      <c r="D20" s="14">
        <v>1511.5699999999995</v>
      </c>
      <c r="E20" s="15">
        <v>18192.042000000001</v>
      </c>
      <c r="F20" s="14">
        <f t="shared" si="0"/>
        <v>16118.056999999993</v>
      </c>
      <c r="G20" s="15">
        <f t="shared" si="0"/>
        <v>108465.57499999998</v>
      </c>
    </row>
    <row r="21" spans="1:7">
      <c r="A21" s="13" t="s">
        <v>17</v>
      </c>
      <c r="B21" s="14">
        <v>6467.6449999999968</v>
      </c>
      <c r="C21" s="15">
        <v>19858.017</v>
      </c>
      <c r="D21" s="14">
        <v>202.33999999999995</v>
      </c>
      <c r="E21" s="15">
        <v>1628.5410000000002</v>
      </c>
      <c r="F21" s="14">
        <f t="shared" si="0"/>
        <v>6265.3049999999967</v>
      </c>
      <c r="G21" s="15">
        <f t="shared" si="0"/>
        <v>18229.475999999999</v>
      </c>
    </row>
    <row r="22" spans="1:7">
      <c r="A22" s="13" t="s">
        <v>18</v>
      </c>
      <c r="B22" s="14">
        <v>1370.0519999999999</v>
      </c>
      <c r="C22" s="15">
        <v>334.14400000000001</v>
      </c>
      <c r="D22" s="14">
        <v>737.81</v>
      </c>
      <c r="E22" s="15">
        <v>141.18200000000002</v>
      </c>
      <c r="F22" s="14">
        <f t="shared" si="0"/>
        <v>632.24199999999996</v>
      </c>
      <c r="G22" s="15">
        <f t="shared" si="0"/>
        <v>192.96199999999999</v>
      </c>
    </row>
    <row r="23" spans="1:7">
      <c r="A23" s="13" t="s">
        <v>19</v>
      </c>
      <c r="B23" s="14">
        <v>1270.8020000000001</v>
      </c>
      <c r="C23" s="15">
        <v>20089.272999999997</v>
      </c>
      <c r="D23" s="14">
        <v>6131.9799999999987</v>
      </c>
      <c r="E23" s="15">
        <v>29191.997999999996</v>
      </c>
      <c r="F23" s="14">
        <f t="shared" si="0"/>
        <v>-4861.1779999999981</v>
      </c>
      <c r="G23" s="15">
        <f t="shared" si="0"/>
        <v>-9102.7249999999985</v>
      </c>
    </row>
    <row r="24" spans="1:7" ht="15">
      <c r="A24" s="13" t="s">
        <v>20</v>
      </c>
      <c r="B24" s="14">
        <v>7284.1340000000027</v>
      </c>
      <c r="C24" s="15">
        <v>6809.595000000003</v>
      </c>
      <c r="D24" s="14">
        <v>189.95699999999999</v>
      </c>
      <c r="E24" s="15">
        <v>178.73699999999999</v>
      </c>
      <c r="F24" s="14">
        <f t="shared" si="0"/>
        <v>7094.1770000000024</v>
      </c>
      <c r="G24" s="15">
        <f t="shared" si="0"/>
        <v>6630.8580000000029</v>
      </c>
    </row>
    <row r="25" spans="1:7" ht="15">
      <c r="A25" s="13" t="s">
        <v>21</v>
      </c>
      <c r="B25" s="14">
        <v>4401.7490000000016</v>
      </c>
      <c r="C25" s="15">
        <v>6192.5410000000011</v>
      </c>
      <c r="D25" s="14">
        <v>2.7039999999999997</v>
      </c>
      <c r="E25" s="15">
        <v>6.2320000000000011</v>
      </c>
      <c r="F25" s="14">
        <f t="shared" si="0"/>
        <v>4399.0450000000019</v>
      </c>
      <c r="G25" s="15">
        <f t="shared" si="0"/>
        <v>6186.3090000000011</v>
      </c>
    </row>
    <row r="26" spans="1:7">
      <c r="A26" s="13" t="s">
        <v>233</v>
      </c>
      <c r="B26" s="14">
        <v>1.177</v>
      </c>
      <c r="C26" s="15">
        <v>0.3</v>
      </c>
      <c r="D26" s="14">
        <v>19590.133508999999</v>
      </c>
      <c r="E26" s="15">
        <v>17697.892748999999</v>
      </c>
      <c r="F26" s="14">
        <f t="shared" ref="F26" si="1">+B26-D26</f>
        <v>-19588.956509</v>
      </c>
      <c r="G26" s="15">
        <f t="shared" ref="G26" si="2">+C26-E26</f>
        <v>-17697.592748999999</v>
      </c>
    </row>
    <row r="27" spans="1:7">
      <c r="A27" s="13" t="s">
        <v>22</v>
      </c>
      <c r="B27" s="14">
        <v>106.46399999999998</v>
      </c>
      <c r="C27" s="15">
        <v>43.634</v>
      </c>
      <c r="D27" s="14">
        <v>32953.83</v>
      </c>
      <c r="E27" s="15">
        <v>7278.7420000000002</v>
      </c>
      <c r="F27" s="14">
        <f t="shared" si="0"/>
        <v>-32847.366000000002</v>
      </c>
      <c r="G27" s="15">
        <f t="shared" si="0"/>
        <v>-7235.1080000000002</v>
      </c>
    </row>
    <row r="28" spans="1:7" ht="15">
      <c r="A28" s="13" t="s">
        <v>199</v>
      </c>
      <c r="B28" s="14">
        <v>13.154</v>
      </c>
      <c r="C28" s="15">
        <v>12.79</v>
      </c>
      <c r="D28" s="14">
        <v>161.22399999999999</v>
      </c>
      <c r="E28" s="15">
        <v>100.551</v>
      </c>
      <c r="F28" s="14">
        <f t="shared" si="0"/>
        <v>-148.07</v>
      </c>
      <c r="G28" s="15">
        <f t="shared" si="0"/>
        <v>-87.760999999999996</v>
      </c>
    </row>
    <row r="29" spans="1:7" ht="15">
      <c r="A29" s="13" t="s">
        <v>198</v>
      </c>
      <c r="B29" s="14">
        <v>255.42600000000002</v>
      </c>
      <c r="C29" s="15">
        <v>424.31600000000003</v>
      </c>
      <c r="D29" s="14">
        <v>198.54599999999996</v>
      </c>
      <c r="E29" s="15">
        <v>270.51800000000003</v>
      </c>
      <c r="F29" s="14">
        <f t="shared" si="0"/>
        <v>56.880000000000052</v>
      </c>
      <c r="G29" s="15">
        <f t="shared" si="0"/>
        <v>153.798</v>
      </c>
    </row>
    <row r="30" spans="1:7">
      <c r="A30" s="13" t="s">
        <v>23</v>
      </c>
      <c r="B30" s="11">
        <v>0</v>
      </c>
      <c r="C30" s="12">
        <v>0</v>
      </c>
      <c r="D30" s="14">
        <v>45908.128000000012</v>
      </c>
      <c r="E30" s="15">
        <v>38059.89699999999</v>
      </c>
      <c r="F30" s="14">
        <f t="shared" si="0"/>
        <v>-45908.128000000012</v>
      </c>
      <c r="G30" s="15">
        <f t="shared" si="0"/>
        <v>-38059.89699999999</v>
      </c>
    </row>
    <row r="31" spans="1:7">
      <c r="A31" s="13" t="s">
        <v>24</v>
      </c>
      <c r="B31" s="14">
        <v>604.62444440000024</v>
      </c>
      <c r="C31" s="15">
        <v>987.54634659999999</v>
      </c>
      <c r="D31" s="11">
        <v>0</v>
      </c>
      <c r="E31" s="12">
        <v>0</v>
      </c>
      <c r="F31" s="14">
        <f t="shared" si="0"/>
        <v>604.62444440000024</v>
      </c>
      <c r="G31" s="15">
        <f t="shared" si="0"/>
        <v>987.54634659999999</v>
      </c>
    </row>
    <row r="32" spans="1:7">
      <c r="A32" s="13" t="s">
        <v>25</v>
      </c>
      <c r="B32" s="14">
        <v>19604.116000000002</v>
      </c>
      <c r="C32" s="15">
        <v>66561.690999999992</v>
      </c>
      <c r="D32" s="14">
        <v>0.26</v>
      </c>
      <c r="E32" s="15">
        <v>7.7290000000000001</v>
      </c>
      <c r="F32" s="14">
        <f t="shared" si="0"/>
        <v>19603.856000000003</v>
      </c>
      <c r="G32" s="15">
        <f t="shared" si="0"/>
        <v>66553.961999999985</v>
      </c>
    </row>
    <row r="33" spans="1:7">
      <c r="A33" s="13" t="s">
        <v>218</v>
      </c>
      <c r="B33" s="14">
        <v>43.544170000000001</v>
      </c>
      <c r="C33" s="15">
        <v>98.112889999999993</v>
      </c>
      <c r="D33" s="14">
        <v>0</v>
      </c>
      <c r="E33" s="15">
        <v>0</v>
      </c>
      <c r="F33" s="14">
        <f t="shared" ref="F33" si="3">+B33-D33</f>
        <v>43.544170000000001</v>
      </c>
      <c r="G33" s="15">
        <f t="shared" ref="G33:G34" si="4">+C33-E33</f>
        <v>98.112889999999993</v>
      </c>
    </row>
    <row r="34" spans="1:7">
      <c r="A34" s="13" t="s">
        <v>234</v>
      </c>
      <c r="B34" s="14">
        <v>24734.698713000002</v>
      </c>
      <c r="C34" s="15">
        <v>20727.129524</v>
      </c>
      <c r="D34" s="14">
        <v>0</v>
      </c>
      <c r="E34" s="15">
        <v>0</v>
      </c>
      <c r="F34" s="14">
        <f>+B34-D34</f>
        <v>24734.698713000002</v>
      </c>
      <c r="G34" s="15">
        <f t="shared" si="4"/>
        <v>20727.129524</v>
      </c>
    </row>
    <row r="35" spans="1:7">
      <c r="A35" s="13" t="s">
        <v>26</v>
      </c>
      <c r="B35" s="14">
        <v>275119.49599999998</v>
      </c>
      <c r="C35" s="15">
        <v>225386.49999999983</v>
      </c>
      <c r="D35" s="14">
        <v>11637.327000000001</v>
      </c>
      <c r="E35" s="15">
        <v>8200.2289999999994</v>
      </c>
      <c r="F35" s="14">
        <f t="shared" si="0"/>
        <v>263482.16899999999</v>
      </c>
      <c r="G35" s="15">
        <f t="shared" si="0"/>
        <v>217186.27099999983</v>
      </c>
    </row>
    <row r="36" spans="1:7">
      <c r="A36" s="13" t="s">
        <v>27</v>
      </c>
      <c r="B36" s="14">
        <v>30767.182999999997</v>
      </c>
      <c r="C36" s="15">
        <v>71649.429999999993</v>
      </c>
      <c r="D36" s="11">
        <v>0</v>
      </c>
      <c r="E36" s="12">
        <v>0</v>
      </c>
      <c r="F36" s="14">
        <f t="shared" si="0"/>
        <v>30767.182999999997</v>
      </c>
      <c r="G36" s="15">
        <f t="shared" si="0"/>
        <v>71649.429999999993</v>
      </c>
    </row>
    <row r="37" spans="1:7">
      <c r="A37" s="13" t="s">
        <v>28</v>
      </c>
      <c r="B37" s="14">
        <v>285.88099999999997</v>
      </c>
      <c r="C37" s="15">
        <v>310.27099999999996</v>
      </c>
      <c r="D37" s="11">
        <v>0</v>
      </c>
      <c r="E37" s="12">
        <v>0</v>
      </c>
      <c r="F37" s="14">
        <f t="shared" si="0"/>
        <v>285.88099999999997</v>
      </c>
      <c r="G37" s="15">
        <f t="shared" si="0"/>
        <v>310.27099999999996</v>
      </c>
    </row>
    <row r="38" spans="1:7" ht="15">
      <c r="A38" s="13" t="s">
        <v>29</v>
      </c>
      <c r="B38" s="14">
        <v>79.698000000000022</v>
      </c>
      <c r="C38" s="15">
        <v>258.47200000000004</v>
      </c>
      <c r="D38" s="14">
        <v>8390.2689999999984</v>
      </c>
      <c r="E38" s="15">
        <v>7430.7600000000011</v>
      </c>
      <c r="F38" s="14">
        <f t="shared" si="0"/>
        <v>-8310.5709999999981</v>
      </c>
      <c r="G38" s="15">
        <f t="shared" si="0"/>
        <v>-7172.2880000000014</v>
      </c>
    </row>
    <row r="39" spans="1:7">
      <c r="A39" s="13" t="s">
        <v>30</v>
      </c>
      <c r="B39" s="14">
        <v>66076.315999999977</v>
      </c>
      <c r="C39" s="15">
        <v>31966.824000000001</v>
      </c>
      <c r="D39" s="14">
        <v>38.979999999999997</v>
      </c>
      <c r="E39" s="15">
        <v>32.872999999999998</v>
      </c>
      <c r="F39" s="14">
        <f t="shared" si="0"/>
        <v>66037.335999999981</v>
      </c>
      <c r="G39" s="15">
        <f t="shared" si="0"/>
        <v>31933.951000000001</v>
      </c>
    </row>
    <row r="40" spans="1:7">
      <c r="A40" s="13" t="s">
        <v>215</v>
      </c>
      <c r="B40" s="14">
        <v>345.43400000000003</v>
      </c>
      <c r="C40" s="15">
        <v>3267.4340000000002</v>
      </c>
      <c r="D40" s="14">
        <v>0</v>
      </c>
      <c r="E40" s="15">
        <v>0</v>
      </c>
      <c r="F40" s="14">
        <f t="shared" si="0"/>
        <v>345.43400000000003</v>
      </c>
      <c r="G40" s="15">
        <f t="shared" si="0"/>
        <v>3267.4340000000002</v>
      </c>
    </row>
    <row r="41" spans="1:7">
      <c r="A41" s="13" t="s">
        <v>31</v>
      </c>
      <c r="B41" s="14">
        <v>197688.02600000004</v>
      </c>
      <c r="C41" s="15">
        <v>77772.966999999975</v>
      </c>
      <c r="D41" s="11">
        <v>0</v>
      </c>
      <c r="E41" s="12">
        <v>0</v>
      </c>
      <c r="F41" s="14">
        <f t="shared" si="0"/>
        <v>197688.02600000004</v>
      </c>
      <c r="G41" s="15">
        <f t="shared" si="0"/>
        <v>77772.966999999975</v>
      </c>
    </row>
    <row r="42" spans="1:7">
      <c r="A42" s="13" t="s">
        <v>32</v>
      </c>
      <c r="B42" s="14">
        <v>1437.7820000000004</v>
      </c>
      <c r="C42" s="15">
        <v>5535.4849999999979</v>
      </c>
      <c r="D42" s="14">
        <v>38.975000000000001</v>
      </c>
      <c r="E42" s="15">
        <v>28.372999999999998</v>
      </c>
      <c r="F42" s="14">
        <f t="shared" si="0"/>
        <v>1398.8070000000005</v>
      </c>
      <c r="G42" s="15">
        <f t="shared" si="0"/>
        <v>5507.1119999999983</v>
      </c>
    </row>
    <row r="43" spans="1:7">
      <c r="A43" s="13" t="s">
        <v>33</v>
      </c>
      <c r="B43" s="14">
        <v>145824.40800000035</v>
      </c>
      <c r="C43" s="15">
        <v>819939.28100000089</v>
      </c>
      <c r="D43" s="11">
        <v>0</v>
      </c>
      <c r="E43" s="12">
        <v>0</v>
      </c>
      <c r="F43" s="14">
        <f t="shared" si="0"/>
        <v>145824.40800000035</v>
      </c>
      <c r="G43" s="15">
        <f t="shared" si="0"/>
        <v>819939.28100000089</v>
      </c>
    </row>
    <row r="44" spans="1:7">
      <c r="A44" s="13" t="s">
        <v>34</v>
      </c>
      <c r="B44" s="14">
        <v>79.295999999999992</v>
      </c>
      <c r="C44" s="15">
        <v>124.49799999999999</v>
      </c>
      <c r="D44" s="14">
        <v>101625.162</v>
      </c>
      <c r="E44" s="15">
        <v>96931.251000000004</v>
      </c>
      <c r="F44" s="14">
        <f t="shared" si="0"/>
        <v>-101545.86599999999</v>
      </c>
      <c r="G44" s="15">
        <f t="shared" si="0"/>
        <v>-96806.752999999997</v>
      </c>
    </row>
    <row r="45" spans="1:7">
      <c r="A45" s="13" t="s">
        <v>35</v>
      </c>
      <c r="B45" s="14">
        <v>1.177</v>
      </c>
      <c r="C45" s="15">
        <v>7.71</v>
      </c>
      <c r="D45" s="14">
        <v>4.069</v>
      </c>
      <c r="E45" s="15">
        <v>11.885999999999999</v>
      </c>
      <c r="F45" s="14">
        <f t="shared" si="0"/>
        <v>-2.8919999999999999</v>
      </c>
      <c r="G45" s="15">
        <f t="shared" si="0"/>
        <v>-4.1759999999999993</v>
      </c>
    </row>
    <row r="46" spans="1:7">
      <c r="A46" s="13" t="s">
        <v>36</v>
      </c>
      <c r="B46" s="11">
        <v>0</v>
      </c>
      <c r="C46" s="12">
        <v>0</v>
      </c>
      <c r="D46" s="14">
        <v>849674.14599999995</v>
      </c>
      <c r="E46" s="15">
        <v>381282.61500000005</v>
      </c>
      <c r="F46" s="14">
        <f t="shared" si="0"/>
        <v>-849674.14599999995</v>
      </c>
      <c r="G46" s="15">
        <f t="shared" si="0"/>
        <v>-381282.61500000005</v>
      </c>
    </row>
    <row r="47" spans="1:7">
      <c r="A47" s="13" t="s">
        <v>37</v>
      </c>
      <c r="B47" s="14">
        <v>150.22499999999997</v>
      </c>
      <c r="C47" s="15">
        <v>379.64999999999992</v>
      </c>
      <c r="D47" s="14">
        <v>80.099999999999994</v>
      </c>
      <c r="E47" s="15">
        <v>10.167999999999999</v>
      </c>
      <c r="F47" s="14">
        <f t="shared" si="0"/>
        <v>70.124999999999972</v>
      </c>
      <c r="G47" s="15">
        <f t="shared" si="0"/>
        <v>369.48199999999991</v>
      </c>
    </row>
    <row r="48" spans="1:7">
      <c r="A48" s="13" t="s">
        <v>38</v>
      </c>
      <c r="B48" s="11">
        <v>0</v>
      </c>
      <c r="C48" s="12">
        <v>0</v>
      </c>
      <c r="D48" s="11">
        <v>0</v>
      </c>
      <c r="E48" s="12">
        <v>0</v>
      </c>
      <c r="F48" s="14">
        <f t="shared" ref="F48:G69" si="5">+B48-D48</f>
        <v>0</v>
      </c>
      <c r="G48" s="15">
        <f t="shared" si="5"/>
        <v>0</v>
      </c>
    </row>
    <row r="49" spans="1:7" ht="15">
      <c r="A49" s="13" t="s">
        <v>39</v>
      </c>
      <c r="B49" s="14">
        <v>0.32599999999999996</v>
      </c>
      <c r="C49" s="15">
        <v>0.11000000000000001</v>
      </c>
      <c r="D49" s="14">
        <v>6178.1230000000023</v>
      </c>
      <c r="E49" s="15">
        <v>6992.2610000000004</v>
      </c>
      <c r="F49" s="14">
        <f t="shared" si="5"/>
        <v>-6177.7970000000023</v>
      </c>
      <c r="G49" s="15">
        <f t="shared" si="5"/>
        <v>-6992.1510000000007</v>
      </c>
    </row>
    <row r="50" spans="1:7">
      <c r="A50" s="10" t="s">
        <v>40</v>
      </c>
      <c r="B50" s="11">
        <v>0</v>
      </c>
      <c r="C50" s="12">
        <v>0</v>
      </c>
      <c r="D50" s="11">
        <v>908200.65800000017</v>
      </c>
      <c r="E50" s="12">
        <v>252378.92099999997</v>
      </c>
      <c r="F50" s="14">
        <f t="shared" si="5"/>
        <v>-908200.65800000017</v>
      </c>
      <c r="G50" s="15">
        <f t="shared" si="5"/>
        <v>-252378.92099999997</v>
      </c>
    </row>
    <row r="51" spans="1:7">
      <c r="A51" s="10" t="s">
        <v>221</v>
      </c>
      <c r="B51" s="11">
        <v>25.875309999999999</v>
      </c>
      <c r="C51" s="12">
        <v>123.55688000000001</v>
      </c>
      <c r="D51" s="11">
        <v>19824.418575</v>
      </c>
      <c r="E51" s="12">
        <v>22421.667704</v>
      </c>
      <c r="F51" s="14">
        <f t="shared" ref="F51:F52" si="6">+B51-D51</f>
        <v>-19798.543265</v>
      </c>
      <c r="G51" s="15">
        <f t="shared" ref="G51:G52" si="7">+C51-E51</f>
        <v>-22298.110823999999</v>
      </c>
    </row>
    <row r="52" spans="1:7" ht="15">
      <c r="A52" s="10" t="s">
        <v>219</v>
      </c>
      <c r="B52" s="11">
        <v>35.976660000000003</v>
      </c>
      <c r="C52" s="12">
        <v>213.05029999999999</v>
      </c>
      <c r="D52" s="11">
        <v>0</v>
      </c>
      <c r="E52" s="12">
        <v>0</v>
      </c>
      <c r="F52" s="14">
        <f t="shared" si="6"/>
        <v>35.976660000000003</v>
      </c>
      <c r="G52" s="15">
        <f t="shared" si="7"/>
        <v>213.05029999999999</v>
      </c>
    </row>
    <row r="53" spans="1:7">
      <c r="A53" s="10" t="s">
        <v>41</v>
      </c>
      <c r="B53" s="11">
        <v>346.98299999999983</v>
      </c>
      <c r="C53" s="12">
        <v>1878.3470000000009</v>
      </c>
      <c r="D53" s="11">
        <v>8460.1190000000206</v>
      </c>
      <c r="E53" s="12">
        <v>54984.026999999951</v>
      </c>
      <c r="F53" s="14">
        <f t="shared" si="5"/>
        <v>-8113.1360000000204</v>
      </c>
      <c r="G53" s="15">
        <f t="shared" si="5"/>
        <v>-53105.679999999949</v>
      </c>
    </row>
    <row r="54" spans="1:7">
      <c r="A54" s="13" t="s">
        <v>42</v>
      </c>
      <c r="B54" s="14">
        <v>8555.3060000000005</v>
      </c>
      <c r="C54" s="15">
        <v>14764.958000000001</v>
      </c>
      <c r="D54" s="11">
        <v>0</v>
      </c>
      <c r="E54" s="12">
        <v>0</v>
      </c>
      <c r="F54" s="14">
        <f t="shared" si="5"/>
        <v>8555.3060000000005</v>
      </c>
      <c r="G54" s="15">
        <f t="shared" si="5"/>
        <v>14764.958000000001</v>
      </c>
    </row>
    <row r="55" spans="1:7">
      <c r="A55" s="10" t="s">
        <v>196</v>
      </c>
      <c r="B55" s="11">
        <v>10531.688000000016</v>
      </c>
      <c r="C55" s="12">
        <v>47904.748999999953</v>
      </c>
      <c r="D55" s="11">
        <v>78648.163000000088</v>
      </c>
      <c r="E55" s="12">
        <v>320547.35799999989</v>
      </c>
      <c r="F55" s="11">
        <f t="shared" si="5"/>
        <v>-68116.475000000064</v>
      </c>
      <c r="G55" s="12">
        <f t="shared" si="5"/>
        <v>-272642.60899999994</v>
      </c>
    </row>
    <row r="56" spans="1:7">
      <c r="A56" s="10" t="s">
        <v>43</v>
      </c>
      <c r="B56" s="11">
        <v>488103.989</v>
      </c>
      <c r="C56" s="12">
        <v>327165.99400000001</v>
      </c>
      <c r="D56" s="11">
        <v>72411.665999999997</v>
      </c>
      <c r="E56" s="12">
        <v>65647.517999999996</v>
      </c>
      <c r="F56" s="14">
        <f t="shared" si="5"/>
        <v>415692.32299999997</v>
      </c>
      <c r="G56" s="15">
        <f t="shared" si="5"/>
        <v>261518.47600000002</v>
      </c>
    </row>
    <row r="57" spans="1:7">
      <c r="A57" s="10" t="s">
        <v>44</v>
      </c>
      <c r="B57" s="11">
        <v>66932.827999999921</v>
      </c>
      <c r="C57" s="12">
        <v>44324.55599999999</v>
      </c>
      <c r="D57" s="11">
        <v>375753.53399999818</v>
      </c>
      <c r="E57" s="12">
        <v>383232.12800000102</v>
      </c>
      <c r="F57" s="14">
        <f t="shared" si="5"/>
        <v>-308820.70599999826</v>
      </c>
      <c r="G57" s="15">
        <f t="shared" si="5"/>
        <v>-338907.57200000103</v>
      </c>
    </row>
    <row r="58" spans="1:7">
      <c r="A58" s="13" t="s">
        <v>45</v>
      </c>
      <c r="B58" s="11">
        <v>0</v>
      </c>
      <c r="C58" s="12">
        <v>0</v>
      </c>
      <c r="D58" s="14">
        <v>425.65400000000005</v>
      </c>
      <c r="E58" s="15">
        <v>4580.7960000000003</v>
      </c>
      <c r="F58" s="14">
        <f t="shared" si="5"/>
        <v>-425.65400000000005</v>
      </c>
      <c r="G58" s="15">
        <f t="shared" si="5"/>
        <v>-4580.7960000000003</v>
      </c>
    </row>
    <row r="59" spans="1:7" ht="15">
      <c r="A59" s="13" t="s">
        <v>46</v>
      </c>
      <c r="B59" s="14">
        <v>0.505</v>
      </c>
      <c r="C59" s="15">
        <v>2.7789999999999999</v>
      </c>
      <c r="D59" s="14">
        <v>1053.1539999999998</v>
      </c>
      <c r="E59" s="15">
        <v>4667.482</v>
      </c>
      <c r="F59" s="14">
        <f t="shared" si="5"/>
        <v>-1052.6489999999997</v>
      </c>
      <c r="G59" s="15">
        <f t="shared" si="5"/>
        <v>-4664.7029999999995</v>
      </c>
    </row>
    <row r="60" spans="1:7">
      <c r="A60" s="13" t="s">
        <v>47</v>
      </c>
      <c r="B60" s="11">
        <v>0</v>
      </c>
      <c r="C60" s="12">
        <v>0</v>
      </c>
      <c r="D60" s="14">
        <v>26.29</v>
      </c>
      <c r="E60" s="15">
        <v>476.404</v>
      </c>
      <c r="F60" s="14">
        <f t="shared" si="5"/>
        <v>-26.29</v>
      </c>
      <c r="G60" s="15">
        <f t="shared" si="5"/>
        <v>-476.404</v>
      </c>
    </row>
    <row r="61" spans="1:7" ht="15">
      <c r="A61" s="13" t="s">
        <v>48</v>
      </c>
      <c r="B61" s="14">
        <v>7.2999999999999995E-2</v>
      </c>
      <c r="C61" s="15">
        <v>0.32100000000000001</v>
      </c>
      <c r="D61" s="14">
        <v>6880.6400000000021</v>
      </c>
      <c r="E61" s="15">
        <v>11094.579</v>
      </c>
      <c r="F61" s="14">
        <f t="shared" si="5"/>
        <v>-6880.5670000000018</v>
      </c>
      <c r="G61" s="15">
        <f t="shared" si="5"/>
        <v>-11094.258</v>
      </c>
    </row>
    <row r="62" spans="1:7" ht="15">
      <c r="A62" s="13" t="s">
        <v>49</v>
      </c>
      <c r="B62" s="14">
        <v>18.571999999999999</v>
      </c>
      <c r="C62" s="15">
        <v>1451.25</v>
      </c>
      <c r="D62" s="14">
        <v>178.63299999999998</v>
      </c>
      <c r="E62" s="15">
        <v>14808.944000000001</v>
      </c>
      <c r="F62" s="14">
        <f t="shared" si="5"/>
        <v>-160.06099999999998</v>
      </c>
      <c r="G62" s="15">
        <f t="shared" si="5"/>
        <v>-13357.694000000001</v>
      </c>
    </row>
    <row r="63" spans="1:7">
      <c r="A63" s="13" t="s">
        <v>197</v>
      </c>
      <c r="B63" s="14">
        <v>3121.2689999999993</v>
      </c>
      <c r="C63" s="15">
        <v>2947.8619999999992</v>
      </c>
      <c r="D63" s="11">
        <v>0</v>
      </c>
      <c r="E63" s="12">
        <v>0</v>
      </c>
      <c r="F63" s="14">
        <f t="shared" si="5"/>
        <v>3121.2689999999993</v>
      </c>
      <c r="G63" s="15">
        <f t="shared" si="5"/>
        <v>2947.8619999999992</v>
      </c>
    </row>
    <row r="64" spans="1:7">
      <c r="A64" s="13" t="s">
        <v>50</v>
      </c>
      <c r="B64" s="14">
        <v>720.36799999999994</v>
      </c>
      <c r="C64" s="15">
        <v>3484.8320000000003</v>
      </c>
      <c r="D64" s="14">
        <v>25</v>
      </c>
      <c r="E64" s="15">
        <v>116.48399999999999</v>
      </c>
      <c r="F64" s="14">
        <f t="shared" si="5"/>
        <v>695.36799999999994</v>
      </c>
      <c r="G64" s="15">
        <f t="shared" si="5"/>
        <v>3368.3480000000004</v>
      </c>
    </row>
    <row r="65" spans="1:7">
      <c r="A65" s="13" t="s">
        <v>51</v>
      </c>
      <c r="B65" s="14">
        <v>0.154</v>
      </c>
      <c r="C65" s="15">
        <v>2.1000000000000001E-2</v>
      </c>
      <c r="D65" s="14">
        <v>664.04300000000001</v>
      </c>
      <c r="E65" s="15">
        <v>983.81799999999998</v>
      </c>
      <c r="F65" s="14">
        <f t="shared" si="5"/>
        <v>-663.88900000000001</v>
      </c>
      <c r="G65" s="15">
        <f t="shared" si="5"/>
        <v>-983.79700000000003</v>
      </c>
    </row>
    <row r="66" spans="1:7">
      <c r="A66" s="13" t="s">
        <v>52</v>
      </c>
      <c r="B66" s="11">
        <v>0</v>
      </c>
      <c r="C66" s="12">
        <v>0</v>
      </c>
      <c r="D66" s="14">
        <v>1947.8420000000001</v>
      </c>
      <c r="E66" s="15">
        <v>3696.4160000000002</v>
      </c>
      <c r="F66" s="14">
        <f t="shared" si="5"/>
        <v>-1947.8420000000001</v>
      </c>
      <c r="G66" s="15">
        <f t="shared" si="5"/>
        <v>-3696.4160000000002</v>
      </c>
    </row>
    <row r="67" spans="1:7">
      <c r="A67" s="13" t="s">
        <v>53</v>
      </c>
      <c r="B67" s="14">
        <v>84.959000000000003</v>
      </c>
      <c r="C67" s="15">
        <v>398.85800000000006</v>
      </c>
      <c r="D67" s="14">
        <v>16.821999999999999</v>
      </c>
      <c r="E67" s="15">
        <v>218.17999999999998</v>
      </c>
      <c r="F67" s="14">
        <f t="shared" si="5"/>
        <v>68.137</v>
      </c>
      <c r="G67" s="15">
        <f t="shared" si="5"/>
        <v>180.67800000000008</v>
      </c>
    </row>
    <row r="68" spans="1:7">
      <c r="A68" s="13" t="s">
        <v>54</v>
      </c>
      <c r="B68" s="11">
        <v>0</v>
      </c>
      <c r="C68" s="12">
        <v>0</v>
      </c>
      <c r="D68" s="14">
        <v>3012.0840000000007</v>
      </c>
      <c r="E68" s="15">
        <v>13875.878000000001</v>
      </c>
      <c r="F68" s="14">
        <f t="shared" si="5"/>
        <v>-3012.0840000000007</v>
      </c>
      <c r="G68" s="15">
        <f t="shared" si="5"/>
        <v>-13875.878000000001</v>
      </c>
    </row>
    <row r="69" spans="1:7">
      <c r="A69" s="16" t="s">
        <v>55</v>
      </c>
      <c r="B69" s="17">
        <f>B11-SUM(B12:B68)</f>
        <v>427381.2185447989</v>
      </c>
      <c r="C69" s="18">
        <f>C11-SUM(C12:C68)</f>
        <v>609184.97893499956</v>
      </c>
      <c r="D69" s="17">
        <f>D11-SUM(D12:D68)</f>
        <v>486945.08939600084</v>
      </c>
      <c r="E69" s="18">
        <f>E11-SUM(E12:E68)</f>
        <v>715258.32833699929</v>
      </c>
      <c r="F69" s="17">
        <f t="shared" si="5"/>
        <v>-59563.870851201937</v>
      </c>
      <c r="G69" s="18">
        <f t="shared" si="5"/>
        <v>-106073.34940199973</v>
      </c>
    </row>
    <row r="70" spans="1:7" ht="21" customHeight="1">
      <c r="A70" s="81"/>
      <c r="B70" s="81"/>
      <c r="C70" s="81"/>
      <c r="D70" s="81"/>
      <c r="E70" s="81"/>
      <c r="F70" s="81"/>
      <c r="G70" s="81"/>
    </row>
    <row r="71" spans="1:7">
      <c r="A71" s="19"/>
      <c r="B71" s="20"/>
      <c r="C71" s="20"/>
      <c r="D71" s="20"/>
      <c r="E71" s="20"/>
      <c r="F71" s="4"/>
      <c r="G71" s="4"/>
    </row>
    <row r="72" spans="1:7">
      <c r="A72" s="19"/>
      <c r="B72" s="20"/>
      <c r="C72" s="20"/>
      <c r="D72" s="20"/>
      <c r="E72" s="20"/>
      <c r="F72" s="4"/>
      <c r="G72" s="4"/>
    </row>
    <row r="73" spans="1:7">
      <c r="A73" s="19"/>
      <c r="B73" s="20"/>
      <c r="C73" s="20"/>
      <c r="D73" s="20"/>
      <c r="E73" s="20"/>
      <c r="F73" s="4"/>
      <c r="G73" s="4"/>
    </row>
    <row r="74" spans="1:7">
      <c r="A74" s="19"/>
      <c r="B74" s="20"/>
      <c r="C74" s="20"/>
      <c r="D74" s="20"/>
      <c r="E74" s="20"/>
      <c r="F74" s="4"/>
      <c r="G74" s="4"/>
    </row>
    <row r="75" spans="1:7">
      <c r="A75" s="19"/>
      <c r="B75" s="20"/>
      <c r="C75" s="20"/>
      <c r="D75" s="20"/>
      <c r="E75" s="20"/>
      <c r="F75" s="4"/>
      <c r="G75" s="4"/>
    </row>
    <row r="76" spans="1:7">
      <c r="A76" s="19"/>
      <c r="B76" s="20"/>
      <c r="C76" s="20"/>
      <c r="D76" s="20"/>
      <c r="E76" s="20"/>
      <c r="F76" s="4"/>
      <c r="G76" s="4"/>
    </row>
    <row r="77" spans="1:7">
      <c r="A77" s="19"/>
      <c r="B77" s="20"/>
      <c r="C77" s="20"/>
      <c r="D77" s="20"/>
      <c r="E77" s="20"/>
      <c r="F77" s="4"/>
      <c r="G77" s="4"/>
    </row>
    <row r="78" spans="1:7">
      <c r="A78" s="19"/>
      <c r="B78" s="20"/>
      <c r="C78" s="20"/>
      <c r="D78" s="20"/>
      <c r="E78" s="20"/>
      <c r="F78" s="4"/>
      <c r="G78" s="4"/>
    </row>
    <row r="79" spans="1:7">
      <c r="A79" s="19"/>
      <c r="B79" s="20"/>
      <c r="C79" s="20"/>
      <c r="D79" s="21"/>
      <c r="E79" s="22"/>
      <c r="F79" s="23"/>
      <c r="G79" s="4"/>
    </row>
  </sheetData>
  <mergeCells count="11">
    <mergeCell ref="D1:I1"/>
    <mergeCell ref="A8:A10"/>
    <mergeCell ref="B8:G8"/>
    <mergeCell ref="B9:C9"/>
    <mergeCell ref="D9:E9"/>
    <mergeCell ref="F9:G9"/>
    <mergeCell ref="A3:G3"/>
    <mergeCell ref="A4:G4"/>
    <mergeCell ref="A5:C5"/>
    <mergeCell ref="D5:G5"/>
    <mergeCell ref="A6:H6"/>
  </mergeCells>
  <hyperlinks>
    <hyperlink ref="J1" location="ÍNDICE!A1" display="ÍNDIC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ÍNDICE</vt:lpstr>
      <vt:lpstr>Notas</vt:lpstr>
      <vt:lpstr>Histórico Comercio Exterior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RULO</dc:creator>
  <cp:lastModifiedBy>User</cp:lastModifiedBy>
  <cp:lastPrinted>2022-02-23T19:52:51Z</cp:lastPrinted>
  <dcterms:created xsi:type="dcterms:W3CDTF">2018-05-28T23:39:44Z</dcterms:created>
  <dcterms:modified xsi:type="dcterms:W3CDTF">2022-10-28T16:33:11Z</dcterms:modified>
</cp:coreProperties>
</file>